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etker-my.sharepoint.com/personal/teresa_williams_wilton_com/Documents/Desktop/Sales documents/3. Indy Channel/2026/"/>
    </mc:Choice>
  </mc:AlternateContent>
  <xr:revisionPtr revIDLastSave="0" documentId="8_{B4091D64-B18E-4CB1-9E54-8AD53845E7E9}" xr6:coauthVersionLast="47" xr6:coauthVersionMax="47" xr10:uidLastSave="{00000000-0000-0000-0000-000000000000}"/>
  <bookViews>
    <workbookView xWindow="-120" yWindow="-120" windowWidth="38640" windowHeight="21120" xr2:uid="{5B6187F3-B4DE-4B9A-97AB-E3590272A73B}"/>
  </bookViews>
  <sheets>
    <sheet name="Everyday" sheetId="1" r:id="rId1"/>
  </sheets>
  <definedNames>
    <definedName name="_xlnm._FilterDatabase" localSheetId="0" hidden="1">Everyday!$A$2:$U$102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J99" i="1"/>
  <c r="L99" i="1"/>
  <c r="M99" i="1" s="1"/>
  <c r="N99" i="1" s="1"/>
  <c r="J100" i="1"/>
  <c r="L100" i="1"/>
  <c r="M100" i="1" s="1"/>
  <c r="N100" i="1" s="1"/>
  <c r="J101" i="1"/>
  <c r="L101" i="1"/>
  <c r="J102" i="1"/>
  <c r="L102" i="1"/>
  <c r="M102" i="1" s="1"/>
  <c r="N102" i="1" s="1"/>
  <c r="S102" i="1" l="1"/>
  <c r="M101" i="1"/>
  <c r="N101" i="1" s="1"/>
  <c r="S101" i="1"/>
  <c r="S100" i="1"/>
  <c r="S99" i="1"/>
  <c r="L3" i="1"/>
  <c r="M3" i="1" s="1"/>
  <c r="N3" i="1" s="1"/>
  <c r="L4" i="1"/>
  <c r="M4" i="1" s="1"/>
  <c r="N4" i="1" s="1"/>
  <c r="L5" i="1"/>
  <c r="M5" i="1" s="1"/>
  <c r="N5" i="1" s="1"/>
  <c r="L6" i="1"/>
  <c r="M6" i="1" s="1"/>
  <c r="N6" i="1" s="1"/>
  <c r="L7" i="1"/>
  <c r="M7" i="1" s="1"/>
  <c r="N7" i="1" s="1"/>
  <c r="L8" i="1"/>
  <c r="M8" i="1" s="1"/>
  <c r="N8" i="1" s="1"/>
  <c r="L9" i="1"/>
  <c r="M9" i="1" s="1"/>
  <c r="N9" i="1" s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18" i="1"/>
  <c r="M18" i="1" s="1"/>
  <c r="N18" i="1" s="1"/>
  <c r="L19" i="1"/>
  <c r="M19" i="1" s="1"/>
  <c r="N19" i="1" s="1"/>
  <c r="L20" i="1"/>
  <c r="M20" i="1" s="1"/>
  <c r="N20" i="1" s="1"/>
  <c r="L21" i="1"/>
  <c r="M21" i="1" s="1"/>
  <c r="N21" i="1" s="1"/>
  <c r="L22" i="1"/>
  <c r="M22" i="1" s="1"/>
  <c r="N22" i="1" s="1"/>
  <c r="L23" i="1"/>
  <c r="M23" i="1" s="1"/>
  <c r="N23" i="1" s="1"/>
  <c r="L24" i="1"/>
  <c r="M24" i="1" s="1"/>
  <c r="N24" i="1" s="1"/>
  <c r="L25" i="1"/>
  <c r="M25" i="1" s="1"/>
  <c r="N25" i="1" s="1"/>
  <c r="L26" i="1"/>
  <c r="M26" i="1" s="1"/>
  <c r="N26" i="1" s="1"/>
  <c r="L27" i="1"/>
  <c r="M27" i="1" s="1"/>
  <c r="N27" i="1" s="1"/>
  <c r="L28" i="1"/>
  <c r="M28" i="1" s="1"/>
  <c r="N28" i="1" s="1"/>
  <c r="L29" i="1"/>
  <c r="M29" i="1" s="1"/>
  <c r="N29" i="1" s="1"/>
  <c r="L30" i="1"/>
  <c r="M30" i="1" s="1"/>
  <c r="N30" i="1" s="1"/>
  <c r="L31" i="1"/>
  <c r="M31" i="1" s="1"/>
  <c r="N31" i="1" s="1"/>
  <c r="L32" i="1"/>
  <c r="M32" i="1" s="1"/>
  <c r="N32" i="1" s="1"/>
  <c r="L33" i="1"/>
  <c r="M33" i="1" s="1"/>
  <c r="N33" i="1" s="1"/>
  <c r="L34" i="1"/>
  <c r="M34" i="1" s="1"/>
  <c r="N34" i="1" s="1"/>
  <c r="L35" i="1"/>
  <c r="M35" i="1" s="1"/>
  <c r="N35" i="1" s="1"/>
  <c r="L36" i="1"/>
  <c r="M36" i="1" s="1"/>
  <c r="N36" i="1" s="1"/>
  <c r="L37" i="1"/>
  <c r="M37" i="1" s="1"/>
  <c r="N37" i="1" s="1"/>
  <c r="L38" i="1"/>
  <c r="M38" i="1" s="1"/>
  <c r="N38" i="1" s="1"/>
  <c r="L39" i="1"/>
  <c r="M39" i="1" s="1"/>
  <c r="N39" i="1" s="1"/>
  <c r="L40" i="1"/>
  <c r="M40" i="1" s="1"/>
  <c r="N40" i="1" s="1"/>
  <c r="L41" i="1"/>
  <c r="M41" i="1" s="1"/>
  <c r="N41" i="1" s="1"/>
  <c r="L42" i="1"/>
  <c r="M42" i="1" s="1"/>
  <c r="N42" i="1" s="1"/>
  <c r="L43" i="1"/>
  <c r="M43" i="1" s="1"/>
  <c r="N43" i="1" s="1"/>
  <c r="L44" i="1"/>
  <c r="M44" i="1" s="1"/>
  <c r="N44" i="1" s="1"/>
  <c r="L45" i="1"/>
  <c r="M45" i="1" s="1"/>
  <c r="N45" i="1" s="1"/>
  <c r="L46" i="1"/>
  <c r="M46" i="1" s="1"/>
  <c r="N46" i="1" s="1"/>
  <c r="L47" i="1"/>
  <c r="M47" i="1" s="1"/>
  <c r="N47" i="1" s="1"/>
  <c r="L48" i="1"/>
  <c r="M48" i="1" s="1"/>
  <c r="N48" i="1" s="1"/>
  <c r="L49" i="1"/>
  <c r="M49" i="1" s="1"/>
  <c r="N49" i="1" s="1"/>
  <c r="L50" i="1"/>
  <c r="M50" i="1" s="1"/>
  <c r="N50" i="1" s="1"/>
  <c r="L51" i="1"/>
  <c r="M51" i="1" s="1"/>
  <c r="N51" i="1" s="1"/>
  <c r="L52" i="1"/>
  <c r="M52" i="1" s="1"/>
  <c r="N52" i="1" s="1"/>
  <c r="L53" i="1"/>
  <c r="M53" i="1" s="1"/>
  <c r="N53" i="1" s="1"/>
  <c r="L54" i="1"/>
  <c r="M54" i="1" s="1"/>
  <c r="N54" i="1" s="1"/>
  <c r="L55" i="1"/>
  <c r="M55" i="1" s="1"/>
  <c r="N55" i="1" s="1"/>
  <c r="L56" i="1"/>
  <c r="M56" i="1" s="1"/>
  <c r="N56" i="1" s="1"/>
  <c r="L57" i="1"/>
  <c r="M57" i="1" s="1"/>
  <c r="N57" i="1" s="1"/>
  <c r="L58" i="1"/>
  <c r="M58" i="1" s="1"/>
  <c r="N58" i="1" s="1"/>
  <c r="L59" i="1"/>
  <c r="M59" i="1" s="1"/>
  <c r="N59" i="1" s="1"/>
  <c r="L60" i="1"/>
  <c r="M60" i="1" s="1"/>
  <c r="N60" i="1" s="1"/>
  <c r="L61" i="1"/>
  <c r="M61" i="1" s="1"/>
  <c r="N61" i="1" s="1"/>
  <c r="L62" i="1"/>
  <c r="M62" i="1" s="1"/>
  <c r="N62" i="1" s="1"/>
  <c r="L63" i="1"/>
  <c r="M63" i="1" s="1"/>
  <c r="N63" i="1" s="1"/>
  <c r="L64" i="1"/>
  <c r="M64" i="1" s="1"/>
  <c r="N64" i="1" s="1"/>
  <c r="L65" i="1"/>
  <c r="M65" i="1" s="1"/>
  <c r="N65" i="1" s="1"/>
  <c r="L66" i="1"/>
  <c r="M66" i="1" s="1"/>
  <c r="N66" i="1" s="1"/>
  <c r="L67" i="1"/>
  <c r="M67" i="1" s="1"/>
  <c r="N67" i="1" s="1"/>
  <c r="L68" i="1"/>
  <c r="M68" i="1" s="1"/>
  <c r="N68" i="1" s="1"/>
  <c r="L69" i="1"/>
  <c r="M69" i="1" s="1"/>
  <c r="N69" i="1" s="1"/>
  <c r="L70" i="1"/>
  <c r="M70" i="1" s="1"/>
  <c r="N70" i="1" s="1"/>
  <c r="L71" i="1"/>
  <c r="M71" i="1" s="1"/>
  <c r="N71" i="1" s="1"/>
  <c r="L72" i="1"/>
  <c r="M72" i="1" s="1"/>
  <c r="N72" i="1" s="1"/>
  <c r="L73" i="1"/>
  <c r="M73" i="1" s="1"/>
  <c r="N73" i="1" s="1"/>
  <c r="L74" i="1"/>
  <c r="M74" i="1" s="1"/>
  <c r="N74" i="1" s="1"/>
  <c r="L75" i="1"/>
  <c r="M75" i="1" s="1"/>
  <c r="N75" i="1" s="1"/>
  <c r="L76" i="1"/>
  <c r="M76" i="1" s="1"/>
  <c r="N76" i="1" s="1"/>
  <c r="L77" i="1"/>
  <c r="M77" i="1" s="1"/>
  <c r="N77" i="1" s="1"/>
  <c r="L78" i="1"/>
  <c r="M78" i="1" s="1"/>
  <c r="N78" i="1" s="1"/>
  <c r="L79" i="1"/>
  <c r="M79" i="1" s="1"/>
  <c r="N79" i="1" s="1"/>
  <c r="L80" i="1"/>
  <c r="M80" i="1" s="1"/>
  <c r="N80" i="1" s="1"/>
  <c r="L81" i="1"/>
  <c r="M81" i="1" s="1"/>
  <c r="N81" i="1" s="1"/>
  <c r="L82" i="1"/>
  <c r="M82" i="1" s="1"/>
  <c r="N82" i="1" s="1"/>
  <c r="L83" i="1"/>
  <c r="M83" i="1" s="1"/>
  <c r="N83" i="1" s="1"/>
  <c r="L84" i="1"/>
  <c r="M84" i="1" s="1"/>
  <c r="N84" i="1" s="1"/>
  <c r="L85" i="1"/>
  <c r="M85" i="1" s="1"/>
  <c r="N85" i="1" s="1"/>
  <c r="L86" i="1"/>
  <c r="M86" i="1" s="1"/>
  <c r="N86" i="1" s="1"/>
  <c r="L87" i="1"/>
  <c r="M87" i="1" s="1"/>
  <c r="N87" i="1" s="1"/>
  <c r="L88" i="1"/>
  <c r="M88" i="1" s="1"/>
  <c r="N88" i="1" s="1"/>
  <c r="L89" i="1"/>
  <c r="M89" i="1" s="1"/>
  <c r="N89" i="1" s="1"/>
  <c r="L90" i="1"/>
  <c r="M90" i="1" s="1"/>
  <c r="N90" i="1" s="1"/>
  <c r="L91" i="1"/>
  <c r="M91" i="1" s="1"/>
  <c r="N91" i="1" s="1"/>
  <c r="L92" i="1"/>
  <c r="M92" i="1" s="1"/>
  <c r="N92" i="1" s="1"/>
  <c r="L93" i="1"/>
  <c r="M93" i="1" s="1"/>
  <c r="N93" i="1" s="1"/>
  <c r="L94" i="1"/>
  <c r="M94" i="1" s="1"/>
  <c r="N94" i="1" s="1"/>
  <c r="L95" i="1"/>
  <c r="M95" i="1" s="1"/>
  <c r="N95" i="1" s="1"/>
  <c r="L96" i="1"/>
  <c r="M96" i="1" s="1"/>
  <c r="N96" i="1" s="1"/>
  <c r="L97" i="1"/>
  <c r="M97" i="1" s="1"/>
  <c r="N97" i="1" s="1"/>
  <c r="L98" i="1"/>
  <c r="M98" i="1" s="1"/>
  <c r="N98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S82" i="1" l="1"/>
  <c r="S70" i="1"/>
  <c r="S14" i="1"/>
  <c r="S13" i="1"/>
  <c r="S11" i="1"/>
  <c r="S23" i="1"/>
  <c r="S80" i="1"/>
  <c r="S89" i="1"/>
  <c r="S19" i="1"/>
  <c r="S78" i="1"/>
  <c r="S74" i="1"/>
  <c r="S46" i="1"/>
  <c r="S32" i="1"/>
  <c r="S45" i="1"/>
  <c r="S65" i="1"/>
  <c r="S92" i="1"/>
  <c r="S50" i="1"/>
  <c r="S22" i="1"/>
  <c r="S8" i="1"/>
  <c r="S51" i="1"/>
  <c r="S63" i="1"/>
  <c r="S64" i="1"/>
  <c r="S36" i="1"/>
  <c r="S77" i="1"/>
  <c r="S49" i="1"/>
  <c r="S35" i="1"/>
  <c r="S21" i="1"/>
  <c r="S7" i="1"/>
  <c r="S59" i="1"/>
  <c r="S17" i="1"/>
  <c r="S88" i="1"/>
  <c r="S60" i="1"/>
  <c r="S58" i="1"/>
  <c r="S40" i="1"/>
  <c r="S53" i="1"/>
  <c r="S98" i="1"/>
  <c r="S84" i="1"/>
  <c r="S56" i="1"/>
  <c r="S42" i="1"/>
  <c r="S28" i="1"/>
  <c r="S83" i="1"/>
  <c r="S55" i="1"/>
  <c r="S68" i="1"/>
  <c r="S54" i="1"/>
  <c r="S26" i="1"/>
  <c r="S39" i="1"/>
  <c r="S97" i="1"/>
  <c r="S69" i="1"/>
  <c r="S94" i="1"/>
  <c r="S24" i="1"/>
  <c r="S10" i="1"/>
  <c r="S76" i="1"/>
  <c r="S62" i="1"/>
  <c r="S48" i="1"/>
  <c r="S34" i="1"/>
  <c r="S20" i="1"/>
  <c r="S91" i="1"/>
  <c r="S75" i="1"/>
  <c r="S47" i="1"/>
  <c r="S33" i="1"/>
  <c r="S27" i="1"/>
  <c r="S96" i="1"/>
  <c r="S12" i="1"/>
  <c r="S95" i="1"/>
  <c r="S81" i="1"/>
  <c r="S67" i="1"/>
  <c r="S25" i="1"/>
  <c r="S41" i="1"/>
  <c r="S66" i="1"/>
  <c r="S52" i="1"/>
  <c r="S38" i="1"/>
  <c r="S93" i="1"/>
  <c r="S79" i="1"/>
  <c r="S37" i="1"/>
  <c r="S9" i="1"/>
  <c r="S6" i="1"/>
  <c r="S18" i="1"/>
  <c r="S61" i="1"/>
  <c r="S5" i="1"/>
  <c r="S90" i="1"/>
  <c r="S87" i="1"/>
  <c r="S4" i="1"/>
  <c r="S86" i="1"/>
  <c r="S72" i="1"/>
  <c r="S44" i="1"/>
  <c r="S30" i="1"/>
  <c r="S16" i="1"/>
  <c r="S3" i="1"/>
  <c r="S73" i="1"/>
  <c r="S31" i="1"/>
  <c r="S85" i="1"/>
  <c r="S71" i="1"/>
  <c r="S57" i="1"/>
  <c r="S43" i="1"/>
  <c r="S29" i="1"/>
  <c r="S15" i="1"/>
</calcChain>
</file>

<file path=xl/sharedStrings.xml><?xml version="1.0" encoding="utf-8"?>
<sst xmlns="http://schemas.openxmlformats.org/spreadsheetml/2006/main" count="823" uniqueCount="330">
  <si>
    <t>Account Name:</t>
  </si>
  <si>
    <t>Sales to Populate</t>
  </si>
  <si>
    <t>Item</t>
  </si>
  <si>
    <t>UPC</t>
  </si>
  <si>
    <t>Description</t>
  </si>
  <si>
    <t>L6 Product Line</t>
  </si>
  <si>
    <t>Current Country of Origin</t>
  </si>
  <si>
    <t>Future Country of Origin</t>
  </si>
  <si>
    <t>Country of Origin Match T/F</t>
  </si>
  <si>
    <t>2025 Pre-Tariff Invoice (Eaches)</t>
  </si>
  <si>
    <t>Current Invoice  1.31.2026 (Eaches)</t>
  </si>
  <si>
    <t>Orig Tariff Surcharge</t>
  </si>
  <si>
    <t>Revised Tariff Surcharge</t>
  </si>
  <si>
    <t>Updated Invoice (Eaches)</t>
  </si>
  <si>
    <t>Invoice Price Difference (Eaches)</t>
  </si>
  <si>
    <t>Invoice Impact %</t>
  </si>
  <si>
    <t>Reason</t>
  </si>
  <si>
    <t>US Harmonized Tariff</t>
  </si>
  <si>
    <t>IP</t>
  </si>
  <si>
    <t>MP</t>
  </si>
  <si>
    <t>Case Invoice (Reference ONLY)</t>
  </si>
  <si>
    <t>Current Retail</t>
  </si>
  <si>
    <t>Proposed Retail</t>
  </si>
  <si>
    <t>1-91-002071</t>
  </si>
  <si>
    <t>1-91-002183</t>
  </si>
  <si>
    <t>1-91-002277</t>
  </si>
  <si>
    <t>1-91-002370</t>
  </si>
  <si>
    <t>1-91-002372</t>
  </si>
  <si>
    <t>1-91-002416</t>
  </si>
  <si>
    <t>1-91-002424</t>
  </si>
  <si>
    <t>1-91-002429</t>
  </si>
  <si>
    <t>1-91-002450</t>
  </si>
  <si>
    <t>1-91-002458</t>
  </si>
  <si>
    <t>1-91-002462</t>
  </si>
  <si>
    <t>1-91-002503</t>
  </si>
  <si>
    <t>1-91-002504</t>
  </si>
  <si>
    <t>1-91-002506</t>
  </si>
  <si>
    <t>1-91-002552</t>
  </si>
  <si>
    <t>1-91-002556</t>
  </si>
  <si>
    <t>1-91-002563</t>
  </si>
  <si>
    <t>1-91-002565</t>
  </si>
  <si>
    <t>1-91-002569</t>
  </si>
  <si>
    <t>1-91-002571</t>
  </si>
  <si>
    <t>1-91-002624</t>
  </si>
  <si>
    <t>1-91-002685</t>
  </si>
  <si>
    <t>1-91-002692</t>
  </si>
  <si>
    <t>1-91-002787</t>
  </si>
  <si>
    <t>1-91-002826</t>
  </si>
  <si>
    <t>1-91-002850</t>
  </si>
  <si>
    <t>1-91-002907</t>
  </si>
  <si>
    <t>1-91-002911</t>
  </si>
  <si>
    <t>1-91-002912</t>
  </si>
  <si>
    <t>1-91-002913</t>
  </si>
  <si>
    <t>1-91-002926</t>
  </si>
  <si>
    <t>1-91-002929</t>
  </si>
  <si>
    <t>1-91-002941</t>
  </si>
  <si>
    <t>1-91-002942</t>
  </si>
  <si>
    <t>1-91-002943</t>
  </si>
  <si>
    <t>1-91-002945</t>
  </si>
  <si>
    <t>1-91-002946</t>
  </si>
  <si>
    <t>1-91-002948</t>
  </si>
  <si>
    <t>1-91-002951</t>
  </si>
  <si>
    <t>1-91-002969</t>
  </si>
  <si>
    <t>1-91-002982</t>
  </si>
  <si>
    <t>1-91-002986</t>
  </si>
  <si>
    <t>1-91-002988</t>
  </si>
  <si>
    <t>1-91-002991</t>
  </si>
  <si>
    <t>1-91-002994</t>
  </si>
  <si>
    <t>1-91-002996</t>
  </si>
  <si>
    <t>1-91-002998</t>
  </si>
  <si>
    <t>1-91-002999</t>
  </si>
  <si>
    <t>1-91-003002</t>
  </si>
  <si>
    <t>1-91-003003</t>
  </si>
  <si>
    <t>1-91-003005</t>
  </si>
  <si>
    <t>1-91-003008</t>
  </si>
  <si>
    <t>1-91-003017</t>
  </si>
  <si>
    <t>1-91-003022</t>
  </si>
  <si>
    <t>1-91-003076</t>
  </si>
  <si>
    <t>1-91-003097</t>
  </si>
  <si>
    <t>1-91-003098</t>
  </si>
  <si>
    <t>1-91-003099</t>
  </si>
  <si>
    <t>1-91-003101</t>
  </si>
  <si>
    <t>1-91-003104</t>
  </si>
  <si>
    <t>1-91-003105</t>
  </si>
  <si>
    <t>1-91-003133</t>
  </si>
  <si>
    <t>1-91-003134</t>
  </si>
  <si>
    <t>1-91-003135</t>
  </si>
  <si>
    <t>1-91-003136</t>
  </si>
  <si>
    <t>1-91-003171</t>
  </si>
  <si>
    <t>1-91-003178</t>
  </si>
  <si>
    <t>1-91-003206</t>
  </si>
  <si>
    <t>1-91-004714</t>
  </si>
  <si>
    <t>1-91-004716</t>
  </si>
  <si>
    <t>1-91-007406</t>
  </si>
  <si>
    <t>1-91-011370</t>
  </si>
  <si>
    <t>1-91-011462</t>
  </si>
  <si>
    <t>1-91-011463</t>
  </si>
  <si>
    <t>1-91-011464</t>
  </si>
  <si>
    <t>1-91-011465</t>
  </si>
  <si>
    <t>1-91-011467</t>
  </si>
  <si>
    <t>1-91-011468</t>
  </si>
  <si>
    <t>1-91-011470</t>
  </si>
  <si>
    <t>1-91-011471</t>
  </si>
  <si>
    <t>1-91-011472</t>
  </si>
  <si>
    <t>1-91-011473</t>
  </si>
  <si>
    <t>1-91-011484</t>
  </si>
  <si>
    <t>1-91-011488</t>
  </si>
  <si>
    <t>1-91-011489</t>
  </si>
  <si>
    <t>1-91-011490</t>
  </si>
  <si>
    <t>1-91-011491</t>
  </si>
  <si>
    <t>1-91-011492</t>
  </si>
  <si>
    <t>1-91-011493</t>
  </si>
  <si>
    <t>1-91-011494</t>
  </si>
  <si>
    <t>1-91-011498</t>
  </si>
  <si>
    <t>1-91-011499</t>
  </si>
  <si>
    <t>1-91-011500</t>
  </si>
  <si>
    <t>1-91-011502</t>
  </si>
  <si>
    <t>1-91-011503</t>
  </si>
  <si>
    <t>1-91-011718</t>
  </si>
  <si>
    <t>1-91-011719</t>
  </si>
  <si>
    <t>1-91-011981</t>
  </si>
  <si>
    <t>1-91-012013</t>
  </si>
  <si>
    <t>1-91-012170</t>
  </si>
  <si>
    <t>7323.99.7000</t>
  </si>
  <si>
    <t>7323.99.9030</t>
  </si>
  <si>
    <t>7615.10.7130</t>
  </si>
  <si>
    <t>Tariff</t>
  </si>
  <si>
    <t>Bakeware Aluminum</t>
  </si>
  <si>
    <t>0070896211934</t>
  </si>
  <si>
    <t>ALUM 8X2 IN ROUND PAN</t>
  </si>
  <si>
    <t>0070896213549</t>
  </si>
  <si>
    <t>ALUM 9 IN SPRINGFORM PAN</t>
  </si>
  <si>
    <t>0070896219084</t>
  </si>
  <si>
    <t>ALUM 2 CT ROUND PAN SET</t>
  </si>
  <si>
    <t>0070896211859</t>
  </si>
  <si>
    <t>ALUM 6X2 IN ROUND PAN</t>
  </si>
  <si>
    <t>0070896211583</t>
  </si>
  <si>
    <t>ALUM 11X15 IN SHEET</t>
  </si>
  <si>
    <t>0070896211910</t>
  </si>
  <si>
    <t>ALUM 8X2 IN SQUARE PAN</t>
  </si>
  <si>
    <t>0070896304728</t>
  </si>
  <si>
    <t>ALUM ROUND PAN ST3 4 6 8IN</t>
  </si>
  <si>
    <t>0070896561060</t>
  </si>
  <si>
    <t>ALUM 6X3 IN ROUND PAN</t>
  </si>
  <si>
    <t>0070896212078</t>
  </si>
  <si>
    <t>PERF PAN 10X2 ROUND</t>
  </si>
  <si>
    <t>0070896212054</t>
  </si>
  <si>
    <t>ALUM 10X2 IN SQUARE PAN</t>
  </si>
  <si>
    <t>0070896215888</t>
  </si>
  <si>
    <t>ALUM LONG LOAF PAN</t>
  </si>
  <si>
    <t>0070896225528</t>
  </si>
  <si>
    <t>10 ROUND ANGEL FOOD</t>
  </si>
  <si>
    <t>0070896215178</t>
  </si>
  <si>
    <t>SPORTS BALL PAN SET</t>
  </si>
  <si>
    <t>0070896561046</t>
  </si>
  <si>
    <t>ALUM 10X3 IN ROUND PAN</t>
  </si>
  <si>
    <t>0070896211019</t>
  </si>
  <si>
    <t>ALUM 4 PC ROUND PAN SET</t>
  </si>
  <si>
    <t>0070896212153</t>
  </si>
  <si>
    <t>PERF PAN 12X2 ROUND</t>
  </si>
  <si>
    <t>0070896215659</t>
  </si>
  <si>
    <t>CLASSIC WONDER MOLD</t>
  </si>
  <si>
    <t>0070896118684</t>
  </si>
  <si>
    <t>PERF MEGA SHEET</t>
  </si>
  <si>
    <t>0070896411013</t>
  </si>
  <si>
    <t>PARTY PONY CAKE PAN</t>
  </si>
  <si>
    <t>0070896221322</t>
  </si>
  <si>
    <t>3 PC SQUARE PAN SET</t>
  </si>
  <si>
    <t>0070896212139</t>
  </si>
  <si>
    <t>PERF PAN 12X2 SQUARE</t>
  </si>
  <si>
    <t>0070896026521</t>
  </si>
  <si>
    <t>4IN ROUND ALUMINUM PAN</t>
  </si>
  <si>
    <t>ALUM 8X2 IN ROUND PAN CDU</t>
  </si>
  <si>
    <t>ALUM 10X2 IN ROUND PAN CDU</t>
  </si>
  <si>
    <t>ALUM 2 CT ROUND PAN SET CDU</t>
  </si>
  <si>
    <t>0070896761002</t>
  </si>
  <si>
    <t>DEC PREF HEATING CORE</t>
  </si>
  <si>
    <t>0070896218544</t>
  </si>
  <si>
    <t>12X18 JELLY ROLL</t>
  </si>
  <si>
    <t>0070896405708</t>
  </si>
  <si>
    <t>ROUND 4PC PAN SET</t>
  </si>
  <si>
    <t>0070896215222</t>
  </si>
  <si>
    <t>DINOSAUR CAKE PAN</t>
  </si>
  <si>
    <t>0070896219473</t>
  </si>
  <si>
    <t>PERF PAN 14X2 ROUND</t>
  </si>
  <si>
    <t>0070896176370</t>
  </si>
  <si>
    <t>S 12 CUP MUFFIN PAN</t>
  </si>
  <si>
    <t>Bakeware Metal</t>
  </si>
  <si>
    <t>0070896176721</t>
  </si>
  <si>
    <t>S 15X10 IN MED BAKE SHEET</t>
  </si>
  <si>
    <t>0070896177841</t>
  </si>
  <si>
    <t>S 17X11 IN LG BAKE SHEET</t>
  </si>
  <si>
    <t>0070896176882</t>
  </si>
  <si>
    <t>S 8X4 LOAF PAN</t>
  </si>
  <si>
    <t>0070896177025</t>
  </si>
  <si>
    <t>S 13X9X2 IN OBLONG CAKE</t>
  </si>
  <si>
    <t>0070896176776</t>
  </si>
  <si>
    <t>S 8X8 IN SQUARE CAKE</t>
  </si>
  <si>
    <t>0070896177858</t>
  </si>
  <si>
    <t>S 12 IN PIZZA PAN</t>
  </si>
  <si>
    <t>0070896176752</t>
  </si>
  <si>
    <t>S 8 IN ROUND CAKE</t>
  </si>
  <si>
    <t>0070896182203</t>
  </si>
  <si>
    <t>S MED LG BAKE SHEET SET</t>
  </si>
  <si>
    <t>0070896083029</t>
  </si>
  <si>
    <t>FLUTED PAN</t>
  </si>
  <si>
    <t>0070896231123</t>
  </si>
  <si>
    <t>5PC 6IN PAN SET</t>
  </si>
  <si>
    <t>0070896176318</t>
  </si>
  <si>
    <t>G 12 CUP MUFFIN PAN</t>
  </si>
  <si>
    <t>0070896176462</t>
  </si>
  <si>
    <t>G FLUTED TUBE PAN</t>
  </si>
  <si>
    <t>0070896176356</t>
  </si>
  <si>
    <t>G 9.25X5.25 LG LOAF PAN</t>
  </si>
  <si>
    <t>0070896176363</t>
  </si>
  <si>
    <t>G 24 CUP MINI MUFFIN</t>
  </si>
  <si>
    <t>0070896176042</t>
  </si>
  <si>
    <t>G 13X9X2 IN OBLONG CAKE</t>
  </si>
  <si>
    <t>0070896176325</t>
  </si>
  <si>
    <t>G 17.25X11.5 IN LG BAKE SHEET</t>
  </si>
  <si>
    <t>0070896176059</t>
  </si>
  <si>
    <t>G 8X8X2 IN SQUARE CAKE</t>
  </si>
  <si>
    <t>0070896176035</t>
  </si>
  <si>
    <t>G 9X1.5 IN ROUND CAKE</t>
  </si>
  <si>
    <t>0070896176189</t>
  </si>
  <si>
    <t>G 15.25X10.25 IN MD BAKE SHEET</t>
  </si>
  <si>
    <t>0070896176486</t>
  </si>
  <si>
    <t>G 12 CAV MUFFIN TOP</t>
  </si>
  <si>
    <t>0070896176028</t>
  </si>
  <si>
    <t>G 8 CAV MINI LOAF</t>
  </si>
  <si>
    <t>0070896176424</t>
  </si>
  <si>
    <t>G 9 IN SPRINGFORM PAN</t>
  </si>
  <si>
    <t>0070896176394</t>
  </si>
  <si>
    <t>G 13.25X9.25 IN SM BAKE SHEET</t>
  </si>
  <si>
    <t>0070896175908</t>
  </si>
  <si>
    <t>G 21X15 IN MEGA BAKE SHEET</t>
  </si>
  <si>
    <t>0070896176479</t>
  </si>
  <si>
    <t>G 3 CT SPRINGFORM SET</t>
  </si>
  <si>
    <t>0070896176400</t>
  </si>
  <si>
    <t>G 12 CAV MINI FLUTED</t>
  </si>
  <si>
    <t>0070896176011</t>
  </si>
  <si>
    <t>3D NMBRS LTRS PAN SET</t>
  </si>
  <si>
    <t>0070896176448</t>
  </si>
  <si>
    <t>G ANGELFOOD PAN</t>
  </si>
  <si>
    <t>0070896162403</t>
  </si>
  <si>
    <t>AVS 9X5 LOAF PAN</t>
  </si>
  <si>
    <t>0070896162441</t>
  </si>
  <si>
    <t>AVS 9IN SQUARE</t>
  </si>
  <si>
    <t>0070896062390</t>
  </si>
  <si>
    <t>AVS 11X17 COOKIE SHEET</t>
  </si>
  <si>
    <t>0070896162359</t>
  </si>
  <si>
    <t>AVS 10X15 COOKIE SHEET</t>
  </si>
  <si>
    <t>0070896162465</t>
  </si>
  <si>
    <t>AVS 9X13 OBLONG</t>
  </si>
  <si>
    <t>0070896162496</t>
  </si>
  <si>
    <t>AVS 9IN ROUND</t>
  </si>
  <si>
    <t>0070896162434</t>
  </si>
  <si>
    <t>AVS 9IN ROUND SPRINGFORM</t>
  </si>
  <si>
    <t>0070896181787</t>
  </si>
  <si>
    <t>ULT 12 CUP MUFFIN PAN W LID</t>
  </si>
  <si>
    <t>0070896590756</t>
  </si>
  <si>
    <t>COOKIE SHEETS SET OF 3</t>
  </si>
  <si>
    <t>0070896616203</t>
  </si>
  <si>
    <t>2PC DOUGHNUT PAN SET</t>
  </si>
  <si>
    <t>0070896141095</t>
  </si>
  <si>
    <t>PR MEGA 21X15 COOKIE SHEET</t>
  </si>
  <si>
    <t>0070896405579</t>
  </si>
  <si>
    <t>12 CAV MINI FLUTED</t>
  </si>
  <si>
    <t>0070896539724</t>
  </si>
  <si>
    <t>PR 8 CAV MINI LOAF</t>
  </si>
  <si>
    <t>0070896560612</t>
  </si>
  <si>
    <t>PR 8X8X2 SQUARE CAKE</t>
  </si>
  <si>
    <t>0070896560629</t>
  </si>
  <si>
    <t>PR 15.25 X 10.25 MED COOKIE</t>
  </si>
  <si>
    <t>0070896257895</t>
  </si>
  <si>
    <t>PR 12 CUP MUFFIN PAN</t>
  </si>
  <si>
    <t>0070896257949</t>
  </si>
  <si>
    <t>PR 13.25X9.25 SML COOKIE PAN</t>
  </si>
  <si>
    <t>0070896257956</t>
  </si>
  <si>
    <t>PR 17.25X11.5 LRG COOKIE PAN</t>
  </si>
  <si>
    <t>0070896257994</t>
  </si>
  <si>
    <t>PR 9 IN SPRINGFORM PAN</t>
  </si>
  <si>
    <t>0070896258021</t>
  </si>
  <si>
    <t>PR ANGELFOOD PAN</t>
  </si>
  <si>
    <t>0070896258038</t>
  </si>
  <si>
    <t>PR FLUTED TUBE PAN</t>
  </si>
  <si>
    <t>0070896258045</t>
  </si>
  <si>
    <t>PR 14.25 X .625 PIZZA CRISPER</t>
  </si>
  <si>
    <t>0070896258069</t>
  </si>
  <si>
    <t>PR 9.25 X 5.25 LRG LOAF PAN</t>
  </si>
  <si>
    <t>0070896258168</t>
  </si>
  <si>
    <t>PR 14X10 LASAGNA PAN</t>
  </si>
  <si>
    <t>0070896258199</t>
  </si>
  <si>
    <t>PR 24 CUP MINI MUFFIN</t>
  </si>
  <si>
    <t>0070896368782</t>
  </si>
  <si>
    <t>PR 12 CAVITY MUFFIN TOP</t>
  </si>
  <si>
    <t>0070896908018</t>
  </si>
  <si>
    <t>NMBRS LTRS W CTTR PAN SET</t>
  </si>
  <si>
    <t>0070896560599</t>
  </si>
  <si>
    <t>PR 9 X 1.5 ROUND CAKE</t>
  </si>
  <si>
    <t>0070896484031</t>
  </si>
  <si>
    <t>PR 3PC MEGA COOKIE SHEET SET</t>
  </si>
  <si>
    <t>0070896560605</t>
  </si>
  <si>
    <t>PR 13X9X2 OBLONG CAKE</t>
  </si>
  <si>
    <t>0070896258083</t>
  </si>
  <si>
    <t>PR 3 PC SPRINGFORM SET</t>
  </si>
  <si>
    <t>0070896069665</t>
  </si>
  <si>
    <t>PR MEGA 24 CUP MUFFIN PAN</t>
  </si>
  <si>
    <t>0070896590534</t>
  </si>
  <si>
    <t>RR 6 CUP REG MUFFIN PAN</t>
  </si>
  <si>
    <t>0070896182425</t>
  </si>
  <si>
    <t>PR 12 IN DEEP DISH SPRINGFORM</t>
  </si>
  <si>
    <t>0070896590565</t>
  </si>
  <si>
    <t>RR 8 SQUARE PAN</t>
  </si>
  <si>
    <t>0070896183590</t>
  </si>
  <si>
    <t>G 14.25 X .625 PIZZA CRISPER</t>
  </si>
  <si>
    <t>0070896093110</t>
  </si>
  <si>
    <t>10X16 CHROME COOLING GRID</t>
  </si>
  <si>
    <t>Cooling Grids</t>
  </si>
  <si>
    <t>0070896258137</t>
  </si>
  <si>
    <t>PR 16X10 IN NS COOLING GRID</t>
  </si>
  <si>
    <t>0070896484024</t>
  </si>
  <si>
    <t>3 TIER ACCORDION GRID</t>
  </si>
  <si>
    <t>0070896502292</t>
  </si>
  <si>
    <t>14.5X20 NS COOL GRID</t>
  </si>
  <si>
    <t>USA - US</t>
  </si>
  <si>
    <t>China - CN</t>
  </si>
  <si>
    <t>India - IN</t>
  </si>
  <si>
    <t>Indonesia - ID</t>
  </si>
  <si>
    <t>ALUM 6X2 IN ROUND PAN CDU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</si>
</sst>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0"/>
      <color rgb="FFFF0000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DF7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9" borderId="0" xfId="0" applyNumberFormat="1" applyFont="1" applyFill="1"/>
    <xf numFmtId="43" fontId="8" fillId="4" borderId="0" xfId="0" applyNumberFormat="1" applyFont="1" applyFill="1"/>
    <xf numFmtId="164" fontId="8" fillId="4" borderId="0" xfId="0" applyNumberFormat="1" applyFont="1" applyFill="1"/>
    <xf numFmtId="43" fontId="8" fillId="5" borderId="0" xfId="0" applyNumberFormat="1" applyFont="1" applyFill="1"/>
    <xf numFmtId="43" fontId="8" fillId="6" borderId="0" xfId="0" applyNumberFormat="1" applyFont="1" applyFill="1"/>
    <xf numFmtId="10" fontId="8" fillId="6" borderId="0" xfId="2" applyNumberFormat="1" applyFont="1" applyFill="1"/>
    <xf numFmtId="44" fontId="8" fillId="7" borderId="0" xfId="1" applyFont="1" applyFill="1" applyAlignment="1">
      <alignment horizontal="center" wrapText="1"/>
    </xf>
    <xf numFmtId="49" fontId="8" fillId="2" borderId="0" xfId="0" applyNumberFormat="1" applyFont="1" applyFill="1"/>
    <xf numFmtId="0" fontId="0" fillId="0" borderId="0" xfId="0" applyAlignment="1">
      <alignment horizontal="left"/>
    </xf>
    <xf numFmtId="164" fontId="8" fillId="8" borderId="0" xfId="0" applyNumberFormat="1" applyFont="1" applyFill="1"/>
    <xf numFmtId="0" fontId="2" fillId="8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621C-04CE-4A73-BA99-C9DDB5BF3AF9}">
  <dimension ref="A1:U102"/>
  <sheetViews>
    <sheetView tabSelected="1" workbookViewId="0">
      <selection activeCell="J120" sqref="J120"/>
    </sheetView>
  </sheetViews>
  <sheetFormatPr defaultRowHeight="12.5" x14ac:dyDescent="0.25"/>
  <cols>
    <col min="1" max="1" width="13.81640625" bestFit="1" customWidth="1"/>
    <col min="2" max="2" width="14.54296875" customWidth="1"/>
    <col min="3" max="3" width="29.1796875" bestFit="1" customWidth="1"/>
    <col min="4" max="4" width="22.1796875" style="31" bestFit="1" customWidth="1"/>
    <col min="5" max="5" width="17.54296875" style="31" bestFit="1" customWidth="1"/>
    <col min="6" max="6" width="16.81640625" bestFit="1" customWidth="1"/>
    <col min="7" max="7" width="10.7265625" bestFit="1" customWidth="1"/>
    <col min="8" max="8" width="11.1796875" customWidth="1"/>
    <col min="9" max="10" width="12.7265625" customWidth="1"/>
    <col min="11" max="12" width="10.7265625" customWidth="1"/>
    <col min="13" max="14" width="10.81640625" customWidth="1"/>
    <col min="15" max="15" width="10.7265625" bestFit="1" customWidth="1"/>
    <col min="16" max="16" width="13" customWidth="1"/>
    <col min="17" max="17" width="9" customWidth="1"/>
    <col min="18" max="18" width="8.453125" customWidth="1"/>
    <col min="19" max="19" width="11.7265625" customWidth="1"/>
  </cols>
  <sheetData>
    <row r="1" spans="1:21" ht="14" customHeight="1" x14ac:dyDescent="0.3">
      <c r="A1" s="1" t="s">
        <v>0</v>
      </c>
      <c r="B1" s="2"/>
      <c r="C1" s="3"/>
      <c r="D1" s="4"/>
      <c r="E1" s="4"/>
      <c r="F1" s="5"/>
      <c r="G1" s="5"/>
      <c r="H1" s="6"/>
      <c r="I1" s="7"/>
      <c r="J1" s="7"/>
      <c r="K1" s="7"/>
      <c r="L1" s="8"/>
      <c r="M1" s="9"/>
      <c r="N1" s="9"/>
      <c r="O1" s="10"/>
      <c r="P1" s="10"/>
      <c r="Q1" s="10"/>
      <c r="R1" s="10"/>
      <c r="S1" s="11"/>
      <c r="T1" s="33" t="s">
        <v>1</v>
      </c>
      <c r="U1" s="33"/>
    </row>
    <row r="2" spans="1:21" ht="39" x14ac:dyDescent="0.3">
      <c r="A2" s="12" t="s">
        <v>2</v>
      </c>
      <c r="B2" s="12" t="s">
        <v>3</v>
      </c>
      <c r="C2" s="12" t="s">
        <v>4</v>
      </c>
      <c r="D2" s="12" t="s">
        <v>5</v>
      </c>
      <c r="E2" s="13" t="s">
        <v>6</v>
      </c>
      <c r="F2" s="13" t="s">
        <v>7</v>
      </c>
      <c r="G2" s="13" t="s">
        <v>8</v>
      </c>
      <c r="H2" s="14" t="s">
        <v>9</v>
      </c>
      <c r="I2" s="15" t="s">
        <v>10</v>
      </c>
      <c r="J2" s="15" t="s">
        <v>11</v>
      </c>
      <c r="K2" s="15" t="s">
        <v>12</v>
      </c>
      <c r="L2" s="16" t="s">
        <v>13</v>
      </c>
      <c r="M2" s="17" t="s">
        <v>14</v>
      </c>
      <c r="N2" s="17" t="s">
        <v>15</v>
      </c>
      <c r="O2" s="13" t="s">
        <v>16</v>
      </c>
      <c r="P2" s="13" t="s">
        <v>17</v>
      </c>
      <c r="Q2" s="13" t="s">
        <v>18</v>
      </c>
      <c r="R2" s="13" t="s">
        <v>19</v>
      </c>
      <c r="S2" s="18" t="s">
        <v>20</v>
      </c>
      <c r="T2" s="19" t="s">
        <v>21</v>
      </c>
      <c r="U2" s="19" t="s">
        <v>22</v>
      </c>
    </row>
    <row r="3" spans="1:21" ht="13" x14ac:dyDescent="0.3">
      <c r="A3" s="20" t="s">
        <v>40</v>
      </c>
      <c r="B3" s="20" t="s">
        <v>128</v>
      </c>
      <c r="C3" s="20" t="s">
        <v>129</v>
      </c>
      <c r="D3" s="20" t="s">
        <v>127</v>
      </c>
      <c r="E3" s="21" t="s">
        <v>328</v>
      </c>
      <c r="F3" s="21" t="s">
        <v>328</v>
      </c>
      <c r="G3" s="22" t="b">
        <f t="shared" ref="G3:G56" si="0">E3=F3</f>
        <v>1</v>
      </c>
      <c r="H3" s="23">
        <v>7.69</v>
      </c>
      <c r="I3" s="24">
        <v>10.52</v>
      </c>
      <c r="J3" s="25">
        <f t="shared" ref="J3:J55" si="1">(I3-H3)/H3</f>
        <v>0.36801040312093614</v>
      </c>
      <c r="K3" s="32">
        <v>0.3</v>
      </c>
      <c r="L3" s="26">
        <f t="shared" ref="L3:L56" si="2">ROUND((H3+(H3*K3)),2)</f>
        <v>10</v>
      </c>
      <c r="M3" s="27">
        <f t="shared" ref="M3:M56" si="3">L3-I3</f>
        <v>-0.51999999999999957</v>
      </c>
      <c r="N3" s="28">
        <f t="shared" ref="N3:N56" si="4">M3/I3</f>
        <v>-4.9429657794676771E-2</v>
      </c>
      <c r="O3" s="22" t="s">
        <v>126</v>
      </c>
      <c r="P3" s="22" t="s">
        <v>125</v>
      </c>
      <c r="Q3" s="22">
        <v>3</v>
      </c>
      <c r="R3" s="22">
        <v>96</v>
      </c>
      <c r="S3" s="29">
        <f t="shared" ref="S3:S56" si="5">L3*R3</f>
        <v>960</v>
      </c>
    </row>
    <row r="4" spans="1:21" ht="13" x14ac:dyDescent="0.3">
      <c r="A4" s="20" t="s">
        <v>47</v>
      </c>
      <c r="B4" s="20" t="s">
        <v>130</v>
      </c>
      <c r="C4" s="20" t="s">
        <v>131</v>
      </c>
      <c r="D4" s="20" t="s">
        <v>127</v>
      </c>
      <c r="E4" s="21" t="s">
        <v>326</v>
      </c>
      <c r="F4" s="21" t="s">
        <v>326</v>
      </c>
      <c r="G4" s="22" t="b">
        <f t="shared" si="0"/>
        <v>1</v>
      </c>
      <c r="H4" s="23">
        <v>13.7</v>
      </c>
      <c r="I4" s="24">
        <v>18.739999999999998</v>
      </c>
      <c r="J4" s="25">
        <f t="shared" si="1"/>
        <v>0.36788321167883209</v>
      </c>
      <c r="K4" s="32">
        <v>0.32</v>
      </c>
      <c r="L4" s="26">
        <f t="shared" si="2"/>
        <v>18.079999999999998</v>
      </c>
      <c r="M4" s="27">
        <f t="shared" si="3"/>
        <v>-0.66000000000000014</v>
      </c>
      <c r="N4" s="28">
        <f t="shared" si="4"/>
        <v>-3.5218783351120608E-2</v>
      </c>
      <c r="O4" s="22" t="s">
        <v>126</v>
      </c>
      <c r="P4" s="22" t="s">
        <v>125</v>
      </c>
      <c r="Q4" s="22">
        <v>3</v>
      </c>
      <c r="R4" s="22">
        <v>48</v>
      </c>
      <c r="S4" s="29">
        <f t="shared" si="5"/>
        <v>867.83999999999992</v>
      </c>
    </row>
    <row r="5" spans="1:21" ht="13" x14ac:dyDescent="0.3">
      <c r="A5" s="20" t="s">
        <v>77</v>
      </c>
      <c r="B5" s="20" t="s">
        <v>132</v>
      </c>
      <c r="C5" s="20" t="s">
        <v>133</v>
      </c>
      <c r="D5" s="20" t="s">
        <v>127</v>
      </c>
      <c r="E5" s="21" t="s">
        <v>328</v>
      </c>
      <c r="F5" s="21" t="s">
        <v>328</v>
      </c>
      <c r="G5" s="22" t="b">
        <f t="shared" si="0"/>
        <v>1</v>
      </c>
      <c r="H5" s="23">
        <v>12.82</v>
      </c>
      <c r="I5" s="24">
        <v>17.53</v>
      </c>
      <c r="J5" s="25">
        <f t="shared" si="1"/>
        <v>0.36739469578783157</v>
      </c>
      <c r="K5" s="32">
        <v>0.3</v>
      </c>
      <c r="L5" s="26">
        <f t="shared" si="2"/>
        <v>16.670000000000002</v>
      </c>
      <c r="M5" s="27">
        <f t="shared" si="3"/>
        <v>-0.85999999999999943</v>
      </c>
      <c r="N5" s="28">
        <f t="shared" si="4"/>
        <v>-4.9058756417569842E-2</v>
      </c>
      <c r="O5" s="22" t="s">
        <v>126</v>
      </c>
      <c r="P5" s="22" t="s">
        <v>125</v>
      </c>
      <c r="Q5" s="22">
        <v>3</v>
      </c>
      <c r="R5" s="22">
        <v>48</v>
      </c>
      <c r="S5" s="29">
        <f t="shared" si="5"/>
        <v>800.16000000000008</v>
      </c>
    </row>
    <row r="6" spans="1:21" ht="13" x14ac:dyDescent="0.3">
      <c r="A6" s="20" t="s">
        <v>39</v>
      </c>
      <c r="B6" s="20" t="s">
        <v>134</v>
      </c>
      <c r="C6" s="20" t="s">
        <v>135</v>
      </c>
      <c r="D6" s="20" t="s">
        <v>127</v>
      </c>
      <c r="E6" s="21" t="s">
        <v>328</v>
      </c>
      <c r="F6" s="21" t="s">
        <v>328</v>
      </c>
      <c r="G6" s="22" t="b">
        <f t="shared" si="0"/>
        <v>1</v>
      </c>
      <c r="H6" s="23">
        <v>6.95</v>
      </c>
      <c r="I6" s="24">
        <v>9.51</v>
      </c>
      <c r="J6" s="25">
        <f t="shared" si="1"/>
        <v>0.36834532374100715</v>
      </c>
      <c r="K6" s="32">
        <v>0.3</v>
      </c>
      <c r="L6" s="26">
        <f t="shared" si="2"/>
        <v>9.0399999999999991</v>
      </c>
      <c r="M6" s="27">
        <f t="shared" si="3"/>
        <v>-0.47000000000000064</v>
      </c>
      <c r="N6" s="28">
        <f t="shared" si="4"/>
        <v>-4.942166140904318E-2</v>
      </c>
      <c r="O6" s="22" t="s">
        <v>126</v>
      </c>
      <c r="P6" s="22" t="s">
        <v>125</v>
      </c>
      <c r="Q6" s="22">
        <v>3</v>
      </c>
      <c r="R6" s="22">
        <v>24</v>
      </c>
      <c r="S6" s="29">
        <f t="shared" si="5"/>
        <v>216.95999999999998</v>
      </c>
    </row>
    <row r="7" spans="1:21" ht="13" x14ac:dyDescent="0.3">
      <c r="A7" s="20" t="s">
        <v>34</v>
      </c>
      <c r="B7" s="20" t="s">
        <v>136</v>
      </c>
      <c r="C7" s="20" t="s">
        <v>137</v>
      </c>
      <c r="D7" s="20" t="s">
        <v>127</v>
      </c>
      <c r="E7" s="21" t="s">
        <v>327</v>
      </c>
      <c r="F7" s="21" t="s">
        <v>326</v>
      </c>
      <c r="G7" s="22" t="b">
        <f t="shared" si="0"/>
        <v>0</v>
      </c>
      <c r="H7" s="23">
        <v>15.45</v>
      </c>
      <c r="I7" s="24">
        <v>21.14</v>
      </c>
      <c r="J7" s="25">
        <f t="shared" si="1"/>
        <v>0.36828478964401307</v>
      </c>
      <c r="K7" s="32">
        <v>0.32</v>
      </c>
      <c r="L7" s="26">
        <f t="shared" si="2"/>
        <v>20.39</v>
      </c>
      <c r="M7" s="27">
        <f t="shared" si="3"/>
        <v>-0.75</v>
      </c>
      <c r="N7" s="28">
        <f t="shared" si="4"/>
        <v>-3.5477767265846734E-2</v>
      </c>
      <c r="O7" s="22" t="s">
        <v>126</v>
      </c>
      <c r="P7" s="22" t="s">
        <v>125</v>
      </c>
      <c r="Q7" s="22">
        <v>3</v>
      </c>
      <c r="R7" s="22">
        <v>24</v>
      </c>
      <c r="S7" s="29">
        <f t="shared" si="5"/>
        <v>489.36</v>
      </c>
    </row>
    <row r="8" spans="1:21" ht="13" x14ac:dyDescent="0.3">
      <c r="A8" s="20" t="s">
        <v>78</v>
      </c>
      <c r="B8" s="20" t="s">
        <v>138</v>
      </c>
      <c r="C8" s="20" t="s">
        <v>139</v>
      </c>
      <c r="D8" s="20" t="s">
        <v>127</v>
      </c>
      <c r="E8" s="21" t="s">
        <v>327</v>
      </c>
      <c r="F8" s="21" t="s">
        <v>326</v>
      </c>
      <c r="G8" s="22" t="b">
        <f t="shared" si="0"/>
        <v>0</v>
      </c>
      <c r="H8" s="23">
        <v>9.44</v>
      </c>
      <c r="I8" s="24">
        <v>12.92</v>
      </c>
      <c r="J8" s="25">
        <f t="shared" si="1"/>
        <v>0.36864406779661024</v>
      </c>
      <c r="K8" s="32">
        <v>0.32</v>
      </c>
      <c r="L8" s="26">
        <f t="shared" si="2"/>
        <v>12.46</v>
      </c>
      <c r="M8" s="27">
        <f t="shared" si="3"/>
        <v>-0.45999999999999908</v>
      </c>
      <c r="N8" s="28">
        <f t="shared" si="4"/>
        <v>-3.5603715170278563E-2</v>
      </c>
      <c r="O8" s="22" t="s">
        <v>126</v>
      </c>
      <c r="P8" s="22" t="s">
        <v>125</v>
      </c>
      <c r="Q8" s="22">
        <v>3</v>
      </c>
      <c r="R8" s="22">
        <v>24</v>
      </c>
      <c r="S8" s="29">
        <f t="shared" si="5"/>
        <v>299.04000000000002</v>
      </c>
    </row>
    <row r="9" spans="1:21" ht="13" x14ac:dyDescent="0.3">
      <c r="A9" s="20" t="s">
        <v>28</v>
      </c>
      <c r="B9" s="20" t="s">
        <v>140</v>
      </c>
      <c r="C9" s="20" t="s">
        <v>141</v>
      </c>
      <c r="D9" s="20" t="s">
        <v>127</v>
      </c>
      <c r="E9" s="21" t="s">
        <v>328</v>
      </c>
      <c r="F9" s="21" t="s">
        <v>328</v>
      </c>
      <c r="G9" s="22" t="b">
        <f t="shared" si="0"/>
        <v>1</v>
      </c>
      <c r="H9" s="23">
        <v>17.14</v>
      </c>
      <c r="I9" s="24">
        <v>23.45</v>
      </c>
      <c r="J9" s="25">
        <f t="shared" si="1"/>
        <v>0.3681446907817969</v>
      </c>
      <c r="K9" s="32">
        <v>0.3</v>
      </c>
      <c r="L9" s="26">
        <f t="shared" si="2"/>
        <v>22.28</v>
      </c>
      <c r="M9" s="27">
        <f t="shared" si="3"/>
        <v>-1.1699999999999982</v>
      </c>
      <c r="N9" s="28">
        <f t="shared" si="4"/>
        <v>-4.9893390191897577E-2</v>
      </c>
      <c r="O9" s="22" t="s">
        <v>126</v>
      </c>
      <c r="P9" s="22" t="s">
        <v>125</v>
      </c>
      <c r="Q9" s="22">
        <v>3</v>
      </c>
      <c r="R9" s="22">
        <v>24</v>
      </c>
      <c r="S9" s="29">
        <f t="shared" si="5"/>
        <v>534.72</v>
      </c>
    </row>
    <row r="10" spans="1:21" ht="13" x14ac:dyDescent="0.3">
      <c r="A10" s="20" t="s">
        <v>54</v>
      </c>
      <c r="B10" s="20" t="s">
        <v>142</v>
      </c>
      <c r="C10" s="20" t="s">
        <v>143</v>
      </c>
      <c r="D10" s="20" t="s">
        <v>127</v>
      </c>
      <c r="E10" s="21" t="s">
        <v>326</v>
      </c>
      <c r="F10" s="21" t="s">
        <v>326</v>
      </c>
      <c r="G10" s="22" t="b">
        <f t="shared" si="0"/>
        <v>1</v>
      </c>
      <c r="H10" s="23">
        <v>8.5</v>
      </c>
      <c r="I10" s="24">
        <v>11.63</v>
      </c>
      <c r="J10" s="25">
        <f t="shared" si="1"/>
        <v>0.36823529411764716</v>
      </c>
      <c r="K10" s="32">
        <v>0.32</v>
      </c>
      <c r="L10" s="26">
        <f t="shared" si="2"/>
        <v>11.22</v>
      </c>
      <c r="M10" s="27">
        <f t="shared" si="3"/>
        <v>-0.41000000000000014</v>
      </c>
      <c r="N10" s="28">
        <f t="shared" si="4"/>
        <v>-3.5253654342218409E-2</v>
      </c>
      <c r="O10" s="22" t="s">
        <v>126</v>
      </c>
      <c r="P10" s="22" t="s">
        <v>125</v>
      </c>
      <c r="Q10" s="22">
        <v>0</v>
      </c>
      <c r="R10" s="22">
        <v>3</v>
      </c>
      <c r="S10" s="29">
        <f t="shared" si="5"/>
        <v>33.660000000000004</v>
      </c>
    </row>
    <row r="11" spans="1:21" ht="13" x14ac:dyDescent="0.3">
      <c r="A11" s="20" t="s">
        <v>41</v>
      </c>
      <c r="B11" s="20" t="s">
        <v>144</v>
      </c>
      <c r="C11" s="20" t="s">
        <v>145</v>
      </c>
      <c r="D11" s="20" t="s">
        <v>127</v>
      </c>
      <c r="E11" s="21" t="s">
        <v>328</v>
      </c>
      <c r="F11" s="21" t="s">
        <v>328</v>
      </c>
      <c r="G11" s="22" t="b">
        <f t="shared" si="0"/>
        <v>1</v>
      </c>
      <c r="H11" s="23">
        <v>8.5</v>
      </c>
      <c r="I11" s="24">
        <v>11.63</v>
      </c>
      <c r="J11" s="25">
        <f t="shared" si="1"/>
        <v>0.36823529411764716</v>
      </c>
      <c r="K11" s="32">
        <v>0.3</v>
      </c>
      <c r="L11" s="26">
        <f t="shared" si="2"/>
        <v>11.05</v>
      </c>
      <c r="M11" s="27">
        <f t="shared" si="3"/>
        <v>-0.58000000000000007</v>
      </c>
      <c r="N11" s="28">
        <f t="shared" si="4"/>
        <v>-4.9871023215821153E-2</v>
      </c>
      <c r="O11" s="22" t="s">
        <v>126</v>
      </c>
      <c r="P11" s="22" t="s">
        <v>125</v>
      </c>
      <c r="Q11" s="22">
        <v>3</v>
      </c>
      <c r="R11" s="22">
        <v>48</v>
      </c>
      <c r="S11" s="29">
        <f t="shared" si="5"/>
        <v>530.40000000000009</v>
      </c>
    </row>
    <row r="12" spans="1:21" ht="13" x14ac:dyDescent="0.3">
      <c r="A12" s="20" t="s">
        <v>79</v>
      </c>
      <c r="B12" s="20" t="s">
        <v>146</v>
      </c>
      <c r="C12" s="20" t="s">
        <v>147</v>
      </c>
      <c r="D12" s="20" t="s">
        <v>127</v>
      </c>
      <c r="E12" s="21" t="s">
        <v>326</v>
      </c>
      <c r="F12" s="21" t="s">
        <v>326</v>
      </c>
      <c r="G12" s="22" t="b">
        <f t="shared" si="0"/>
        <v>1</v>
      </c>
      <c r="H12" s="23">
        <v>11.2</v>
      </c>
      <c r="I12" s="24">
        <v>15.32</v>
      </c>
      <c r="J12" s="25">
        <f t="shared" si="1"/>
        <v>0.36785714285714299</v>
      </c>
      <c r="K12" s="32">
        <v>0.32</v>
      </c>
      <c r="L12" s="26">
        <f t="shared" si="2"/>
        <v>14.78</v>
      </c>
      <c r="M12" s="27">
        <f t="shared" si="3"/>
        <v>-0.54000000000000092</v>
      </c>
      <c r="N12" s="28">
        <f t="shared" si="4"/>
        <v>-3.5248041775456977E-2</v>
      </c>
      <c r="O12" s="22" t="s">
        <v>126</v>
      </c>
      <c r="P12" s="22" t="s">
        <v>125</v>
      </c>
      <c r="Q12" s="22">
        <v>3</v>
      </c>
      <c r="R12" s="22">
        <v>24</v>
      </c>
      <c r="S12" s="29">
        <f t="shared" si="5"/>
        <v>354.71999999999997</v>
      </c>
    </row>
    <row r="13" spans="1:21" ht="13" x14ac:dyDescent="0.3">
      <c r="A13" s="20" t="s">
        <v>35</v>
      </c>
      <c r="B13" s="20" t="s">
        <v>148</v>
      </c>
      <c r="C13" s="20" t="s">
        <v>149</v>
      </c>
      <c r="D13" s="20" t="s">
        <v>127</v>
      </c>
      <c r="E13" s="21" t="s">
        <v>328</v>
      </c>
      <c r="F13" s="21" t="s">
        <v>328</v>
      </c>
      <c r="G13" s="22" t="b">
        <f t="shared" si="0"/>
        <v>1</v>
      </c>
      <c r="H13" s="23">
        <v>13.36</v>
      </c>
      <c r="I13" s="24">
        <v>18.27</v>
      </c>
      <c r="J13" s="25">
        <f t="shared" si="1"/>
        <v>0.36751497005988026</v>
      </c>
      <c r="K13" s="32">
        <v>0.3</v>
      </c>
      <c r="L13" s="26">
        <f t="shared" si="2"/>
        <v>17.37</v>
      </c>
      <c r="M13" s="27">
        <f t="shared" si="3"/>
        <v>-0.89999999999999858</v>
      </c>
      <c r="N13" s="28">
        <f t="shared" si="4"/>
        <v>-4.926108374384229E-2</v>
      </c>
      <c r="O13" s="22" t="s">
        <v>126</v>
      </c>
      <c r="P13" s="22" t="s">
        <v>125</v>
      </c>
      <c r="Q13" s="22">
        <v>3</v>
      </c>
      <c r="R13" s="22">
        <v>24</v>
      </c>
      <c r="S13" s="29">
        <f t="shared" si="5"/>
        <v>416.88</v>
      </c>
    </row>
    <row r="14" spans="1:21" ht="13" x14ac:dyDescent="0.3">
      <c r="A14" s="20" t="s">
        <v>43</v>
      </c>
      <c r="B14" s="20" t="s">
        <v>150</v>
      </c>
      <c r="C14" s="20" t="s">
        <v>151</v>
      </c>
      <c r="D14" s="20" t="s">
        <v>127</v>
      </c>
      <c r="E14" s="21" t="s">
        <v>328</v>
      </c>
      <c r="F14" s="21" t="s">
        <v>328</v>
      </c>
      <c r="G14" s="22" t="b">
        <f t="shared" si="0"/>
        <v>1</v>
      </c>
      <c r="H14" s="23">
        <v>16.329999999999998</v>
      </c>
      <c r="I14" s="24">
        <v>22.34</v>
      </c>
      <c r="J14" s="25">
        <f t="shared" si="1"/>
        <v>0.36803429271279864</v>
      </c>
      <c r="K14" s="32">
        <v>0.3</v>
      </c>
      <c r="L14" s="26">
        <f t="shared" si="2"/>
        <v>21.23</v>
      </c>
      <c r="M14" s="27">
        <f t="shared" si="3"/>
        <v>-1.1099999999999994</v>
      </c>
      <c r="N14" s="28">
        <f t="shared" si="4"/>
        <v>-4.9686660698298989E-2</v>
      </c>
      <c r="O14" s="22" t="s">
        <v>126</v>
      </c>
      <c r="P14" s="22" t="s">
        <v>125</v>
      </c>
      <c r="Q14" s="22">
        <v>3</v>
      </c>
      <c r="R14" s="22">
        <v>36</v>
      </c>
      <c r="S14" s="29">
        <f t="shared" si="5"/>
        <v>764.28</v>
      </c>
    </row>
    <row r="15" spans="1:21" ht="13" x14ac:dyDescent="0.3">
      <c r="A15" s="20" t="s">
        <v>62</v>
      </c>
      <c r="B15" s="20" t="s">
        <v>152</v>
      </c>
      <c r="C15" s="20" t="s">
        <v>153</v>
      </c>
      <c r="D15" s="20" t="s">
        <v>127</v>
      </c>
      <c r="E15" s="21" t="s">
        <v>326</v>
      </c>
      <c r="F15" s="21" t="s">
        <v>326</v>
      </c>
      <c r="G15" s="22" t="b">
        <f t="shared" si="0"/>
        <v>1</v>
      </c>
      <c r="H15" s="23">
        <v>12.28</v>
      </c>
      <c r="I15" s="24">
        <v>16.8</v>
      </c>
      <c r="J15" s="25">
        <f t="shared" si="1"/>
        <v>0.36807817589576558</v>
      </c>
      <c r="K15" s="32">
        <v>0.32</v>
      </c>
      <c r="L15" s="26">
        <f t="shared" si="2"/>
        <v>16.21</v>
      </c>
      <c r="M15" s="27">
        <f t="shared" si="3"/>
        <v>-0.58999999999999986</v>
      </c>
      <c r="N15" s="28">
        <f t="shared" si="4"/>
        <v>-3.5119047619047612E-2</v>
      </c>
      <c r="O15" s="22" t="s">
        <v>126</v>
      </c>
      <c r="P15" s="22" t="s">
        <v>125</v>
      </c>
      <c r="Q15" s="22">
        <v>2</v>
      </c>
      <c r="R15" s="22">
        <v>24</v>
      </c>
      <c r="S15" s="29">
        <f t="shared" si="5"/>
        <v>389.04</v>
      </c>
    </row>
    <row r="16" spans="1:21" ht="13" x14ac:dyDescent="0.3">
      <c r="A16" s="20" t="s">
        <v>53</v>
      </c>
      <c r="B16" s="20" t="s">
        <v>154</v>
      </c>
      <c r="C16" s="20" t="s">
        <v>155</v>
      </c>
      <c r="D16" s="20" t="s">
        <v>127</v>
      </c>
      <c r="E16" s="21" t="s">
        <v>327</v>
      </c>
      <c r="F16" s="21" t="s">
        <v>326</v>
      </c>
      <c r="G16" s="22" t="b">
        <f t="shared" si="0"/>
        <v>0</v>
      </c>
      <c r="H16" s="23">
        <v>11.2</v>
      </c>
      <c r="I16" s="24">
        <v>15.32</v>
      </c>
      <c r="J16" s="25">
        <f t="shared" si="1"/>
        <v>0.36785714285714299</v>
      </c>
      <c r="K16" s="32">
        <v>0.32</v>
      </c>
      <c r="L16" s="26">
        <f t="shared" si="2"/>
        <v>14.78</v>
      </c>
      <c r="M16" s="27">
        <f t="shared" si="3"/>
        <v>-0.54000000000000092</v>
      </c>
      <c r="N16" s="28">
        <f t="shared" si="4"/>
        <v>-3.5248041775456977E-2</v>
      </c>
      <c r="O16" s="22" t="s">
        <v>126</v>
      </c>
      <c r="P16" s="22" t="s">
        <v>125</v>
      </c>
      <c r="Q16" s="22">
        <v>0</v>
      </c>
      <c r="R16" s="22">
        <v>3</v>
      </c>
      <c r="S16" s="29">
        <f t="shared" si="5"/>
        <v>44.339999999999996</v>
      </c>
    </row>
    <row r="17" spans="1:19" ht="13" x14ac:dyDescent="0.3">
      <c r="A17" s="20" t="s">
        <v>37</v>
      </c>
      <c r="B17" s="20" t="s">
        <v>156</v>
      </c>
      <c r="C17" s="20" t="s">
        <v>157</v>
      </c>
      <c r="D17" s="20" t="s">
        <v>127</v>
      </c>
      <c r="E17" s="21" t="s">
        <v>326</v>
      </c>
      <c r="F17" s="21" t="s">
        <v>326</v>
      </c>
      <c r="G17" s="22" t="b">
        <f t="shared" si="0"/>
        <v>1</v>
      </c>
      <c r="H17" s="23">
        <v>34.22</v>
      </c>
      <c r="I17" s="24">
        <v>46.81</v>
      </c>
      <c r="J17" s="25">
        <f t="shared" si="1"/>
        <v>0.3679135008766804</v>
      </c>
      <c r="K17" s="32">
        <v>0.32</v>
      </c>
      <c r="L17" s="26">
        <f t="shared" si="2"/>
        <v>45.17</v>
      </c>
      <c r="M17" s="27">
        <f t="shared" si="3"/>
        <v>-1.6400000000000006</v>
      </c>
      <c r="N17" s="28">
        <f t="shared" si="4"/>
        <v>-3.5035248878444787E-2</v>
      </c>
      <c r="O17" s="22" t="s">
        <v>126</v>
      </c>
      <c r="P17" s="22" t="s">
        <v>125</v>
      </c>
      <c r="Q17" s="22">
        <v>3</v>
      </c>
      <c r="R17" s="22">
        <v>12</v>
      </c>
      <c r="S17" s="29">
        <f t="shared" si="5"/>
        <v>542.04</v>
      </c>
    </row>
    <row r="18" spans="1:19" ht="13" x14ac:dyDescent="0.3">
      <c r="A18" s="20" t="s">
        <v>42</v>
      </c>
      <c r="B18" s="20" t="s">
        <v>158</v>
      </c>
      <c r="C18" s="20" t="s">
        <v>159</v>
      </c>
      <c r="D18" s="20" t="s">
        <v>127</v>
      </c>
      <c r="E18" s="21" t="s">
        <v>326</v>
      </c>
      <c r="F18" s="21" t="s">
        <v>326</v>
      </c>
      <c r="G18" s="22" t="b">
        <f t="shared" si="0"/>
        <v>1</v>
      </c>
      <c r="H18" s="23">
        <v>11.2</v>
      </c>
      <c r="I18" s="24">
        <v>15.32</v>
      </c>
      <c r="J18" s="25">
        <f t="shared" si="1"/>
        <v>0.36785714285714299</v>
      </c>
      <c r="K18" s="32">
        <v>0.32</v>
      </c>
      <c r="L18" s="26">
        <f t="shared" si="2"/>
        <v>14.78</v>
      </c>
      <c r="M18" s="27">
        <f t="shared" si="3"/>
        <v>-0.54000000000000092</v>
      </c>
      <c r="N18" s="28">
        <f t="shared" si="4"/>
        <v>-3.5248041775456977E-2</v>
      </c>
      <c r="O18" s="22" t="s">
        <v>126</v>
      </c>
      <c r="P18" s="22" t="s">
        <v>125</v>
      </c>
      <c r="Q18" s="22">
        <v>3</v>
      </c>
      <c r="R18" s="22">
        <v>24</v>
      </c>
      <c r="S18" s="29">
        <f t="shared" si="5"/>
        <v>354.71999999999997</v>
      </c>
    </row>
    <row r="19" spans="1:19" ht="13" x14ac:dyDescent="0.3">
      <c r="A19" s="20" t="s">
        <v>48</v>
      </c>
      <c r="B19" s="20" t="s">
        <v>160</v>
      </c>
      <c r="C19" s="20" t="s">
        <v>161</v>
      </c>
      <c r="D19" s="20" t="s">
        <v>127</v>
      </c>
      <c r="E19" s="21" t="s">
        <v>325</v>
      </c>
      <c r="F19" s="21" t="s">
        <v>325</v>
      </c>
      <c r="G19" s="22" t="b">
        <f t="shared" si="0"/>
        <v>1</v>
      </c>
      <c r="H19" s="23">
        <v>16.73</v>
      </c>
      <c r="I19" s="24">
        <v>16.73</v>
      </c>
      <c r="J19" s="25">
        <f t="shared" si="1"/>
        <v>0</v>
      </c>
      <c r="K19" s="25">
        <v>0</v>
      </c>
      <c r="L19" s="26">
        <f t="shared" si="2"/>
        <v>16.73</v>
      </c>
      <c r="M19" s="27">
        <f t="shared" si="3"/>
        <v>0</v>
      </c>
      <c r="N19" s="28">
        <f t="shared" si="4"/>
        <v>0</v>
      </c>
      <c r="O19" s="22" t="s">
        <v>126</v>
      </c>
      <c r="P19" s="22" t="s">
        <v>125</v>
      </c>
      <c r="Q19" s="22">
        <v>0</v>
      </c>
      <c r="R19" s="22">
        <v>1</v>
      </c>
      <c r="S19" s="29">
        <f t="shared" si="5"/>
        <v>16.73</v>
      </c>
    </row>
    <row r="20" spans="1:19" ht="13" x14ac:dyDescent="0.3">
      <c r="A20" s="20" t="s">
        <v>25</v>
      </c>
      <c r="B20" s="20" t="s">
        <v>162</v>
      </c>
      <c r="C20" s="20" t="s">
        <v>163</v>
      </c>
      <c r="D20" s="20" t="s">
        <v>127</v>
      </c>
      <c r="E20" s="21" t="s">
        <v>326</v>
      </c>
      <c r="F20" s="21" t="s">
        <v>326</v>
      </c>
      <c r="G20" s="22" t="b">
        <f t="shared" si="0"/>
        <v>1</v>
      </c>
      <c r="H20" s="23">
        <v>16.46</v>
      </c>
      <c r="I20" s="24">
        <v>22.52</v>
      </c>
      <c r="J20" s="25">
        <f t="shared" si="1"/>
        <v>0.3681652490886998</v>
      </c>
      <c r="K20" s="32">
        <v>0.32</v>
      </c>
      <c r="L20" s="26">
        <f t="shared" si="2"/>
        <v>21.73</v>
      </c>
      <c r="M20" s="27">
        <f t="shared" si="3"/>
        <v>-0.78999999999999915</v>
      </c>
      <c r="N20" s="28">
        <f t="shared" si="4"/>
        <v>-3.5079928952042594E-2</v>
      </c>
      <c r="O20" s="22" t="s">
        <v>126</v>
      </c>
      <c r="P20" s="22" t="s">
        <v>125</v>
      </c>
      <c r="Q20" s="22">
        <v>0</v>
      </c>
      <c r="R20" s="22">
        <v>6</v>
      </c>
      <c r="S20" s="29">
        <f t="shared" si="5"/>
        <v>130.38</v>
      </c>
    </row>
    <row r="21" spans="1:19" ht="13" x14ac:dyDescent="0.3">
      <c r="A21" s="20" t="s">
        <v>32</v>
      </c>
      <c r="B21" s="20" t="s">
        <v>164</v>
      </c>
      <c r="C21" s="20" t="s">
        <v>165</v>
      </c>
      <c r="D21" s="20" t="s">
        <v>127</v>
      </c>
      <c r="E21" s="21" t="s">
        <v>326</v>
      </c>
      <c r="F21" s="21" t="s">
        <v>326</v>
      </c>
      <c r="G21" s="22" t="b">
        <f t="shared" si="0"/>
        <v>1</v>
      </c>
      <c r="H21" s="23">
        <v>12.28</v>
      </c>
      <c r="I21" s="24">
        <v>16.8</v>
      </c>
      <c r="J21" s="25">
        <f t="shared" si="1"/>
        <v>0.36807817589576558</v>
      </c>
      <c r="K21" s="32">
        <v>0.32</v>
      </c>
      <c r="L21" s="26">
        <f t="shared" si="2"/>
        <v>16.21</v>
      </c>
      <c r="M21" s="27">
        <f t="shared" si="3"/>
        <v>-0.58999999999999986</v>
      </c>
      <c r="N21" s="28">
        <f t="shared" si="4"/>
        <v>-3.5119047619047612E-2</v>
      </c>
      <c r="O21" s="22" t="s">
        <v>126</v>
      </c>
      <c r="P21" s="22" t="s">
        <v>125</v>
      </c>
      <c r="Q21" s="22">
        <v>3</v>
      </c>
      <c r="R21" s="22">
        <v>24</v>
      </c>
      <c r="S21" s="29">
        <f t="shared" si="5"/>
        <v>389.04</v>
      </c>
    </row>
    <row r="22" spans="1:19" ht="13" x14ac:dyDescent="0.3">
      <c r="A22" s="20" t="s">
        <v>38</v>
      </c>
      <c r="B22" s="20" t="s">
        <v>166</v>
      </c>
      <c r="C22" s="20" t="s">
        <v>167</v>
      </c>
      <c r="D22" s="20" t="s">
        <v>127</v>
      </c>
      <c r="E22" s="21" t="s">
        <v>326</v>
      </c>
      <c r="F22" s="21" t="s">
        <v>326</v>
      </c>
      <c r="G22" s="22" t="b">
        <f t="shared" si="0"/>
        <v>1</v>
      </c>
      <c r="H22" s="23">
        <v>42.79</v>
      </c>
      <c r="I22" s="24">
        <v>58.54</v>
      </c>
      <c r="J22" s="25">
        <f t="shared" si="1"/>
        <v>0.36807665342369711</v>
      </c>
      <c r="K22" s="32">
        <v>0.32</v>
      </c>
      <c r="L22" s="26">
        <f t="shared" si="2"/>
        <v>56.48</v>
      </c>
      <c r="M22" s="27">
        <f t="shared" si="3"/>
        <v>-2.0600000000000023</v>
      </c>
      <c r="N22" s="28">
        <f t="shared" si="4"/>
        <v>-3.5189613939186917E-2</v>
      </c>
      <c r="O22" s="22" t="s">
        <v>126</v>
      </c>
      <c r="P22" s="22" t="s">
        <v>125</v>
      </c>
      <c r="Q22" s="22">
        <v>3</v>
      </c>
      <c r="R22" s="22">
        <v>12</v>
      </c>
      <c r="S22" s="29">
        <f t="shared" si="5"/>
        <v>677.76</v>
      </c>
    </row>
    <row r="23" spans="1:19" ht="13" x14ac:dyDescent="0.3">
      <c r="A23" s="20" t="s">
        <v>80</v>
      </c>
      <c r="B23" s="20" t="s">
        <v>168</v>
      </c>
      <c r="C23" s="20" t="s">
        <v>169</v>
      </c>
      <c r="D23" s="20" t="s">
        <v>127</v>
      </c>
      <c r="E23" s="21" t="s">
        <v>326</v>
      </c>
      <c r="F23" s="21" t="s">
        <v>326</v>
      </c>
      <c r="G23" s="22" t="b">
        <f t="shared" si="0"/>
        <v>1</v>
      </c>
      <c r="H23" s="23">
        <v>14.17</v>
      </c>
      <c r="I23" s="24">
        <v>19.38</v>
      </c>
      <c r="J23" s="25">
        <f t="shared" si="1"/>
        <v>0.36767819336626667</v>
      </c>
      <c r="K23" s="32">
        <v>0.32</v>
      </c>
      <c r="L23" s="26">
        <f t="shared" si="2"/>
        <v>18.7</v>
      </c>
      <c r="M23" s="27">
        <f t="shared" si="3"/>
        <v>-0.67999999999999972</v>
      </c>
      <c r="N23" s="28">
        <f t="shared" si="4"/>
        <v>-3.5087719298245598E-2</v>
      </c>
      <c r="O23" s="22" t="s">
        <v>126</v>
      </c>
      <c r="P23" s="22" t="s">
        <v>125</v>
      </c>
      <c r="Q23" s="22">
        <v>3</v>
      </c>
      <c r="R23" s="22">
        <v>24</v>
      </c>
      <c r="S23" s="29">
        <f t="shared" si="5"/>
        <v>448.79999999999995</v>
      </c>
    </row>
    <row r="24" spans="1:19" ht="13" x14ac:dyDescent="0.3">
      <c r="A24" s="20" t="s">
        <v>23</v>
      </c>
      <c r="B24" s="20" t="s">
        <v>170</v>
      </c>
      <c r="C24" s="20" t="s">
        <v>171</v>
      </c>
      <c r="D24" s="20" t="s">
        <v>127</v>
      </c>
      <c r="E24" s="21" t="s">
        <v>328</v>
      </c>
      <c r="F24" s="21" t="s">
        <v>328</v>
      </c>
      <c r="G24" s="22" t="b">
        <f t="shared" si="0"/>
        <v>1</v>
      </c>
      <c r="H24" s="23">
        <v>3.44</v>
      </c>
      <c r="I24" s="24">
        <v>4.71</v>
      </c>
      <c r="J24" s="25">
        <f t="shared" si="1"/>
        <v>0.3691860465116279</v>
      </c>
      <c r="K24" s="32">
        <v>0.3</v>
      </c>
      <c r="L24" s="26">
        <f t="shared" si="2"/>
        <v>4.47</v>
      </c>
      <c r="M24" s="27">
        <f t="shared" si="3"/>
        <v>-0.24000000000000021</v>
      </c>
      <c r="N24" s="28">
        <f t="shared" si="4"/>
        <v>-5.0955414012738898E-2</v>
      </c>
      <c r="O24" s="22" t="s">
        <v>126</v>
      </c>
      <c r="P24" s="22" t="s">
        <v>125</v>
      </c>
      <c r="Q24" s="22">
        <v>0</v>
      </c>
      <c r="R24" s="22">
        <v>4</v>
      </c>
      <c r="S24" s="29">
        <f t="shared" si="5"/>
        <v>17.88</v>
      </c>
    </row>
    <row r="25" spans="1:19" ht="13" x14ac:dyDescent="0.3">
      <c r="A25" s="20" t="s">
        <v>84</v>
      </c>
      <c r="B25" s="20" t="s">
        <v>134</v>
      </c>
      <c r="C25" s="20" t="s">
        <v>329</v>
      </c>
      <c r="D25" s="20" t="s">
        <v>127</v>
      </c>
      <c r="E25" s="21" t="s">
        <v>328</v>
      </c>
      <c r="F25" s="21" t="s">
        <v>328</v>
      </c>
      <c r="G25" s="22" t="b">
        <f t="shared" si="0"/>
        <v>1</v>
      </c>
      <c r="H25" s="23">
        <v>6.95</v>
      </c>
      <c r="I25" s="24">
        <v>9.51</v>
      </c>
      <c r="J25" s="25">
        <f t="shared" si="1"/>
        <v>0.36834532374100715</v>
      </c>
      <c r="K25" s="32">
        <v>0.3</v>
      </c>
      <c r="L25" s="26">
        <f t="shared" si="2"/>
        <v>9.0399999999999991</v>
      </c>
      <c r="M25" s="27">
        <f t="shared" si="3"/>
        <v>-0.47000000000000064</v>
      </c>
      <c r="N25" s="28">
        <f t="shared" si="4"/>
        <v>-4.942166140904318E-2</v>
      </c>
      <c r="O25" s="22" t="s">
        <v>126</v>
      </c>
      <c r="P25" s="22" t="s">
        <v>125</v>
      </c>
      <c r="Q25" s="22">
        <v>0</v>
      </c>
      <c r="R25" s="22">
        <v>3</v>
      </c>
      <c r="S25" s="29">
        <f t="shared" si="5"/>
        <v>27.119999999999997</v>
      </c>
    </row>
    <row r="26" spans="1:19" ht="13" x14ac:dyDescent="0.3">
      <c r="A26" s="20" t="s">
        <v>85</v>
      </c>
      <c r="B26" s="20" t="s">
        <v>128</v>
      </c>
      <c r="C26" s="20" t="s">
        <v>172</v>
      </c>
      <c r="D26" s="20" t="s">
        <v>127</v>
      </c>
      <c r="E26" s="21" t="s">
        <v>328</v>
      </c>
      <c r="F26" s="21" t="s">
        <v>328</v>
      </c>
      <c r="G26" s="22" t="b">
        <f t="shared" si="0"/>
        <v>1</v>
      </c>
      <c r="H26" s="23">
        <v>7.69</v>
      </c>
      <c r="I26" s="24">
        <v>10.52</v>
      </c>
      <c r="J26" s="25">
        <f t="shared" si="1"/>
        <v>0.36801040312093614</v>
      </c>
      <c r="K26" s="32">
        <v>0.3</v>
      </c>
      <c r="L26" s="26">
        <f t="shared" si="2"/>
        <v>10</v>
      </c>
      <c r="M26" s="27">
        <f t="shared" si="3"/>
        <v>-0.51999999999999957</v>
      </c>
      <c r="N26" s="28">
        <f t="shared" si="4"/>
        <v>-4.9429657794676771E-2</v>
      </c>
      <c r="O26" s="22" t="s">
        <v>126</v>
      </c>
      <c r="P26" s="22" t="s">
        <v>125</v>
      </c>
      <c r="Q26" s="22">
        <v>0</v>
      </c>
      <c r="R26" s="22">
        <v>3</v>
      </c>
      <c r="S26" s="29">
        <f t="shared" si="5"/>
        <v>30</v>
      </c>
    </row>
    <row r="27" spans="1:19" ht="13" x14ac:dyDescent="0.3">
      <c r="A27" s="20" t="s">
        <v>86</v>
      </c>
      <c r="B27" s="20" t="s">
        <v>144</v>
      </c>
      <c r="C27" s="20" t="s">
        <v>173</v>
      </c>
      <c r="D27" s="20" t="s">
        <v>127</v>
      </c>
      <c r="E27" s="21" t="s">
        <v>328</v>
      </c>
      <c r="F27" s="21" t="s">
        <v>328</v>
      </c>
      <c r="G27" s="22" t="b">
        <f t="shared" si="0"/>
        <v>1</v>
      </c>
      <c r="H27" s="23">
        <v>8.5</v>
      </c>
      <c r="I27" s="24">
        <v>11.63</v>
      </c>
      <c r="J27" s="25">
        <f t="shared" si="1"/>
        <v>0.36823529411764716</v>
      </c>
      <c r="K27" s="32">
        <v>0.3</v>
      </c>
      <c r="L27" s="26">
        <f t="shared" si="2"/>
        <v>11.05</v>
      </c>
      <c r="M27" s="27">
        <f t="shared" si="3"/>
        <v>-0.58000000000000007</v>
      </c>
      <c r="N27" s="28">
        <f t="shared" si="4"/>
        <v>-4.9871023215821153E-2</v>
      </c>
      <c r="O27" s="22" t="s">
        <v>126</v>
      </c>
      <c r="P27" s="22" t="s">
        <v>125</v>
      </c>
      <c r="Q27" s="22">
        <v>0</v>
      </c>
      <c r="R27" s="22">
        <v>3</v>
      </c>
      <c r="S27" s="29">
        <f t="shared" si="5"/>
        <v>33.150000000000006</v>
      </c>
    </row>
    <row r="28" spans="1:19" ht="13" x14ac:dyDescent="0.3">
      <c r="A28" s="20" t="s">
        <v>87</v>
      </c>
      <c r="B28" s="20" t="s">
        <v>132</v>
      </c>
      <c r="C28" s="20" t="s">
        <v>174</v>
      </c>
      <c r="D28" s="20" t="s">
        <v>127</v>
      </c>
      <c r="E28" s="21" t="s">
        <v>328</v>
      </c>
      <c r="F28" s="21" t="s">
        <v>328</v>
      </c>
      <c r="G28" s="22" t="b">
        <f t="shared" si="0"/>
        <v>1</v>
      </c>
      <c r="H28" s="23">
        <v>12.41</v>
      </c>
      <c r="I28" s="24">
        <v>16.97</v>
      </c>
      <c r="J28" s="25">
        <f t="shared" si="1"/>
        <v>0.36744560838033835</v>
      </c>
      <c r="K28" s="32">
        <v>0.3</v>
      </c>
      <c r="L28" s="26">
        <f t="shared" si="2"/>
        <v>16.13</v>
      </c>
      <c r="M28" s="27">
        <f t="shared" si="3"/>
        <v>-0.83999999999999986</v>
      </c>
      <c r="N28" s="28">
        <f t="shared" si="4"/>
        <v>-4.9499116087212726E-2</v>
      </c>
      <c r="O28" s="22" t="s">
        <v>126</v>
      </c>
      <c r="P28" s="22" t="s">
        <v>125</v>
      </c>
      <c r="Q28" s="22">
        <v>0</v>
      </c>
      <c r="R28" s="22">
        <v>3</v>
      </c>
      <c r="S28" s="29">
        <f t="shared" si="5"/>
        <v>48.39</v>
      </c>
    </row>
    <row r="29" spans="1:19" ht="13" x14ac:dyDescent="0.3">
      <c r="A29" s="20" t="s">
        <v>93</v>
      </c>
      <c r="B29" s="20" t="s">
        <v>175</v>
      </c>
      <c r="C29" s="20" t="s">
        <v>176</v>
      </c>
      <c r="D29" s="20" t="s">
        <v>127</v>
      </c>
      <c r="E29" s="21" t="s">
        <v>326</v>
      </c>
      <c r="F29" s="21" t="s">
        <v>326</v>
      </c>
      <c r="G29" s="22" t="b">
        <f t="shared" si="0"/>
        <v>1</v>
      </c>
      <c r="H29" s="23">
        <v>7.69</v>
      </c>
      <c r="I29" s="24">
        <v>10.52</v>
      </c>
      <c r="J29" s="25">
        <f t="shared" si="1"/>
        <v>0.36801040312093614</v>
      </c>
      <c r="K29" s="32">
        <v>0.32</v>
      </c>
      <c r="L29" s="26">
        <f t="shared" si="2"/>
        <v>10.15</v>
      </c>
      <c r="M29" s="27">
        <f t="shared" si="3"/>
        <v>-0.36999999999999922</v>
      </c>
      <c r="N29" s="28">
        <f t="shared" si="4"/>
        <v>-3.5171102661596884E-2</v>
      </c>
      <c r="O29" s="22" t="s">
        <v>126</v>
      </c>
      <c r="P29" s="22" t="s">
        <v>125</v>
      </c>
      <c r="Q29" s="22">
        <v>0</v>
      </c>
      <c r="R29" s="22">
        <v>3</v>
      </c>
      <c r="S29" s="29">
        <f t="shared" si="5"/>
        <v>30.450000000000003</v>
      </c>
    </row>
    <row r="30" spans="1:19" ht="13" x14ac:dyDescent="0.3">
      <c r="A30" s="20" t="s">
        <v>46</v>
      </c>
      <c r="B30" s="20" t="s">
        <v>177</v>
      </c>
      <c r="C30" s="20" t="s">
        <v>178</v>
      </c>
      <c r="D30" s="20" t="s">
        <v>127</v>
      </c>
      <c r="E30" s="21" t="s">
        <v>326</v>
      </c>
      <c r="F30" s="21" t="s">
        <v>326</v>
      </c>
      <c r="G30" s="22" t="b">
        <f t="shared" si="0"/>
        <v>1</v>
      </c>
      <c r="H30" s="23">
        <v>13.56</v>
      </c>
      <c r="I30" s="24">
        <v>18.55</v>
      </c>
      <c r="J30" s="25">
        <f t="shared" si="1"/>
        <v>0.36799410029498525</v>
      </c>
      <c r="K30" s="32">
        <v>0.32</v>
      </c>
      <c r="L30" s="26">
        <f t="shared" si="2"/>
        <v>17.899999999999999</v>
      </c>
      <c r="M30" s="27">
        <f t="shared" si="3"/>
        <v>-0.65000000000000213</v>
      </c>
      <c r="N30" s="28">
        <f t="shared" si="4"/>
        <v>-3.5040431266846472E-2</v>
      </c>
      <c r="O30" s="22" t="s">
        <v>126</v>
      </c>
      <c r="P30" s="22" t="s">
        <v>125</v>
      </c>
      <c r="Q30" s="22">
        <v>3</v>
      </c>
      <c r="R30" s="22">
        <v>24</v>
      </c>
      <c r="S30" s="29">
        <f t="shared" si="5"/>
        <v>429.59999999999997</v>
      </c>
    </row>
    <row r="31" spans="1:19" ht="13" x14ac:dyDescent="0.3">
      <c r="A31" s="20" t="s">
        <v>30</v>
      </c>
      <c r="B31" s="20" t="s">
        <v>179</v>
      </c>
      <c r="C31" s="20" t="s">
        <v>180</v>
      </c>
      <c r="D31" s="20" t="s">
        <v>127</v>
      </c>
      <c r="E31" s="21" t="s">
        <v>326</v>
      </c>
      <c r="F31" s="21" t="s">
        <v>326</v>
      </c>
      <c r="G31" s="22" t="b">
        <f t="shared" si="0"/>
        <v>1</v>
      </c>
      <c r="H31" s="23">
        <v>30.44</v>
      </c>
      <c r="I31" s="24">
        <v>41.64</v>
      </c>
      <c r="J31" s="25">
        <f t="shared" si="1"/>
        <v>0.36793692509855447</v>
      </c>
      <c r="K31" s="32">
        <v>0.32</v>
      </c>
      <c r="L31" s="26">
        <f t="shared" si="2"/>
        <v>40.18</v>
      </c>
      <c r="M31" s="27">
        <f t="shared" si="3"/>
        <v>-1.4600000000000009</v>
      </c>
      <c r="N31" s="28">
        <f t="shared" si="4"/>
        <v>-3.5062439961575431E-2</v>
      </c>
      <c r="O31" s="22" t="s">
        <v>126</v>
      </c>
      <c r="P31" s="22" t="s">
        <v>125</v>
      </c>
      <c r="Q31" s="22">
        <v>2</v>
      </c>
      <c r="R31" s="22">
        <v>12</v>
      </c>
      <c r="S31" s="29">
        <f t="shared" si="5"/>
        <v>482.15999999999997</v>
      </c>
    </row>
    <row r="32" spans="1:19" ht="13" x14ac:dyDescent="0.3">
      <c r="A32" s="20" t="s">
        <v>33</v>
      </c>
      <c r="B32" s="20" t="s">
        <v>181</v>
      </c>
      <c r="C32" s="20" t="s">
        <v>182</v>
      </c>
      <c r="D32" s="20" t="s">
        <v>127</v>
      </c>
      <c r="E32" s="21" t="s">
        <v>328</v>
      </c>
      <c r="F32" s="21" t="s">
        <v>328</v>
      </c>
      <c r="G32" s="22" t="b">
        <f t="shared" si="0"/>
        <v>1</v>
      </c>
      <c r="H32" s="23">
        <v>11.33</v>
      </c>
      <c r="I32" s="24">
        <v>15.5</v>
      </c>
      <c r="J32" s="25">
        <f t="shared" si="1"/>
        <v>0.3680494263018535</v>
      </c>
      <c r="K32" s="32">
        <v>0.3</v>
      </c>
      <c r="L32" s="26">
        <f t="shared" si="2"/>
        <v>14.73</v>
      </c>
      <c r="M32" s="27">
        <f t="shared" si="3"/>
        <v>-0.76999999999999957</v>
      </c>
      <c r="N32" s="28">
        <f t="shared" si="4"/>
        <v>-4.967741935483868E-2</v>
      </c>
      <c r="O32" s="22" t="s">
        <v>126</v>
      </c>
      <c r="P32" s="22" t="s">
        <v>125</v>
      </c>
      <c r="Q32" s="22">
        <v>3</v>
      </c>
      <c r="R32" s="22">
        <v>24</v>
      </c>
      <c r="S32" s="29">
        <f t="shared" si="5"/>
        <v>353.52</v>
      </c>
    </row>
    <row r="33" spans="1:19" ht="13" x14ac:dyDescent="0.3">
      <c r="A33" s="20" t="s">
        <v>44</v>
      </c>
      <c r="B33" s="20" t="s">
        <v>183</v>
      </c>
      <c r="C33" s="20" t="s">
        <v>184</v>
      </c>
      <c r="D33" s="20" t="s">
        <v>127</v>
      </c>
      <c r="E33" s="21" t="s">
        <v>326</v>
      </c>
      <c r="F33" s="21" t="s">
        <v>326</v>
      </c>
      <c r="G33" s="22" t="b">
        <f t="shared" si="0"/>
        <v>1</v>
      </c>
      <c r="H33" s="23">
        <v>14.17</v>
      </c>
      <c r="I33" s="24">
        <v>19.38</v>
      </c>
      <c r="J33" s="25">
        <f t="shared" si="1"/>
        <v>0.36767819336626667</v>
      </c>
      <c r="K33" s="32">
        <v>0.32</v>
      </c>
      <c r="L33" s="26">
        <f t="shared" si="2"/>
        <v>18.7</v>
      </c>
      <c r="M33" s="27">
        <f t="shared" si="3"/>
        <v>-0.67999999999999972</v>
      </c>
      <c r="N33" s="28">
        <f t="shared" si="4"/>
        <v>-3.5087719298245598E-2</v>
      </c>
      <c r="O33" s="22" t="s">
        <v>126</v>
      </c>
      <c r="P33" s="22" t="s">
        <v>125</v>
      </c>
      <c r="Q33" s="22">
        <v>3</v>
      </c>
      <c r="R33" s="22">
        <v>24</v>
      </c>
      <c r="S33" s="29">
        <f t="shared" si="5"/>
        <v>448.79999999999995</v>
      </c>
    </row>
    <row r="34" spans="1:19" ht="13" x14ac:dyDescent="0.3">
      <c r="A34" s="20" t="s">
        <v>105</v>
      </c>
      <c r="B34" s="20" t="s">
        <v>185</v>
      </c>
      <c r="C34" s="20" t="s">
        <v>186</v>
      </c>
      <c r="D34" s="20" t="s">
        <v>187</v>
      </c>
      <c r="E34" s="21" t="s">
        <v>326</v>
      </c>
      <c r="F34" s="21" t="s">
        <v>326</v>
      </c>
      <c r="G34" s="22" t="b">
        <f t="shared" si="0"/>
        <v>1</v>
      </c>
      <c r="H34" s="23">
        <v>6.07</v>
      </c>
      <c r="I34" s="24">
        <v>8.8000000000000007</v>
      </c>
      <c r="J34" s="25">
        <f t="shared" si="1"/>
        <v>0.44975288303130151</v>
      </c>
      <c r="K34" s="32">
        <v>0.36</v>
      </c>
      <c r="L34" s="26">
        <f t="shared" si="2"/>
        <v>8.26</v>
      </c>
      <c r="M34" s="27">
        <f t="shared" si="3"/>
        <v>-0.54000000000000092</v>
      </c>
      <c r="N34" s="28">
        <f t="shared" si="4"/>
        <v>-6.136363636363646E-2</v>
      </c>
      <c r="O34" s="22" t="s">
        <v>126</v>
      </c>
      <c r="P34" s="22" t="s">
        <v>123</v>
      </c>
      <c r="Q34" s="22">
        <v>0</v>
      </c>
      <c r="R34" s="22">
        <v>6</v>
      </c>
      <c r="S34" s="29">
        <f t="shared" si="5"/>
        <v>49.56</v>
      </c>
    </row>
    <row r="35" spans="1:19" ht="13" x14ac:dyDescent="0.3">
      <c r="A35" s="20" t="s">
        <v>113</v>
      </c>
      <c r="B35" s="20" t="s">
        <v>188</v>
      </c>
      <c r="C35" s="20" t="s">
        <v>189</v>
      </c>
      <c r="D35" s="20" t="s">
        <v>187</v>
      </c>
      <c r="E35" s="21" t="s">
        <v>326</v>
      </c>
      <c r="F35" s="21" t="s">
        <v>326</v>
      </c>
      <c r="G35" s="22" t="b">
        <f t="shared" si="0"/>
        <v>1</v>
      </c>
      <c r="H35" s="23">
        <v>4.72</v>
      </c>
      <c r="I35" s="24">
        <v>6.84</v>
      </c>
      <c r="J35" s="25">
        <f t="shared" si="1"/>
        <v>0.44915254237288138</v>
      </c>
      <c r="K35" s="32">
        <v>0.36</v>
      </c>
      <c r="L35" s="26">
        <f t="shared" si="2"/>
        <v>6.42</v>
      </c>
      <c r="M35" s="27">
        <f t="shared" si="3"/>
        <v>-0.41999999999999993</v>
      </c>
      <c r="N35" s="28">
        <f t="shared" si="4"/>
        <v>-6.1403508771929814E-2</v>
      </c>
      <c r="O35" s="22" t="s">
        <v>126</v>
      </c>
      <c r="P35" s="22" t="s">
        <v>123</v>
      </c>
      <c r="Q35" s="22">
        <v>0</v>
      </c>
      <c r="R35" s="22">
        <v>6</v>
      </c>
      <c r="S35" s="29">
        <f t="shared" si="5"/>
        <v>38.519999999999996</v>
      </c>
    </row>
    <row r="36" spans="1:19" ht="13" x14ac:dyDescent="0.3">
      <c r="A36" s="20" t="s">
        <v>118</v>
      </c>
      <c r="B36" s="20" t="s">
        <v>190</v>
      </c>
      <c r="C36" s="20" t="s">
        <v>191</v>
      </c>
      <c r="D36" s="20" t="s">
        <v>187</v>
      </c>
      <c r="E36" s="21" t="s">
        <v>326</v>
      </c>
      <c r="F36" s="21" t="s">
        <v>326</v>
      </c>
      <c r="G36" s="22" t="b">
        <f t="shared" si="0"/>
        <v>1</v>
      </c>
      <c r="H36" s="23">
        <v>6.07</v>
      </c>
      <c r="I36" s="24">
        <v>8.8000000000000007</v>
      </c>
      <c r="J36" s="25">
        <f t="shared" si="1"/>
        <v>0.44975288303130151</v>
      </c>
      <c r="K36" s="32">
        <v>0.36</v>
      </c>
      <c r="L36" s="26">
        <f t="shared" si="2"/>
        <v>8.26</v>
      </c>
      <c r="M36" s="27">
        <f t="shared" si="3"/>
        <v>-0.54000000000000092</v>
      </c>
      <c r="N36" s="28">
        <f t="shared" si="4"/>
        <v>-6.136363636363646E-2</v>
      </c>
      <c r="O36" s="22" t="s">
        <v>126</v>
      </c>
      <c r="P36" s="22" t="s">
        <v>123</v>
      </c>
      <c r="Q36" s="22">
        <v>0</v>
      </c>
      <c r="R36" s="22">
        <v>6</v>
      </c>
      <c r="S36" s="29">
        <f t="shared" si="5"/>
        <v>49.56</v>
      </c>
    </row>
    <row r="37" spans="1:19" ht="13" x14ac:dyDescent="0.3">
      <c r="A37" s="20" t="s">
        <v>116</v>
      </c>
      <c r="B37" s="20" t="s">
        <v>192</v>
      </c>
      <c r="C37" s="20" t="s">
        <v>193</v>
      </c>
      <c r="D37" s="20" t="s">
        <v>187</v>
      </c>
      <c r="E37" s="21" t="s">
        <v>326</v>
      </c>
      <c r="F37" s="21" t="s">
        <v>326</v>
      </c>
      <c r="G37" s="22" t="b">
        <f t="shared" si="0"/>
        <v>1</v>
      </c>
      <c r="H37" s="23">
        <v>5.12</v>
      </c>
      <c r="I37" s="24">
        <v>7.42</v>
      </c>
      <c r="J37" s="25">
        <f t="shared" si="1"/>
        <v>0.44921874999999994</v>
      </c>
      <c r="K37" s="32">
        <v>0.36</v>
      </c>
      <c r="L37" s="26">
        <f t="shared" si="2"/>
        <v>6.96</v>
      </c>
      <c r="M37" s="27">
        <f t="shared" si="3"/>
        <v>-0.45999999999999996</v>
      </c>
      <c r="N37" s="28">
        <f t="shared" si="4"/>
        <v>-6.1994609164420483E-2</v>
      </c>
      <c r="O37" s="22" t="s">
        <v>126</v>
      </c>
      <c r="P37" s="22" t="s">
        <v>123</v>
      </c>
      <c r="Q37" s="22">
        <v>0</v>
      </c>
      <c r="R37" s="22">
        <v>6</v>
      </c>
      <c r="S37" s="29">
        <f t="shared" si="5"/>
        <v>41.76</v>
      </c>
    </row>
    <row r="38" spans="1:19" ht="13" x14ac:dyDescent="0.3">
      <c r="A38" s="20" t="s">
        <v>117</v>
      </c>
      <c r="B38" s="20" t="s">
        <v>194</v>
      </c>
      <c r="C38" s="20" t="s">
        <v>195</v>
      </c>
      <c r="D38" s="20" t="s">
        <v>187</v>
      </c>
      <c r="E38" s="21" t="s">
        <v>326</v>
      </c>
      <c r="F38" s="21" t="s">
        <v>326</v>
      </c>
      <c r="G38" s="22" t="b">
        <f t="shared" si="0"/>
        <v>1</v>
      </c>
      <c r="H38" s="23">
        <v>6.07</v>
      </c>
      <c r="I38" s="24">
        <v>8.8000000000000007</v>
      </c>
      <c r="J38" s="25">
        <f t="shared" si="1"/>
        <v>0.44975288303130151</v>
      </c>
      <c r="K38" s="32">
        <v>0.36</v>
      </c>
      <c r="L38" s="26">
        <f t="shared" si="2"/>
        <v>8.26</v>
      </c>
      <c r="M38" s="27">
        <f t="shared" si="3"/>
        <v>-0.54000000000000092</v>
      </c>
      <c r="N38" s="28">
        <f t="shared" si="4"/>
        <v>-6.136363636363646E-2</v>
      </c>
      <c r="O38" s="22" t="s">
        <v>126</v>
      </c>
      <c r="P38" s="22" t="s">
        <v>123</v>
      </c>
      <c r="Q38" s="22">
        <v>0</v>
      </c>
      <c r="R38" s="22">
        <v>6</v>
      </c>
      <c r="S38" s="29">
        <f t="shared" si="5"/>
        <v>49.56</v>
      </c>
    </row>
    <row r="39" spans="1:19" ht="13" x14ac:dyDescent="0.3">
      <c r="A39" s="20" t="s">
        <v>115</v>
      </c>
      <c r="B39" s="20" t="s">
        <v>196</v>
      </c>
      <c r="C39" s="20" t="s">
        <v>197</v>
      </c>
      <c r="D39" s="20" t="s">
        <v>187</v>
      </c>
      <c r="E39" s="21" t="s">
        <v>326</v>
      </c>
      <c r="F39" s="21" t="s">
        <v>326</v>
      </c>
      <c r="G39" s="22" t="b">
        <f t="shared" si="0"/>
        <v>1</v>
      </c>
      <c r="H39" s="23">
        <v>4.45</v>
      </c>
      <c r="I39" s="24">
        <v>6.45</v>
      </c>
      <c r="J39" s="25">
        <f t="shared" si="1"/>
        <v>0.449438202247191</v>
      </c>
      <c r="K39" s="32">
        <v>0.36</v>
      </c>
      <c r="L39" s="26">
        <f t="shared" si="2"/>
        <v>6.05</v>
      </c>
      <c r="M39" s="27">
        <f t="shared" si="3"/>
        <v>-0.40000000000000036</v>
      </c>
      <c r="N39" s="28">
        <f t="shared" si="4"/>
        <v>-6.2015503875969047E-2</v>
      </c>
      <c r="O39" s="22" t="s">
        <v>126</v>
      </c>
      <c r="P39" s="22" t="s">
        <v>123</v>
      </c>
      <c r="Q39" s="22">
        <v>0</v>
      </c>
      <c r="R39" s="22">
        <v>6</v>
      </c>
      <c r="S39" s="29">
        <f t="shared" si="5"/>
        <v>36.299999999999997</v>
      </c>
    </row>
    <row r="40" spans="1:19" ht="13" x14ac:dyDescent="0.3">
      <c r="A40" s="20" t="s">
        <v>119</v>
      </c>
      <c r="B40" s="20" t="s">
        <v>198</v>
      </c>
      <c r="C40" s="20" t="s">
        <v>199</v>
      </c>
      <c r="D40" s="20" t="s">
        <v>187</v>
      </c>
      <c r="E40" s="21" t="s">
        <v>326</v>
      </c>
      <c r="F40" s="21" t="s">
        <v>326</v>
      </c>
      <c r="G40" s="22" t="b">
        <f t="shared" si="0"/>
        <v>1</v>
      </c>
      <c r="H40" s="23">
        <v>6.07</v>
      </c>
      <c r="I40" s="24">
        <v>8.8000000000000007</v>
      </c>
      <c r="J40" s="25">
        <f t="shared" si="1"/>
        <v>0.44975288303130151</v>
      </c>
      <c r="K40" s="32">
        <v>0.36</v>
      </c>
      <c r="L40" s="26">
        <f t="shared" si="2"/>
        <v>8.26</v>
      </c>
      <c r="M40" s="27">
        <f t="shared" si="3"/>
        <v>-0.54000000000000092</v>
      </c>
      <c r="N40" s="28">
        <f t="shared" si="4"/>
        <v>-6.136363636363646E-2</v>
      </c>
      <c r="O40" s="22" t="s">
        <v>126</v>
      </c>
      <c r="P40" s="22" t="s">
        <v>123</v>
      </c>
      <c r="Q40" s="22">
        <v>0</v>
      </c>
      <c r="R40" s="22">
        <v>6</v>
      </c>
      <c r="S40" s="29">
        <f t="shared" si="5"/>
        <v>49.56</v>
      </c>
    </row>
    <row r="41" spans="1:19" ht="13" x14ac:dyDescent="0.3">
      <c r="A41" s="20" t="s">
        <v>114</v>
      </c>
      <c r="B41" s="20" t="s">
        <v>200</v>
      </c>
      <c r="C41" s="20" t="s">
        <v>201</v>
      </c>
      <c r="D41" s="20" t="s">
        <v>187</v>
      </c>
      <c r="E41" s="21" t="s">
        <v>326</v>
      </c>
      <c r="F41" s="21" t="s">
        <v>326</v>
      </c>
      <c r="G41" s="22" t="b">
        <f t="shared" si="0"/>
        <v>1</v>
      </c>
      <c r="H41" s="23">
        <v>4.45</v>
      </c>
      <c r="I41" s="24">
        <v>6.45</v>
      </c>
      <c r="J41" s="25">
        <f t="shared" si="1"/>
        <v>0.449438202247191</v>
      </c>
      <c r="K41" s="32">
        <v>0.36</v>
      </c>
      <c r="L41" s="26">
        <f t="shared" si="2"/>
        <v>6.05</v>
      </c>
      <c r="M41" s="27">
        <f t="shared" si="3"/>
        <v>-0.40000000000000036</v>
      </c>
      <c r="N41" s="28">
        <f t="shared" si="4"/>
        <v>-6.2015503875969047E-2</v>
      </c>
      <c r="O41" s="22" t="s">
        <v>126</v>
      </c>
      <c r="P41" s="22" t="s">
        <v>123</v>
      </c>
      <c r="Q41" s="22">
        <v>0</v>
      </c>
      <c r="R41" s="22">
        <v>6</v>
      </c>
      <c r="S41" s="29">
        <f t="shared" si="5"/>
        <v>36.299999999999997</v>
      </c>
    </row>
    <row r="42" spans="1:19" ht="13" x14ac:dyDescent="0.3">
      <c r="A42" s="20" t="s">
        <v>121</v>
      </c>
      <c r="B42" s="20" t="s">
        <v>202</v>
      </c>
      <c r="C42" s="20" t="s">
        <v>203</v>
      </c>
      <c r="D42" s="20" t="s">
        <v>187</v>
      </c>
      <c r="E42" s="21" t="s">
        <v>326</v>
      </c>
      <c r="F42" s="21" t="s">
        <v>326</v>
      </c>
      <c r="G42" s="22" t="b">
        <f t="shared" si="0"/>
        <v>1</v>
      </c>
      <c r="H42" s="23">
        <v>10.119999999999999</v>
      </c>
      <c r="I42" s="24">
        <v>14.66</v>
      </c>
      <c r="J42" s="25">
        <f t="shared" si="1"/>
        <v>0.44861660079051396</v>
      </c>
      <c r="K42" s="32">
        <v>0.36</v>
      </c>
      <c r="L42" s="26">
        <f t="shared" si="2"/>
        <v>13.76</v>
      </c>
      <c r="M42" s="27">
        <f t="shared" si="3"/>
        <v>-0.90000000000000036</v>
      </c>
      <c r="N42" s="28">
        <f t="shared" si="4"/>
        <v>-6.1391541609822672E-2</v>
      </c>
      <c r="O42" s="22" t="s">
        <v>126</v>
      </c>
      <c r="P42" s="22" t="s">
        <v>123</v>
      </c>
      <c r="Q42" s="22">
        <v>0</v>
      </c>
      <c r="R42" s="22">
        <v>4</v>
      </c>
      <c r="S42" s="29">
        <f t="shared" si="5"/>
        <v>55.04</v>
      </c>
    </row>
    <row r="43" spans="1:19" ht="13" x14ac:dyDescent="0.3">
      <c r="A43" s="20" t="s">
        <v>24</v>
      </c>
      <c r="B43" s="20" t="s">
        <v>204</v>
      </c>
      <c r="C43" s="20" t="s">
        <v>205</v>
      </c>
      <c r="D43" s="20" t="s">
        <v>187</v>
      </c>
      <c r="E43" s="21" t="s">
        <v>326</v>
      </c>
      <c r="F43" s="21" t="s">
        <v>326</v>
      </c>
      <c r="G43" s="22" t="b">
        <f t="shared" si="0"/>
        <v>1</v>
      </c>
      <c r="H43" s="23">
        <v>6.81</v>
      </c>
      <c r="I43" s="24">
        <v>9.8699999999999992</v>
      </c>
      <c r="J43" s="25">
        <f t="shared" si="1"/>
        <v>0.44933920704845814</v>
      </c>
      <c r="K43" s="32">
        <v>0.36</v>
      </c>
      <c r="L43" s="26">
        <f t="shared" si="2"/>
        <v>9.26</v>
      </c>
      <c r="M43" s="27">
        <f t="shared" si="3"/>
        <v>-0.60999999999999943</v>
      </c>
      <c r="N43" s="28">
        <f t="shared" si="4"/>
        <v>-6.1803444782168135E-2</v>
      </c>
      <c r="O43" s="22" t="s">
        <v>126</v>
      </c>
      <c r="P43" s="22" t="s">
        <v>123</v>
      </c>
      <c r="Q43" s="22">
        <v>0</v>
      </c>
      <c r="R43" s="22">
        <v>3</v>
      </c>
      <c r="S43" s="29">
        <f t="shared" si="5"/>
        <v>27.78</v>
      </c>
    </row>
    <row r="44" spans="1:19" ht="13" x14ac:dyDescent="0.3">
      <c r="A44" s="20" t="s">
        <v>27</v>
      </c>
      <c r="B44" s="20" t="s">
        <v>206</v>
      </c>
      <c r="C44" s="20" t="s">
        <v>207</v>
      </c>
      <c r="D44" s="20" t="s">
        <v>187</v>
      </c>
      <c r="E44" s="21" t="s">
        <v>326</v>
      </c>
      <c r="F44" s="21" t="s">
        <v>326</v>
      </c>
      <c r="G44" s="22" t="b">
        <f t="shared" si="0"/>
        <v>1</v>
      </c>
      <c r="H44" s="23">
        <v>13.49</v>
      </c>
      <c r="I44" s="24">
        <v>19.55</v>
      </c>
      <c r="J44" s="25">
        <f t="shared" si="1"/>
        <v>0.44922164566345446</v>
      </c>
      <c r="K44" s="32">
        <v>0.36</v>
      </c>
      <c r="L44" s="26">
        <f t="shared" si="2"/>
        <v>18.350000000000001</v>
      </c>
      <c r="M44" s="27">
        <f t="shared" si="3"/>
        <v>-1.1999999999999993</v>
      </c>
      <c r="N44" s="28">
        <f t="shared" si="4"/>
        <v>-6.1381074168797914E-2</v>
      </c>
      <c r="O44" s="22" t="s">
        <v>126</v>
      </c>
      <c r="P44" s="22" t="s">
        <v>123</v>
      </c>
      <c r="Q44" s="22">
        <v>0</v>
      </c>
      <c r="R44" s="22">
        <v>4</v>
      </c>
      <c r="S44" s="29">
        <f t="shared" si="5"/>
        <v>73.400000000000006</v>
      </c>
    </row>
    <row r="45" spans="1:19" ht="13" x14ac:dyDescent="0.3">
      <c r="A45" s="20" t="s">
        <v>101</v>
      </c>
      <c r="B45" s="20" t="s">
        <v>208</v>
      </c>
      <c r="C45" s="20" t="s">
        <v>209</v>
      </c>
      <c r="D45" s="20" t="s">
        <v>187</v>
      </c>
      <c r="E45" s="21" t="s">
        <v>326</v>
      </c>
      <c r="F45" s="21" t="s">
        <v>326</v>
      </c>
      <c r="G45" s="22" t="b">
        <f t="shared" si="0"/>
        <v>1</v>
      </c>
      <c r="H45" s="23">
        <v>8.9700000000000006</v>
      </c>
      <c r="I45" s="24">
        <v>13</v>
      </c>
      <c r="J45" s="25">
        <f t="shared" si="1"/>
        <v>0.44927536231884047</v>
      </c>
      <c r="K45" s="32">
        <v>0.36</v>
      </c>
      <c r="L45" s="26">
        <f t="shared" si="2"/>
        <v>12.2</v>
      </c>
      <c r="M45" s="27">
        <f t="shared" si="3"/>
        <v>-0.80000000000000071</v>
      </c>
      <c r="N45" s="28">
        <f t="shared" si="4"/>
        <v>-6.153846153846159E-2</v>
      </c>
      <c r="O45" s="22" t="s">
        <v>126</v>
      </c>
      <c r="P45" s="22" t="s">
        <v>123</v>
      </c>
      <c r="Q45" s="22">
        <v>0</v>
      </c>
      <c r="R45" s="22">
        <v>6</v>
      </c>
      <c r="S45" s="29">
        <f t="shared" si="5"/>
        <v>73.199999999999989</v>
      </c>
    </row>
    <row r="46" spans="1:19" ht="13" x14ac:dyDescent="0.3">
      <c r="A46" s="20" t="s">
        <v>110</v>
      </c>
      <c r="B46" s="20" t="s">
        <v>210</v>
      </c>
      <c r="C46" s="20" t="s">
        <v>211</v>
      </c>
      <c r="D46" s="20" t="s">
        <v>187</v>
      </c>
      <c r="E46" s="21" t="s">
        <v>326</v>
      </c>
      <c r="F46" s="21" t="s">
        <v>326</v>
      </c>
      <c r="G46" s="22" t="b">
        <f t="shared" si="0"/>
        <v>1</v>
      </c>
      <c r="H46" s="23">
        <v>12.62</v>
      </c>
      <c r="I46" s="24">
        <v>18.29</v>
      </c>
      <c r="J46" s="25">
        <f t="shared" si="1"/>
        <v>0.44928684627575277</v>
      </c>
      <c r="K46" s="32">
        <v>0.36</v>
      </c>
      <c r="L46" s="26">
        <f t="shared" si="2"/>
        <v>17.16</v>
      </c>
      <c r="M46" s="27">
        <f t="shared" si="3"/>
        <v>-1.129999999999999</v>
      </c>
      <c r="N46" s="28">
        <f t="shared" si="4"/>
        <v>-6.1782394751230131E-2</v>
      </c>
      <c r="O46" s="22" t="s">
        <v>126</v>
      </c>
      <c r="P46" s="22" t="s">
        <v>123</v>
      </c>
      <c r="Q46" s="22">
        <v>0</v>
      </c>
      <c r="R46" s="22">
        <v>4</v>
      </c>
      <c r="S46" s="29">
        <f t="shared" si="5"/>
        <v>68.64</v>
      </c>
    </row>
    <row r="47" spans="1:19" ht="13" x14ac:dyDescent="0.3">
      <c r="A47" s="20" t="s">
        <v>103</v>
      </c>
      <c r="B47" s="20" t="s">
        <v>212</v>
      </c>
      <c r="C47" s="20" t="s">
        <v>213</v>
      </c>
      <c r="D47" s="20" t="s">
        <v>187</v>
      </c>
      <c r="E47" s="21" t="s">
        <v>326</v>
      </c>
      <c r="F47" s="21" t="s">
        <v>326</v>
      </c>
      <c r="G47" s="22" t="b">
        <f t="shared" si="0"/>
        <v>1</v>
      </c>
      <c r="H47" s="23">
        <v>7.22</v>
      </c>
      <c r="I47" s="24">
        <v>10.47</v>
      </c>
      <c r="J47" s="25">
        <f t="shared" si="1"/>
        <v>0.4501385041551248</v>
      </c>
      <c r="K47" s="32">
        <v>0.36</v>
      </c>
      <c r="L47" s="26">
        <f t="shared" si="2"/>
        <v>9.82</v>
      </c>
      <c r="M47" s="27">
        <f t="shared" si="3"/>
        <v>-0.65000000000000036</v>
      </c>
      <c r="N47" s="28">
        <f t="shared" si="4"/>
        <v>-6.2082139446036327E-2</v>
      </c>
      <c r="O47" s="22" t="s">
        <v>126</v>
      </c>
      <c r="P47" s="22" t="s">
        <v>123</v>
      </c>
      <c r="Q47" s="22">
        <v>0</v>
      </c>
      <c r="R47" s="22">
        <v>6</v>
      </c>
      <c r="S47" s="29">
        <f t="shared" si="5"/>
        <v>58.92</v>
      </c>
    </row>
    <row r="48" spans="1:19" ht="13" x14ac:dyDescent="0.3">
      <c r="A48" s="20" t="s">
        <v>104</v>
      </c>
      <c r="B48" s="20" t="s">
        <v>214</v>
      </c>
      <c r="C48" s="20" t="s">
        <v>215</v>
      </c>
      <c r="D48" s="20" t="s">
        <v>187</v>
      </c>
      <c r="E48" s="21" t="s">
        <v>326</v>
      </c>
      <c r="F48" s="21" t="s">
        <v>326</v>
      </c>
      <c r="G48" s="22" t="b">
        <f t="shared" si="0"/>
        <v>1</v>
      </c>
      <c r="H48" s="23">
        <v>12.62</v>
      </c>
      <c r="I48" s="24">
        <v>18.29</v>
      </c>
      <c r="J48" s="25">
        <f t="shared" si="1"/>
        <v>0.44928684627575277</v>
      </c>
      <c r="K48" s="32">
        <v>0.36</v>
      </c>
      <c r="L48" s="26">
        <f t="shared" si="2"/>
        <v>17.16</v>
      </c>
      <c r="M48" s="27">
        <f t="shared" si="3"/>
        <v>-1.129999999999999</v>
      </c>
      <c r="N48" s="28">
        <f t="shared" si="4"/>
        <v>-6.1782394751230131E-2</v>
      </c>
      <c r="O48" s="22" t="s">
        <v>126</v>
      </c>
      <c r="P48" s="22" t="s">
        <v>123</v>
      </c>
      <c r="Q48" s="22">
        <v>0</v>
      </c>
      <c r="R48" s="22">
        <v>6</v>
      </c>
      <c r="S48" s="29">
        <f t="shared" si="5"/>
        <v>102.96000000000001</v>
      </c>
    </row>
    <row r="49" spans="1:19" ht="13" x14ac:dyDescent="0.3">
      <c r="A49" s="20" t="s">
        <v>98</v>
      </c>
      <c r="B49" s="20" t="s">
        <v>216</v>
      </c>
      <c r="C49" s="20" t="s">
        <v>217</v>
      </c>
      <c r="D49" s="20" t="s">
        <v>187</v>
      </c>
      <c r="E49" s="21" t="s">
        <v>326</v>
      </c>
      <c r="F49" s="21" t="s">
        <v>326</v>
      </c>
      <c r="G49" s="22" t="b">
        <f t="shared" si="0"/>
        <v>1</v>
      </c>
      <c r="H49" s="23">
        <v>8.09</v>
      </c>
      <c r="I49" s="24">
        <v>11.72</v>
      </c>
      <c r="J49" s="25">
        <f t="shared" si="1"/>
        <v>0.44870210135970345</v>
      </c>
      <c r="K49" s="32">
        <v>0.36</v>
      </c>
      <c r="L49" s="26">
        <f t="shared" si="2"/>
        <v>11</v>
      </c>
      <c r="M49" s="27">
        <f t="shared" si="3"/>
        <v>-0.72000000000000064</v>
      </c>
      <c r="N49" s="28">
        <f t="shared" si="4"/>
        <v>-6.1433447098976163E-2</v>
      </c>
      <c r="O49" s="22" t="s">
        <v>126</v>
      </c>
      <c r="P49" s="22" t="s">
        <v>123</v>
      </c>
      <c r="Q49" s="22">
        <v>0</v>
      </c>
      <c r="R49" s="22">
        <v>6</v>
      </c>
      <c r="S49" s="29">
        <f t="shared" si="5"/>
        <v>66</v>
      </c>
    </row>
    <row r="50" spans="1:19" ht="13" x14ac:dyDescent="0.3">
      <c r="A50" s="20" t="s">
        <v>102</v>
      </c>
      <c r="B50" s="20" t="s">
        <v>218</v>
      </c>
      <c r="C50" s="20" t="s">
        <v>219</v>
      </c>
      <c r="D50" s="20" t="s">
        <v>187</v>
      </c>
      <c r="E50" s="21" t="s">
        <v>326</v>
      </c>
      <c r="F50" s="21" t="s">
        <v>326</v>
      </c>
      <c r="G50" s="22" t="b">
        <f t="shared" si="0"/>
        <v>1</v>
      </c>
      <c r="H50" s="23">
        <v>8.9700000000000006</v>
      </c>
      <c r="I50" s="24">
        <v>13</v>
      </c>
      <c r="J50" s="25">
        <f t="shared" si="1"/>
        <v>0.44927536231884047</v>
      </c>
      <c r="K50" s="32">
        <v>0.36</v>
      </c>
      <c r="L50" s="26">
        <f t="shared" si="2"/>
        <v>12.2</v>
      </c>
      <c r="M50" s="27">
        <f t="shared" si="3"/>
        <v>-0.80000000000000071</v>
      </c>
      <c r="N50" s="28">
        <f t="shared" si="4"/>
        <v>-6.153846153846159E-2</v>
      </c>
      <c r="O50" s="22" t="s">
        <v>126</v>
      </c>
      <c r="P50" s="22" t="s">
        <v>123</v>
      </c>
      <c r="Q50" s="22">
        <v>0</v>
      </c>
      <c r="R50" s="22">
        <v>6</v>
      </c>
      <c r="S50" s="29">
        <f t="shared" si="5"/>
        <v>73.199999999999989</v>
      </c>
    </row>
    <row r="51" spans="1:19" ht="13" x14ac:dyDescent="0.3">
      <c r="A51" s="20" t="s">
        <v>99</v>
      </c>
      <c r="B51" s="20" t="s">
        <v>220</v>
      </c>
      <c r="C51" s="20" t="s">
        <v>221</v>
      </c>
      <c r="D51" s="20" t="s">
        <v>187</v>
      </c>
      <c r="E51" s="21" t="s">
        <v>326</v>
      </c>
      <c r="F51" s="21" t="s">
        <v>326</v>
      </c>
      <c r="G51" s="22" t="b">
        <f t="shared" si="0"/>
        <v>1</v>
      </c>
      <c r="H51" s="23">
        <v>6.27</v>
      </c>
      <c r="I51" s="24">
        <v>9.09</v>
      </c>
      <c r="J51" s="25">
        <f t="shared" si="1"/>
        <v>0.44976076555023931</v>
      </c>
      <c r="K51" s="32">
        <v>0.36</v>
      </c>
      <c r="L51" s="26">
        <f t="shared" si="2"/>
        <v>8.5299999999999994</v>
      </c>
      <c r="M51" s="27">
        <f t="shared" si="3"/>
        <v>-0.5600000000000005</v>
      </c>
      <c r="N51" s="28">
        <f t="shared" si="4"/>
        <v>-6.160616061606166E-2</v>
      </c>
      <c r="O51" s="22" t="s">
        <v>126</v>
      </c>
      <c r="P51" s="22" t="s">
        <v>123</v>
      </c>
      <c r="Q51" s="22">
        <v>0</v>
      </c>
      <c r="R51" s="22">
        <v>6</v>
      </c>
      <c r="S51" s="29">
        <f t="shared" si="5"/>
        <v>51.179999999999993</v>
      </c>
    </row>
    <row r="52" spans="1:19" ht="13" x14ac:dyDescent="0.3">
      <c r="A52" s="20" t="s">
        <v>97</v>
      </c>
      <c r="B52" s="20" t="s">
        <v>222</v>
      </c>
      <c r="C52" s="20" t="s">
        <v>223</v>
      </c>
      <c r="D52" s="20" t="s">
        <v>187</v>
      </c>
      <c r="E52" s="21" t="s">
        <v>326</v>
      </c>
      <c r="F52" s="21" t="s">
        <v>326</v>
      </c>
      <c r="G52" s="22" t="b">
        <f t="shared" si="0"/>
        <v>1</v>
      </c>
      <c r="H52" s="23">
        <v>6.27</v>
      </c>
      <c r="I52" s="24">
        <v>9.09</v>
      </c>
      <c r="J52" s="25">
        <f t="shared" si="1"/>
        <v>0.44976076555023931</v>
      </c>
      <c r="K52" s="32">
        <v>0.36</v>
      </c>
      <c r="L52" s="26">
        <f t="shared" si="2"/>
        <v>8.5299999999999994</v>
      </c>
      <c r="M52" s="27">
        <f t="shared" si="3"/>
        <v>-0.5600000000000005</v>
      </c>
      <c r="N52" s="28">
        <f t="shared" si="4"/>
        <v>-6.160616061606166E-2</v>
      </c>
      <c r="O52" s="22" t="s">
        <v>126</v>
      </c>
      <c r="P52" s="22" t="s">
        <v>123</v>
      </c>
      <c r="Q52" s="22">
        <v>0</v>
      </c>
      <c r="R52" s="22">
        <v>6</v>
      </c>
      <c r="S52" s="29">
        <f t="shared" si="5"/>
        <v>51.179999999999993</v>
      </c>
    </row>
    <row r="53" spans="1:19" ht="13" x14ac:dyDescent="0.3">
      <c r="A53" s="20" t="s">
        <v>100</v>
      </c>
      <c r="B53" s="20" t="s">
        <v>224</v>
      </c>
      <c r="C53" s="20" t="s">
        <v>225</v>
      </c>
      <c r="D53" s="20" t="s">
        <v>187</v>
      </c>
      <c r="E53" s="21" t="s">
        <v>326</v>
      </c>
      <c r="F53" s="21" t="s">
        <v>326</v>
      </c>
      <c r="G53" s="22" t="b">
        <f t="shared" si="0"/>
        <v>1</v>
      </c>
      <c r="H53" s="23">
        <v>8.09</v>
      </c>
      <c r="I53" s="24">
        <v>11.72</v>
      </c>
      <c r="J53" s="25">
        <f t="shared" si="1"/>
        <v>0.44870210135970345</v>
      </c>
      <c r="K53" s="32">
        <v>0.36</v>
      </c>
      <c r="L53" s="26">
        <f t="shared" si="2"/>
        <v>11</v>
      </c>
      <c r="M53" s="27">
        <f t="shared" si="3"/>
        <v>-0.72000000000000064</v>
      </c>
      <c r="N53" s="28">
        <f t="shared" si="4"/>
        <v>-6.1433447098976163E-2</v>
      </c>
      <c r="O53" s="22" t="s">
        <v>126</v>
      </c>
      <c r="P53" s="22" t="s">
        <v>123</v>
      </c>
      <c r="Q53" s="22">
        <v>0</v>
      </c>
      <c r="R53" s="22">
        <v>6</v>
      </c>
      <c r="S53" s="29">
        <f t="shared" si="5"/>
        <v>66</v>
      </c>
    </row>
    <row r="54" spans="1:19" ht="13" x14ac:dyDescent="0.3">
      <c r="A54" s="20" t="s">
        <v>112</v>
      </c>
      <c r="B54" s="20" t="s">
        <v>226</v>
      </c>
      <c r="C54" s="20" t="s">
        <v>227</v>
      </c>
      <c r="D54" s="20" t="s">
        <v>187</v>
      </c>
      <c r="E54" s="21" t="s">
        <v>326</v>
      </c>
      <c r="F54" s="21" t="s">
        <v>326</v>
      </c>
      <c r="G54" s="22" t="b">
        <f t="shared" si="0"/>
        <v>1</v>
      </c>
      <c r="H54" s="23">
        <v>10.79</v>
      </c>
      <c r="I54" s="24">
        <v>15.64</v>
      </c>
      <c r="J54" s="25">
        <f t="shared" si="1"/>
        <v>0.44949026876737735</v>
      </c>
      <c r="K54" s="32">
        <v>0.36</v>
      </c>
      <c r="L54" s="26">
        <f t="shared" si="2"/>
        <v>14.67</v>
      </c>
      <c r="M54" s="27">
        <f t="shared" si="3"/>
        <v>-0.97000000000000064</v>
      </c>
      <c r="N54" s="28">
        <f t="shared" si="4"/>
        <v>-6.2020460358056306E-2</v>
      </c>
      <c r="O54" s="22" t="s">
        <v>126</v>
      </c>
      <c r="P54" s="22" t="s">
        <v>123</v>
      </c>
      <c r="Q54" s="22">
        <v>0</v>
      </c>
      <c r="R54" s="22">
        <v>3</v>
      </c>
      <c r="S54" s="29">
        <f t="shared" si="5"/>
        <v>44.01</v>
      </c>
    </row>
    <row r="55" spans="1:19" ht="13" x14ac:dyDescent="0.3">
      <c r="A55" s="20" t="s">
        <v>96</v>
      </c>
      <c r="B55" s="20" t="s">
        <v>228</v>
      </c>
      <c r="C55" s="20" t="s">
        <v>229</v>
      </c>
      <c r="D55" s="20" t="s">
        <v>187</v>
      </c>
      <c r="E55" s="21" t="s">
        <v>326</v>
      </c>
      <c r="F55" s="21" t="s">
        <v>326</v>
      </c>
      <c r="G55" s="22" t="b">
        <f t="shared" si="0"/>
        <v>1</v>
      </c>
      <c r="H55" s="23">
        <v>13.49</v>
      </c>
      <c r="I55" s="24">
        <v>19.55</v>
      </c>
      <c r="J55" s="25">
        <f t="shared" si="1"/>
        <v>0.44922164566345446</v>
      </c>
      <c r="K55" s="32">
        <v>0.36</v>
      </c>
      <c r="L55" s="26">
        <f t="shared" si="2"/>
        <v>18.350000000000001</v>
      </c>
      <c r="M55" s="27">
        <f t="shared" si="3"/>
        <v>-1.1999999999999993</v>
      </c>
      <c r="N55" s="28">
        <f t="shared" si="4"/>
        <v>-6.1381074168797914E-2</v>
      </c>
      <c r="O55" s="22" t="s">
        <v>126</v>
      </c>
      <c r="P55" s="22" t="s">
        <v>123</v>
      </c>
      <c r="Q55" s="22">
        <v>0</v>
      </c>
      <c r="R55" s="22">
        <v>6</v>
      </c>
      <c r="S55" s="29">
        <f t="shared" si="5"/>
        <v>110.10000000000001</v>
      </c>
    </row>
    <row r="56" spans="1:19" ht="13" x14ac:dyDescent="0.3">
      <c r="A56" s="20" t="s">
        <v>108</v>
      </c>
      <c r="B56" s="20" t="s">
        <v>230</v>
      </c>
      <c r="C56" s="20" t="s">
        <v>231</v>
      </c>
      <c r="D56" s="20" t="s">
        <v>187</v>
      </c>
      <c r="E56" s="21" t="s">
        <v>326</v>
      </c>
      <c r="F56" s="21" t="s">
        <v>326</v>
      </c>
      <c r="G56" s="22" t="b">
        <f t="shared" si="0"/>
        <v>1</v>
      </c>
      <c r="H56" s="23">
        <v>12.62</v>
      </c>
      <c r="I56" s="24">
        <v>18.29</v>
      </c>
      <c r="J56" s="25">
        <f t="shared" ref="J56:J98" si="6">(I56-H56)/H56</f>
        <v>0.44928684627575277</v>
      </c>
      <c r="K56" s="32">
        <v>0.36</v>
      </c>
      <c r="L56" s="26">
        <f t="shared" si="2"/>
        <v>17.16</v>
      </c>
      <c r="M56" s="27">
        <f t="shared" si="3"/>
        <v>-1.129999999999999</v>
      </c>
      <c r="N56" s="28">
        <f t="shared" si="4"/>
        <v>-6.1782394751230131E-2</v>
      </c>
      <c r="O56" s="22" t="s">
        <v>126</v>
      </c>
      <c r="P56" s="22" t="s">
        <v>123</v>
      </c>
      <c r="Q56" s="22">
        <v>0</v>
      </c>
      <c r="R56" s="22">
        <v>2</v>
      </c>
      <c r="S56" s="29">
        <f t="shared" si="5"/>
        <v>34.32</v>
      </c>
    </row>
    <row r="57" spans="1:19" ht="13" x14ac:dyDescent="0.3">
      <c r="A57" s="20" t="s">
        <v>106</v>
      </c>
      <c r="B57" s="20" t="s">
        <v>232</v>
      </c>
      <c r="C57" s="20" t="s">
        <v>233</v>
      </c>
      <c r="D57" s="20" t="s">
        <v>187</v>
      </c>
      <c r="E57" s="21" t="s">
        <v>326</v>
      </c>
      <c r="F57" s="21" t="s">
        <v>326</v>
      </c>
      <c r="G57" s="22" t="b">
        <f t="shared" ref="G57:G98" si="7">E57=F57</f>
        <v>1</v>
      </c>
      <c r="H57" s="23">
        <v>6.27</v>
      </c>
      <c r="I57" s="24">
        <v>9.09</v>
      </c>
      <c r="J57" s="25">
        <f t="shared" si="6"/>
        <v>0.44976076555023931</v>
      </c>
      <c r="K57" s="32">
        <v>0.36</v>
      </c>
      <c r="L57" s="26">
        <f t="shared" ref="L57:L98" si="8">ROUND((H57+(H57*K57)),2)</f>
        <v>8.5299999999999994</v>
      </c>
      <c r="M57" s="27">
        <f t="shared" ref="M57:M98" si="9">L57-I57</f>
        <v>-0.5600000000000005</v>
      </c>
      <c r="N57" s="28">
        <f t="shared" ref="N57:N98" si="10">M57/I57</f>
        <v>-6.160616061606166E-2</v>
      </c>
      <c r="O57" s="22" t="s">
        <v>126</v>
      </c>
      <c r="P57" s="22" t="s">
        <v>123</v>
      </c>
      <c r="Q57" s="22">
        <v>0</v>
      </c>
      <c r="R57" s="22">
        <v>6</v>
      </c>
      <c r="S57" s="29">
        <f t="shared" ref="S57:S98" si="11">L57*R57</f>
        <v>51.179999999999993</v>
      </c>
    </row>
    <row r="58" spans="1:19" ht="13" x14ac:dyDescent="0.3">
      <c r="A58" s="20" t="s">
        <v>94</v>
      </c>
      <c r="B58" s="20" t="s">
        <v>234</v>
      </c>
      <c r="C58" s="20" t="s">
        <v>235</v>
      </c>
      <c r="D58" s="20" t="s">
        <v>187</v>
      </c>
      <c r="E58" s="21" t="s">
        <v>326</v>
      </c>
      <c r="F58" s="21" t="s">
        <v>326</v>
      </c>
      <c r="G58" s="22" t="b">
        <f t="shared" si="7"/>
        <v>1</v>
      </c>
      <c r="H58" s="23">
        <v>14.44</v>
      </c>
      <c r="I58" s="24">
        <v>20.92</v>
      </c>
      <c r="J58" s="25">
        <f t="shared" si="6"/>
        <v>0.44875346260387827</v>
      </c>
      <c r="K58" s="32">
        <v>0.36</v>
      </c>
      <c r="L58" s="26">
        <f t="shared" si="8"/>
        <v>19.64</v>
      </c>
      <c r="M58" s="27">
        <f t="shared" si="9"/>
        <v>-1.2800000000000011</v>
      </c>
      <c r="N58" s="28">
        <f t="shared" si="10"/>
        <v>-6.1185468451242876E-2</v>
      </c>
      <c r="O58" s="22" t="s">
        <v>126</v>
      </c>
      <c r="P58" s="22" t="s">
        <v>123</v>
      </c>
      <c r="Q58" s="22">
        <v>0</v>
      </c>
      <c r="R58" s="22">
        <v>4</v>
      </c>
      <c r="S58" s="29">
        <f t="shared" si="11"/>
        <v>78.56</v>
      </c>
    </row>
    <row r="59" spans="1:19" ht="13" x14ac:dyDescent="0.3">
      <c r="A59" s="20" t="s">
        <v>111</v>
      </c>
      <c r="B59" s="20" t="s">
        <v>236</v>
      </c>
      <c r="C59" s="20" t="s">
        <v>237</v>
      </c>
      <c r="D59" s="20" t="s">
        <v>187</v>
      </c>
      <c r="E59" s="21" t="s">
        <v>326</v>
      </c>
      <c r="F59" s="21" t="s">
        <v>326</v>
      </c>
      <c r="G59" s="22" t="b">
        <f t="shared" si="7"/>
        <v>1</v>
      </c>
      <c r="H59" s="23">
        <v>24.29</v>
      </c>
      <c r="I59" s="24">
        <v>35.200000000000003</v>
      </c>
      <c r="J59" s="25">
        <f t="shared" si="6"/>
        <v>0.44915603128859632</v>
      </c>
      <c r="K59" s="32">
        <v>0.36</v>
      </c>
      <c r="L59" s="26">
        <f t="shared" si="8"/>
        <v>33.03</v>
      </c>
      <c r="M59" s="27">
        <f t="shared" si="9"/>
        <v>-2.1700000000000017</v>
      </c>
      <c r="N59" s="28">
        <f t="shared" si="10"/>
        <v>-6.1647727272727319E-2</v>
      </c>
      <c r="O59" s="22" t="s">
        <v>126</v>
      </c>
      <c r="P59" s="22" t="s">
        <v>123</v>
      </c>
      <c r="Q59" s="22">
        <v>0</v>
      </c>
      <c r="R59" s="22">
        <v>3</v>
      </c>
      <c r="S59" s="29">
        <f t="shared" si="11"/>
        <v>99.09</v>
      </c>
    </row>
    <row r="60" spans="1:19" ht="13" x14ac:dyDescent="0.3">
      <c r="A60" s="20" t="s">
        <v>107</v>
      </c>
      <c r="B60" s="20" t="s">
        <v>238</v>
      </c>
      <c r="C60" s="20" t="s">
        <v>239</v>
      </c>
      <c r="D60" s="20" t="s">
        <v>187</v>
      </c>
      <c r="E60" s="21" t="s">
        <v>326</v>
      </c>
      <c r="F60" s="21" t="s">
        <v>326</v>
      </c>
      <c r="G60" s="22" t="b">
        <f t="shared" si="7"/>
        <v>1</v>
      </c>
      <c r="H60" s="23">
        <v>13.49</v>
      </c>
      <c r="I60" s="24">
        <v>19.55</v>
      </c>
      <c r="J60" s="25">
        <f t="shared" si="6"/>
        <v>0.44922164566345446</v>
      </c>
      <c r="K60" s="32">
        <v>0.36</v>
      </c>
      <c r="L60" s="26">
        <f t="shared" si="8"/>
        <v>18.350000000000001</v>
      </c>
      <c r="M60" s="27">
        <f t="shared" si="9"/>
        <v>-1.1999999999999993</v>
      </c>
      <c r="N60" s="28">
        <f t="shared" si="10"/>
        <v>-6.1381074168797914E-2</v>
      </c>
      <c r="O60" s="22" t="s">
        <v>126</v>
      </c>
      <c r="P60" s="22" t="s">
        <v>123</v>
      </c>
      <c r="Q60" s="22">
        <v>0</v>
      </c>
      <c r="R60" s="22">
        <v>3</v>
      </c>
      <c r="S60" s="29">
        <f t="shared" si="11"/>
        <v>55.050000000000004</v>
      </c>
    </row>
    <row r="61" spans="1:19" ht="13" x14ac:dyDescent="0.3">
      <c r="A61" s="20" t="s">
        <v>95</v>
      </c>
      <c r="B61" s="20" t="s">
        <v>240</v>
      </c>
      <c r="C61" s="20" t="s">
        <v>241</v>
      </c>
      <c r="D61" s="20" t="s">
        <v>187</v>
      </c>
      <c r="E61" s="21" t="s">
        <v>326</v>
      </c>
      <c r="F61" s="21" t="s">
        <v>326</v>
      </c>
      <c r="G61" s="22" t="b">
        <f t="shared" si="7"/>
        <v>1</v>
      </c>
      <c r="H61" s="23">
        <v>26.25</v>
      </c>
      <c r="I61" s="24">
        <v>38.04</v>
      </c>
      <c r="J61" s="25">
        <f t="shared" si="6"/>
        <v>0.44914285714285712</v>
      </c>
      <c r="K61" s="32">
        <v>0.36</v>
      </c>
      <c r="L61" s="26">
        <f t="shared" si="8"/>
        <v>35.700000000000003</v>
      </c>
      <c r="M61" s="27">
        <f t="shared" si="9"/>
        <v>-2.3399999999999963</v>
      </c>
      <c r="N61" s="28">
        <f t="shared" si="10"/>
        <v>-6.1514195583596117E-2</v>
      </c>
      <c r="O61" s="22" t="s">
        <v>126</v>
      </c>
      <c r="P61" s="22" t="s">
        <v>123</v>
      </c>
      <c r="Q61" s="22">
        <v>0</v>
      </c>
      <c r="R61" s="22">
        <v>3</v>
      </c>
      <c r="S61" s="29">
        <f t="shared" si="11"/>
        <v>107.10000000000001</v>
      </c>
    </row>
    <row r="62" spans="1:19" ht="13" x14ac:dyDescent="0.3">
      <c r="A62" s="20" t="s">
        <v>109</v>
      </c>
      <c r="B62" s="20" t="s">
        <v>242</v>
      </c>
      <c r="C62" s="20" t="s">
        <v>243</v>
      </c>
      <c r="D62" s="20" t="s">
        <v>187</v>
      </c>
      <c r="E62" s="21" t="s">
        <v>326</v>
      </c>
      <c r="F62" s="21" t="s">
        <v>326</v>
      </c>
      <c r="G62" s="22" t="b">
        <f t="shared" si="7"/>
        <v>1</v>
      </c>
      <c r="H62" s="23">
        <v>12.62</v>
      </c>
      <c r="I62" s="24">
        <v>18.29</v>
      </c>
      <c r="J62" s="25">
        <f t="shared" si="6"/>
        <v>0.44928684627575277</v>
      </c>
      <c r="K62" s="32">
        <v>0.36</v>
      </c>
      <c r="L62" s="26">
        <f t="shared" si="8"/>
        <v>17.16</v>
      </c>
      <c r="M62" s="27">
        <f t="shared" si="9"/>
        <v>-1.129999999999999</v>
      </c>
      <c r="N62" s="28">
        <f t="shared" si="10"/>
        <v>-6.1782394751230131E-2</v>
      </c>
      <c r="O62" s="22" t="s">
        <v>126</v>
      </c>
      <c r="P62" s="22" t="s">
        <v>123</v>
      </c>
      <c r="Q62" s="22">
        <v>0</v>
      </c>
      <c r="R62" s="22">
        <v>4</v>
      </c>
      <c r="S62" s="29">
        <f t="shared" si="11"/>
        <v>68.64</v>
      </c>
    </row>
    <row r="63" spans="1:19" ht="13" x14ac:dyDescent="0.3">
      <c r="A63" s="20" t="s">
        <v>57</v>
      </c>
      <c r="B63" s="20" t="s">
        <v>244</v>
      </c>
      <c r="C63" s="20" t="s">
        <v>245</v>
      </c>
      <c r="D63" s="20" t="s">
        <v>187</v>
      </c>
      <c r="E63" s="21" t="s">
        <v>326</v>
      </c>
      <c r="F63" s="21" t="s">
        <v>326</v>
      </c>
      <c r="G63" s="22" t="b">
        <f t="shared" si="7"/>
        <v>1</v>
      </c>
      <c r="H63" s="23">
        <v>6.74</v>
      </c>
      <c r="I63" s="24">
        <v>9.76</v>
      </c>
      <c r="J63" s="25">
        <f t="shared" si="6"/>
        <v>0.44807121661721061</v>
      </c>
      <c r="K63" s="32">
        <v>0.36</v>
      </c>
      <c r="L63" s="26">
        <f t="shared" si="8"/>
        <v>9.17</v>
      </c>
      <c r="M63" s="27">
        <f t="shared" si="9"/>
        <v>-0.58999999999999986</v>
      </c>
      <c r="N63" s="28">
        <f t="shared" si="10"/>
        <v>-6.0450819672131131E-2</v>
      </c>
      <c r="O63" s="22" t="s">
        <v>126</v>
      </c>
      <c r="P63" s="22" t="s">
        <v>123</v>
      </c>
      <c r="Q63" s="22">
        <v>0</v>
      </c>
      <c r="R63" s="22">
        <v>12</v>
      </c>
      <c r="S63" s="29">
        <f t="shared" si="11"/>
        <v>110.03999999999999</v>
      </c>
    </row>
    <row r="64" spans="1:19" ht="13" x14ac:dyDescent="0.3">
      <c r="A64" s="20" t="s">
        <v>59</v>
      </c>
      <c r="B64" s="20" t="s">
        <v>246</v>
      </c>
      <c r="C64" s="20" t="s">
        <v>247</v>
      </c>
      <c r="D64" s="20" t="s">
        <v>187</v>
      </c>
      <c r="E64" s="21" t="s">
        <v>326</v>
      </c>
      <c r="F64" s="21" t="s">
        <v>326</v>
      </c>
      <c r="G64" s="22" t="b">
        <f t="shared" si="7"/>
        <v>1</v>
      </c>
      <c r="H64" s="23">
        <v>8.09</v>
      </c>
      <c r="I64" s="24">
        <v>11.72</v>
      </c>
      <c r="J64" s="25">
        <f t="shared" si="6"/>
        <v>0.44870210135970345</v>
      </c>
      <c r="K64" s="32">
        <v>0.36</v>
      </c>
      <c r="L64" s="26">
        <f t="shared" si="8"/>
        <v>11</v>
      </c>
      <c r="M64" s="27">
        <f t="shared" si="9"/>
        <v>-0.72000000000000064</v>
      </c>
      <c r="N64" s="28">
        <f t="shared" si="10"/>
        <v>-6.1433447098976163E-2</v>
      </c>
      <c r="O64" s="22" t="s">
        <v>126</v>
      </c>
      <c r="P64" s="22" t="s">
        <v>123</v>
      </c>
      <c r="Q64" s="22">
        <v>0</v>
      </c>
      <c r="R64" s="22">
        <v>12</v>
      </c>
      <c r="S64" s="29">
        <f t="shared" si="11"/>
        <v>132</v>
      </c>
    </row>
    <row r="65" spans="1:19" ht="13" x14ac:dyDescent="0.3">
      <c r="A65" s="20" t="s">
        <v>56</v>
      </c>
      <c r="B65" s="20" t="s">
        <v>248</v>
      </c>
      <c r="C65" s="20" t="s">
        <v>249</v>
      </c>
      <c r="D65" s="20" t="s">
        <v>187</v>
      </c>
      <c r="E65" s="21" t="s">
        <v>326</v>
      </c>
      <c r="F65" s="21" t="s">
        <v>326</v>
      </c>
      <c r="G65" s="22" t="b">
        <f t="shared" si="7"/>
        <v>1</v>
      </c>
      <c r="H65" s="23">
        <v>10.79</v>
      </c>
      <c r="I65" s="24">
        <v>15.64</v>
      </c>
      <c r="J65" s="25">
        <f t="shared" si="6"/>
        <v>0.44949026876737735</v>
      </c>
      <c r="K65" s="32">
        <v>0.36</v>
      </c>
      <c r="L65" s="26">
        <f t="shared" si="8"/>
        <v>14.67</v>
      </c>
      <c r="M65" s="27">
        <f t="shared" si="9"/>
        <v>-0.97000000000000064</v>
      </c>
      <c r="N65" s="28">
        <f t="shared" si="10"/>
        <v>-6.2020460358056306E-2</v>
      </c>
      <c r="O65" s="22" t="s">
        <v>126</v>
      </c>
      <c r="P65" s="22" t="s">
        <v>123</v>
      </c>
      <c r="Q65" s="22">
        <v>0</v>
      </c>
      <c r="R65" s="22">
        <v>9</v>
      </c>
      <c r="S65" s="29">
        <f t="shared" si="11"/>
        <v>132.03</v>
      </c>
    </row>
    <row r="66" spans="1:19" ht="13" x14ac:dyDescent="0.3">
      <c r="A66" s="20" t="s">
        <v>55</v>
      </c>
      <c r="B66" s="20" t="s">
        <v>250</v>
      </c>
      <c r="C66" s="20" t="s">
        <v>251</v>
      </c>
      <c r="D66" s="20" t="s">
        <v>187</v>
      </c>
      <c r="E66" s="21" t="s">
        <v>326</v>
      </c>
      <c r="F66" s="21" t="s">
        <v>326</v>
      </c>
      <c r="G66" s="22" t="b">
        <f t="shared" si="7"/>
        <v>1</v>
      </c>
      <c r="H66" s="23">
        <v>8.9700000000000006</v>
      </c>
      <c r="I66" s="24">
        <v>13</v>
      </c>
      <c r="J66" s="25">
        <f t="shared" si="6"/>
        <v>0.44927536231884047</v>
      </c>
      <c r="K66" s="32">
        <v>0.36</v>
      </c>
      <c r="L66" s="26">
        <f t="shared" si="8"/>
        <v>12.2</v>
      </c>
      <c r="M66" s="27">
        <f t="shared" si="9"/>
        <v>-0.80000000000000071</v>
      </c>
      <c r="N66" s="28">
        <f t="shared" si="10"/>
        <v>-6.153846153846159E-2</v>
      </c>
      <c r="O66" s="22" t="s">
        <v>126</v>
      </c>
      <c r="P66" s="22" t="s">
        <v>123</v>
      </c>
      <c r="Q66" s="22">
        <v>0</v>
      </c>
      <c r="R66" s="22">
        <v>12</v>
      </c>
      <c r="S66" s="29">
        <f t="shared" si="11"/>
        <v>146.39999999999998</v>
      </c>
    </row>
    <row r="67" spans="1:19" ht="13" x14ac:dyDescent="0.3">
      <c r="A67" s="20" t="s">
        <v>60</v>
      </c>
      <c r="B67" s="20" t="s">
        <v>252</v>
      </c>
      <c r="C67" s="20" t="s">
        <v>253</v>
      </c>
      <c r="D67" s="20" t="s">
        <v>187</v>
      </c>
      <c r="E67" s="21" t="s">
        <v>326</v>
      </c>
      <c r="F67" s="21" t="s">
        <v>326</v>
      </c>
      <c r="G67" s="22" t="b">
        <f t="shared" si="7"/>
        <v>1</v>
      </c>
      <c r="H67" s="23">
        <v>10.79</v>
      </c>
      <c r="I67" s="24">
        <v>15.64</v>
      </c>
      <c r="J67" s="25">
        <f t="shared" si="6"/>
        <v>0.44949026876737735</v>
      </c>
      <c r="K67" s="32">
        <v>0.36</v>
      </c>
      <c r="L67" s="26">
        <f t="shared" si="8"/>
        <v>14.67</v>
      </c>
      <c r="M67" s="27">
        <f t="shared" si="9"/>
        <v>-0.97000000000000064</v>
      </c>
      <c r="N67" s="28">
        <f t="shared" si="10"/>
        <v>-6.2020460358056306E-2</v>
      </c>
      <c r="O67" s="22" t="s">
        <v>126</v>
      </c>
      <c r="P67" s="22" t="s">
        <v>123</v>
      </c>
      <c r="Q67" s="22">
        <v>0</v>
      </c>
      <c r="R67" s="22">
        <v>6</v>
      </c>
      <c r="S67" s="29">
        <f t="shared" si="11"/>
        <v>88.02</v>
      </c>
    </row>
    <row r="68" spans="1:19" ht="13" x14ac:dyDescent="0.3">
      <c r="A68" s="20" t="s">
        <v>61</v>
      </c>
      <c r="B68" s="20" t="s">
        <v>254</v>
      </c>
      <c r="C68" s="20" t="s">
        <v>255</v>
      </c>
      <c r="D68" s="20" t="s">
        <v>187</v>
      </c>
      <c r="E68" s="21" t="s">
        <v>326</v>
      </c>
      <c r="F68" s="21" t="s">
        <v>326</v>
      </c>
      <c r="G68" s="22" t="b">
        <f t="shared" si="7"/>
        <v>1</v>
      </c>
      <c r="H68" s="23">
        <v>8.09</v>
      </c>
      <c r="I68" s="24">
        <v>11.72</v>
      </c>
      <c r="J68" s="25">
        <f t="shared" si="6"/>
        <v>0.44870210135970345</v>
      </c>
      <c r="K68" s="32">
        <v>0.36</v>
      </c>
      <c r="L68" s="26">
        <f t="shared" si="8"/>
        <v>11</v>
      </c>
      <c r="M68" s="27">
        <f t="shared" si="9"/>
        <v>-0.72000000000000064</v>
      </c>
      <c r="N68" s="28">
        <f t="shared" si="10"/>
        <v>-6.1433447098976163E-2</v>
      </c>
      <c r="O68" s="22" t="s">
        <v>126</v>
      </c>
      <c r="P68" s="22" t="s">
        <v>123</v>
      </c>
      <c r="Q68" s="22">
        <v>0</v>
      </c>
      <c r="R68" s="22">
        <v>12</v>
      </c>
      <c r="S68" s="29">
        <f t="shared" si="11"/>
        <v>132</v>
      </c>
    </row>
    <row r="69" spans="1:19" ht="13" x14ac:dyDescent="0.3">
      <c r="A69" s="20" t="s">
        <v>58</v>
      </c>
      <c r="B69" s="20" t="s">
        <v>256</v>
      </c>
      <c r="C69" s="20" t="s">
        <v>257</v>
      </c>
      <c r="D69" s="20" t="s">
        <v>187</v>
      </c>
      <c r="E69" s="21" t="s">
        <v>326</v>
      </c>
      <c r="F69" s="21" t="s">
        <v>326</v>
      </c>
      <c r="G69" s="22" t="b">
        <f t="shared" si="7"/>
        <v>1</v>
      </c>
      <c r="H69" s="23">
        <v>8.99</v>
      </c>
      <c r="I69" s="24">
        <v>13.03</v>
      </c>
      <c r="J69" s="25">
        <f t="shared" si="6"/>
        <v>0.44938820912124572</v>
      </c>
      <c r="K69" s="32">
        <v>0.36</v>
      </c>
      <c r="L69" s="26">
        <f t="shared" si="8"/>
        <v>12.23</v>
      </c>
      <c r="M69" s="27">
        <f t="shared" si="9"/>
        <v>-0.79999999999999893</v>
      </c>
      <c r="N69" s="28">
        <f t="shared" si="10"/>
        <v>-6.1396776669224787E-2</v>
      </c>
      <c r="O69" s="22" t="s">
        <v>126</v>
      </c>
      <c r="P69" s="22" t="s">
        <v>123</v>
      </c>
      <c r="Q69" s="22">
        <v>0</v>
      </c>
      <c r="R69" s="22">
        <v>8</v>
      </c>
      <c r="S69" s="29">
        <f t="shared" si="11"/>
        <v>97.84</v>
      </c>
    </row>
    <row r="70" spans="1:19" ht="13" x14ac:dyDescent="0.3">
      <c r="A70" s="20" t="s">
        <v>120</v>
      </c>
      <c r="B70" s="20" t="s">
        <v>258</v>
      </c>
      <c r="C70" s="20" t="s">
        <v>259</v>
      </c>
      <c r="D70" s="20" t="s">
        <v>187</v>
      </c>
      <c r="E70" s="21" t="s">
        <v>326</v>
      </c>
      <c r="F70" s="21" t="s">
        <v>326</v>
      </c>
      <c r="G70" s="22" t="b">
        <f t="shared" si="7"/>
        <v>1</v>
      </c>
      <c r="H70" s="23">
        <v>10.78</v>
      </c>
      <c r="I70" s="24">
        <v>15.62</v>
      </c>
      <c r="J70" s="25">
        <f t="shared" si="6"/>
        <v>0.44897959183673469</v>
      </c>
      <c r="K70" s="32">
        <v>0.36</v>
      </c>
      <c r="L70" s="26">
        <f t="shared" si="8"/>
        <v>14.66</v>
      </c>
      <c r="M70" s="27">
        <f t="shared" si="9"/>
        <v>-0.95999999999999908</v>
      </c>
      <c r="N70" s="28">
        <f t="shared" si="10"/>
        <v>-6.1459667093469852E-2</v>
      </c>
      <c r="O70" s="22" t="s">
        <v>126</v>
      </c>
      <c r="P70" s="22" t="s">
        <v>123</v>
      </c>
      <c r="Q70" s="22">
        <v>0</v>
      </c>
      <c r="R70" s="22">
        <v>3</v>
      </c>
      <c r="S70" s="29">
        <f t="shared" si="11"/>
        <v>43.980000000000004</v>
      </c>
    </row>
    <row r="71" spans="1:19" ht="13" x14ac:dyDescent="0.3">
      <c r="A71" s="20" t="s">
        <v>90</v>
      </c>
      <c r="B71" s="20" t="s">
        <v>260</v>
      </c>
      <c r="C71" s="20" t="s">
        <v>261</v>
      </c>
      <c r="D71" s="20" t="s">
        <v>187</v>
      </c>
      <c r="E71" s="21" t="s">
        <v>326</v>
      </c>
      <c r="F71" s="21" t="s">
        <v>326</v>
      </c>
      <c r="G71" s="22" t="b">
        <f t="shared" si="7"/>
        <v>1</v>
      </c>
      <c r="H71" s="23">
        <v>12.62</v>
      </c>
      <c r="I71" s="24">
        <v>18.29</v>
      </c>
      <c r="J71" s="25">
        <f t="shared" si="6"/>
        <v>0.44928684627575277</v>
      </c>
      <c r="K71" s="32">
        <v>0.36</v>
      </c>
      <c r="L71" s="26">
        <f t="shared" si="8"/>
        <v>17.16</v>
      </c>
      <c r="M71" s="27">
        <f t="shared" si="9"/>
        <v>-1.129999999999999</v>
      </c>
      <c r="N71" s="28">
        <f t="shared" si="10"/>
        <v>-6.1782394751230131E-2</v>
      </c>
      <c r="O71" s="22" t="s">
        <v>126</v>
      </c>
      <c r="P71" s="22" t="s">
        <v>123</v>
      </c>
      <c r="Q71" s="22">
        <v>0</v>
      </c>
      <c r="R71" s="22">
        <v>4</v>
      </c>
      <c r="S71" s="29">
        <f t="shared" si="11"/>
        <v>68.64</v>
      </c>
    </row>
    <row r="72" spans="1:19" ht="13" x14ac:dyDescent="0.3">
      <c r="A72" s="20" t="s">
        <v>36</v>
      </c>
      <c r="B72" s="20" t="s">
        <v>262</v>
      </c>
      <c r="C72" s="20" t="s">
        <v>263</v>
      </c>
      <c r="D72" s="20" t="s">
        <v>187</v>
      </c>
      <c r="E72" s="21" t="s">
        <v>326</v>
      </c>
      <c r="F72" s="21" t="s">
        <v>326</v>
      </c>
      <c r="G72" s="22" t="b">
        <f t="shared" si="7"/>
        <v>1</v>
      </c>
      <c r="H72" s="23">
        <v>17.95</v>
      </c>
      <c r="I72" s="24">
        <v>26.01</v>
      </c>
      <c r="J72" s="25">
        <f t="shared" si="6"/>
        <v>0.44902506963788313</v>
      </c>
      <c r="K72" s="32">
        <v>0.36</v>
      </c>
      <c r="L72" s="26">
        <f t="shared" si="8"/>
        <v>24.41</v>
      </c>
      <c r="M72" s="27">
        <f t="shared" si="9"/>
        <v>-1.6000000000000014</v>
      </c>
      <c r="N72" s="28">
        <f t="shared" si="10"/>
        <v>-6.1514801999231115E-2</v>
      </c>
      <c r="O72" s="22" t="s">
        <v>126</v>
      </c>
      <c r="P72" s="22" t="s">
        <v>123</v>
      </c>
      <c r="Q72" s="22">
        <v>0</v>
      </c>
      <c r="R72" s="22">
        <v>12</v>
      </c>
      <c r="S72" s="29">
        <f t="shared" si="11"/>
        <v>292.92</v>
      </c>
    </row>
    <row r="73" spans="1:19" ht="13" x14ac:dyDescent="0.3">
      <c r="A73" s="20" t="s">
        <v>26</v>
      </c>
      <c r="B73" s="20" t="s">
        <v>264</v>
      </c>
      <c r="C73" s="20" t="s">
        <v>265</v>
      </c>
      <c r="D73" s="20" t="s">
        <v>187</v>
      </c>
      <c r="E73" s="21" t="s">
        <v>326</v>
      </c>
      <c r="F73" s="21" t="s">
        <v>326</v>
      </c>
      <c r="G73" s="22" t="b">
        <f t="shared" si="7"/>
        <v>1</v>
      </c>
      <c r="H73" s="23">
        <v>14.44</v>
      </c>
      <c r="I73" s="24">
        <v>20.92</v>
      </c>
      <c r="J73" s="25">
        <f t="shared" si="6"/>
        <v>0.44875346260387827</v>
      </c>
      <c r="K73" s="32">
        <v>0.36</v>
      </c>
      <c r="L73" s="26">
        <f t="shared" si="8"/>
        <v>19.64</v>
      </c>
      <c r="M73" s="27">
        <f t="shared" si="9"/>
        <v>-1.2800000000000011</v>
      </c>
      <c r="N73" s="28">
        <f t="shared" si="10"/>
        <v>-6.1185468451242876E-2</v>
      </c>
      <c r="O73" s="22" t="s">
        <v>126</v>
      </c>
      <c r="P73" s="22" t="s">
        <v>123</v>
      </c>
      <c r="Q73" s="22">
        <v>0</v>
      </c>
      <c r="R73" s="22">
        <v>4</v>
      </c>
      <c r="S73" s="29">
        <f t="shared" si="11"/>
        <v>78.56</v>
      </c>
    </row>
    <row r="74" spans="1:19" ht="13" x14ac:dyDescent="0.3">
      <c r="A74" s="20" t="s">
        <v>29</v>
      </c>
      <c r="B74" s="20" t="s">
        <v>266</v>
      </c>
      <c r="C74" s="20" t="s">
        <v>267</v>
      </c>
      <c r="D74" s="20" t="s">
        <v>187</v>
      </c>
      <c r="E74" s="21" t="s">
        <v>326</v>
      </c>
      <c r="F74" s="21" t="s">
        <v>326</v>
      </c>
      <c r="G74" s="22" t="b">
        <f t="shared" si="7"/>
        <v>1</v>
      </c>
      <c r="H74" s="23">
        <v>13.49</v>
      </c>
      <c r="I74" s="24">
        <v>19.55</v>
      </c>
      <c r="J74" s="25">
        <f t="shared" si="6"/>
        <v>0.44922164566345446</v>
      </c>
      <c r="K74" s="32">
        <v>0.36</v>
      </c>
      <c r="L74" s="26">
        <f t="shared" si="8"/>
        <v>18.350000000000001</v>
      </c>
      <c r="M74" s="27">
        <f t="shared" si="9"/>
        <v>-1.1999999999999993</v>
      </c>
      <c r="N74" s="28">
        <f t="shared" si="10"/>
        <v>-6.1381074168797914E-2</v>
      </c>
      <c r="O74" s="22" t="s">
        <v>126</v>
      </c>
      <c r="P74" s="22" t="s">
        <v>123</v>
      </c>
      <c r="Q74" s="22">
        <v>0</v>
      </c>
      <c r="R74" s="22">
        <v>3</v>
      </c>
      <c r="S74" s="29">
        <f t="shared" si="11"/>
        <v>55.050000000000004</v>
      </c>
    </row>
    <row r="75" spans="1:19" ht="13" x14ac:dyDescent="0.3">
      <c r="A75" s="20" t="s">
        <v>45</v>
      </c>
      <c r="B75" s="20" t="s">
        <v>268</v>
      </c>
      <c r="C75" s="20" t="s">
        <v>269</v>
      </c>
      <c r="D75" s="20" t="s">
        <v>187</v>
      </c>
      <c r="E75" s="21" t="s">
        <v>326</v>
      </c>
      <c r="F75" s="21" t="s">
        <v>326</v>
      </c>
      <c r="G75" s="22" t="b">
        <f t="shared" si="7"/>
        <v>1</v>
      </c>
      <c r="H75" s="23">
        <v>13.49</v>
      </c>
      <c r="I75" s="24">
        <v>19.55</v>
      </c>
      <c r="J75" s="25">
        <f t="shared" si="6"/>
        <v>0.44922164566345446</v>
      </c>
      <c r="K75" s="32">
        <v>0.36</v>
      </c>
      <c r="L75" s="26">
        <f t="shared" si="8"/>
        <v>18.350000000000001</v>
      </c>
      <c r="M75" s="27">
        <f t="shared" si="9"/>
        <v>-1.1999999999999993</v>
      </c>
      <c r="N75" s="28">
        <f t="shared" si="10"/>
        <v>-6.1381074168797914E-2</v>
      </c>
      <c r="O75" s="22" t="s">
        <v>126</v>
      </c>
      <c r="P75" s="22" t="s">
        <v>123</v>
      </c>
      <c r="Q75" s="22">
        <v>0</v>
      </c>
      <c r="R75" s="22">
        <v>6</v>
      </c>
      <c r="S75" s="29">
        <f t="shared" si="11"/>
        <v>110.10000000000001</v>
      </c>
    </row>
    <row r="76" spans="1:19" ht="13" x14ac:dyDescent="0.3">
      <c r="A76" s="20" t="s">
        <v>51</v>
      </c>
      <c r="B76" s="20" t="s">
        <v>270</v>
      </c>
      <c r="C76" s="20" t="s">
        <v>271</v>
      </c>
      <c r="D76" s="20" t="s">
        <v>187</v>
      </c>
      <c r="E76" s="21" t="s">
        <v>326</v>
      </c>
      <c r="F76" s="21" t="s">
        <v>326</v>
      </c>
      <c r="G76" s="22" t="b">
        <f t="shared" si="7"/>
        <v>1</v>
      </c>
      <c r="H76" s="23">
        <v>6.27</v>
      </c>
      <c r="I76" s="24">
        <v>9.09</v>
      </c>
      <c r="J76" s="25">
        <f t="shared" si="6"/>
        <v>0.44976076555023931</v>
      </c>
      <c r="K76" s="32">
        <v>0.36</v>
      </c>
      <c r="L76" s="26">
        <f t="shared" si="8"/>
        <v>8.5299999999999994</v>
      </c>
      <c r="M76" s="27">
        <f t="shared" si="9"/>
        <v>-0.5600000000000005</v>
      </c>
      <c r="N76" s="28">
        <f t="shared" si="10"/>
        <v>-6.160616061606166E-2</v>
      </c>
      <c r="O76" s="22" t="s">
        <v>126</v>
      </c>
      <c r="P76" s="22" t="s">
        <v>123</v>
      </c>
      <c r="Q76" s="22">
        <v>0</v>
      </c>
      <c r="R76" s="22">
        <v>6</v>
      </c>
      <c r="S76" s="29">
        <f t="shared" si="11"/>
        <v>51.179999999999993</v>
      </c>
    </row>
    <row r="77" spans="1:19" ht="13" x14ac:dyDescent="0.3">
      <c r="A77" s="20" t="s">
        <v>52</v>
      </c>
      <c r="B77" s="20" t="s">
        <v>272</v>
      </c>
      <c r="C77" s="20" t="s">
        <v>273</v>
      </c>
      <c r="D77" s="20" t="s">
        <v>187</v>
      </c>
      <c r="E77" s="21" t="s">
        <v>326</v>
      </c>
      <c r="F77" s="21" t="s">
        <v>326</v>
      </c>
      <c r="G77" s="22" t="b">
        <f t="shared" si="7"/>
        <v>1</v>
      </c>
      <c r="H77" s="23">
        <v>8.09</v>
      </c>
      <c r="I77" s="24">
        <v>11.72</v>
      </c>
      <c r="J77" s="25">
        <f t="shared" si="6"/>
        <v>0.44870210135970345</v>
      </c>
      <c r="K77" s="32">
        <v>0.36</v>
      </c>
      <c r="L77" s="26">
        <f t="shared" si="8"/>
        <v>11</v>
      </c>
      <c r="M77" s="27">
        <f t="shared" si="9"/>
        <v>-0.72000000000000064</v>
      </c>
      <c r="N77" s="28">
        <f t="shared" si="10"/>
        <v>-6.1433447098976163E-2</v>
      </c>
      <c r="O77" s="22" t="s">
        <v>126</v>
      </c>
      <c r="P77" s="22" t="s">
        <v>123</v>
      </c>
      <c r="Q77" s="22">
        <v>0</v>
      </c>
      <c r="R77" s="22">
        <v>6</v>
      </c>
      <c r="S77" s="29">
        <f t="shared" si="11"/>
        <v>66</v>
      </c>
    </row>
    <row r="78" spans="1:19" ht="13" x14ac:dyDescent="0.3">
      <c r="A78" s="20" t="s">
        <v>63</v>
      </c>
      <c r="B78" s="20" t="s">
        <v>274</v>
      </c>
      <c r="C78" s="20" t="s">
        <v>275</v>
      </c>
      <c r="D78" s="20" t="s">
        <v>187</v>
      </c>
      <c r="E78" s="21" t="s">
        <v>326</v>
      </c>
      <c r="F78" s="21" t="s">
        <v>326</v>
      </c>
      <c r="G78" s="22" t="b">
        <f t="shared" si="7"/>
        <v>1</v>
      </c>
      <c r="H78" s="23">
        <v>8.9700000000000006</v>
      </c>
      <c r="I78" s="24">
        <v>13</v>
      </c>
      <c r="J78" s="25">
        <f t="shared" si="6"/>
        <v>0.44927536231884047</v>
      </c>
      <c r="K78" s="32">
        <v>0.36</v>
      </c>
      <c r="L78" s="26">
        <f t="shared" si="8"/>
        <v>12.2</v>
      </c>
      <c r="M78" s="27">
        <f t="shared" si="9"/>
        <v>-0.80000000000000071</v>
      </c>
      <c r="N78" s="28">
        <f t="shared" si="10"/>
        <v>-6.153846153846159E-2</v>
      </c>
      <c r="O78" s="22" t="s">
        <v>126</v>
      </c>
      <c r="P78" s="22" t="s">
        <v>123</v>
      </c>
      <c r="Q78" s="22">
        <v>0</v>
      </c>
      <c r="R78" s="22">
        <v>6</v>
      </c>
      <c r="S78" s="29">
        <f t="shared" si="11"/>
        <v>73.199999999999989</v>
      </c>
    </row>
    <row r="79" spans="1:19" ht="13" x14ac:dyDescent="0.3">
      <c r="A79" s="20" t="s">
        <v>64</v>
      </c>
      <c r="B79" s="20" t="s">
        <v>276</v>
      </c>
      <c r="C79" s="20" t="s">
        <v>277</v>
      </c>
      <c r="D79" s="20" t="s">
        <v>187</v>
      </c>
      <c r="E79" s="21" t="s">
        <v>326</v>
      </c>
      <c r="F79" s="21" t="s">
        <v>326</v>
      </c>
      <c r="G79" s="22" t="b">
        <f t="shared" si="7"/>
        <v>1</v>
      </c>
      <c r="H79" s="23">
        <v>6.27</v>
      </c>
      <c r="I79" s="24">
        <v>9.09</v>
      </c>
      <c r="J79" s="25">
        <f t="shared" si="6"/>
        <v>0.44976076555023931</v>
      </c>
      <c r="K79" s="32">
        <v>0.36</v>
      </c>
      <c r="L79" s="26">
        <f t="shared" si="8"/>
        <v>8.5299999999999994</v>
      </c>
      <c r="M79" s="27">
        <f t="shared" si="9"/>
        <v>-0.5600000000000005</v>
      </c>
      <c r="N79" s="28">
        <f t="shared" si="10"/>
        <v>-6.160616061606166E-2</v>
      </c>
      <c r="O79" s="22" t="s">
        <v>126</v>
      </c>
      <c r="P79" s="22" t="s">
        <v>123</v>
      </c>
      <c r="Q79" s="22">
        <v>0</v>
      </c>
      <c r="R79" s="22">
        <v>6</v>
      </c>
      <c r="S79" s="29">
        <f t="shared" si="11"/>
        <v>51.179999999999993</v>
      </c>
    </row>
    <row r="80" spans="1:19" ht="13" x14ac:dyDescent="0.3">
      <c r="A80" s="20" t="s">
        <v>65</v>
      </c>
      <c r="B80" s="20" t="s">
        <v>278</v>
      </c>
      <c r="C80" s="20" t="s">
        <v>279</v>
      </c>
      <c r="D80" s="20" t="s">
        <v>187</v>
      </c>
      <c r="E80" s="21" t="s">
        <v>326</v>
      </c>
      <c r="F80" s="21" t="s">
        <v>326</v>
      </c>
      <c r="G80" s="22" t="b">
        <f t="shared" si="7"/>
        <v>1</v>
      </c>
      <c r="H80" s="23">
        <v>8.9700000000000006</v>
      </c>
      <c r="I80" s="24">
        <v>13</v>
      </c>
      <c r="J80" s="25">
        <f t="shared" si="6"/>
        <v>0.44927536231884047</v>
      </c>
      <c r="K80" s="32">
        <v>0.36</v>
      </c>
      <c r="L80" s="26">
        <f t="shared" si="8"/>
        <v>12.2</v>
      </c>
      <c r="M80" s="27">
        <f t="shared" si="9"/>
        <v>-0.80000000000000071</v>
      </c>
      <c r="N80" s="28">
        <f t="shared" si="10"/>
        <v>-6.153846153846159E-2</v>
      </c>
      <c r="O80" s="22" t="s">
        <v>126</v>
      </c>
      <c r="P80" s="22" t="s">
        <v>123</v>
      </c>
      <c r="Q80" s="22">
        <v>0</v>
      </c>
      <c r="R80" s="22">
        <v>6</v>
      </c>
      <c r="S80" s="29">
        <f t="shared" si="11"/>
        <v>73.199999999999989</v>
      </c>
    </row>
    <row r="81" spans="1:19" ht="13" x14ac:dyDescent="0.3">
      <c r="A81" s="20" t="s">
        <v>66</v>
      </c>
      <c r="B81" s="20" t="s">
        <v>280</v>
      </c>
      <c r="C81" s="20" t="s">
        <v>281</v>
      </c>
      <c r="D81" s="20" t="s">
        <v>187</v>
      </c>
      <c r="E81" s="21" t="s">
        <v>326</v>
      </c>
      <c r="F81" s="21" t="s">
        <v>326</v>
      </c>
      <c r="G81" s="22" t="b">
        <f t="shared" si="7"/>
        <v>1</v>
      </c>
      <c r="H81" s="23">
        <v>12.62</v>
      </c>
      <c r="I81" s="24">
        <v>18.29</v>
      </c>
      <c r="J81" s="25">
        <f t="shared" si="6"/>
        <v>0.44928684627575277</v>
      </c>
      <c r="K81" s="32">
        <v>0.36</v>
      </c>
      <c r="L81" s="26">
        <f t="shared" si="8"/>
        <v>17.16</v>
      </c>
      <c r="M81" s="27">
        <f t="shared" si="9"/>
        <v>-1.129999999999999</v>
      </c>
      <c r="N81" s="28">
        <f t="shared" si="10"/>
        <v>-6.1782394751230131E-2</v>
      </c>
      <c r="O81" s="22" t="s">
        <v>126</v>
      </c>
      <c r="P81" s="22" t="s">
        <v>123</v>
      </c>
      <c r="Q81" s="22">
        <v>0</v>
      </c>
      <c r="R81" s="22">
        <v>2</v>
      </c>
      <c r="S81" s="29">
        <f t="shared" si="11"/>
        <v>34.32</v>
      </c>
    </row>
    <row r="82" spans="1:19" ht="13" x14ac:dyDescent="0.3">
      <c r="A82" s="20" t="s">
        <v>67</v>
      </c>
      <c r="B82" s="20" t="s">
        <v>282</v>
      </c>
      <c r="C82" s="20" t="s">
        <v>283</v>
      </c>
      <c r="D82" s="20" t="s">
        <v>187</v>
      </c>
      <c r="E82" s="21" t="s">
        <v>326</v>
      </c>
      <c r="F82" s="21" t="s">
        <v>326</v>
      </c>
      <c r="G82" s="22" t="b">
        <f t="shared" si="7"/>
        <v>1</v>
      </c>
      <c r="H82" s="23">
        <v>12.62</v>
      </c>
      <c r="I82" s="24">
        <v>18.29</v>
      </c>
      <c r="J82" s="25">
        <f t="shared" si="6"/>
        <v>0.44928684627575277</v>
      </c>
      <c r="K82" s="32">
        <v>0.36</v>
      </c>
      <c r="L82" s="26">
        <f t="shared" si="8"/>
        <v>17.16</v>
      </c>
      <c r="M82" s="27">
        <f t="shared" si="9"/>
        <v>-1.129999999999999</v>
      </c>
      <c r="N82" s="28">
        <f t="shared" si="10"/>
        <v>-6.1782394751230131E-2</v>
      </c>
      <c r="O82" s="22" t="s">
        <v>126</v>
      </c>
      <c r="P82" s="22" t="s">
        <v>123</v>
      </c>
      <c r="Q82" s="22">
        <v>0</v>
      </c>
      <c r="R82" s="22">
        <v>4</v>
      </c>
      <c r="S82" s="29">
        <f t="shared" si="11"/>
        <v>68.64</v>
      </c>
    </row>
    <row r="83" spans="1:19" ht="13" x14ac:dyDescent="0.3">
      <c r="A83" s="20" t="s">
        <v>68</v>
      </c>
      <c r="B83" s="20" t="s">
        <v>284</v>
      </c>
      <c r="C83" s="20" t="s">
        <v>285</v>
      </c>
      <c r="D83" s="20" t="s">
        <v>187</v>
      </c>
      <c r="E83" s="21" t="s">
        <v>326</v>
      </c>
      <c r="F83" s="21" t="s">
        <v>326</v>
      </c>
      <c r="G83" s="22" t="b">
        <f t="shared" si="7"/>
        <v>1</v>
      </c>
      <c r="H83" s="23">
        <v>12.62</v>
      </c>
      <c r="I83" s="24">
        <v>18.29</v>
      </c>
      <c r="J83" s="25">
        <f t="shared" si="6"/>
        <v>0.44928684627575277</v>
      </c>
      <c r="K83" s="32">
        <v>0.36</v>
      </c>
      <c r="L83" s="26">
        <f t="shared" si="8"/>
        <v>17.16</v>
      </c>
      <c r="M83" s="27">
        <f t="shared" si="9"/>
        <v>-1.129999999999999</v>
      </c>
      <c r="N83" s="28">
        <f t="shared" si="10"/>
        <v>-6.1782394751230131E-2</v>
      </c>
      <c r="O83" s="22" t="s">
        <v>126</v>
      </c>
      <c r="P83" s="22" t="s">
        <v>123</v>
      </c>
      <c r="Q83" s="22">
        <v>0</v>
      </c>
      <c r="R83" s="22">
        <v>4</v>
      </c>
      <c r="S83" s="29">
        <f t="shared" si="11"/>
        <v>68.64</v>
      </c>
    </row>
    <row r="84" spans="1:19" ht="13" x14ac:dyDescent="0.3">
      <c r="A84" s="20" t="s">
        <v>69</v>
      </c>
      <c r="B84" s="20" t="s">
        <v>286</v>
      </c>
      <c r="C84" s="20" t="s">
        <v>287</v>
      </c>
      <c r="D84" s="20" t="s">
        <v>187</v>
      </c>
      <c r="E84" s="21" t="s">
        <v>326</v>
      </c>
      <c r="F84" s="21" t="s">
        <v>326</v>
      </c>
      <c r="G84" s="22" t="b">
        <f t="shared" si="7"/>
        <v>1</v>
      </c>
      <c r="H84" s="23">
        <v>9.92</v>
      </c>
      <c r="I84" s="24">
        <v>14.38</v>
      </c>
      <c r="J84" s="25">
        <f t="shared" si="6"/>
        <v>0.44959677419354849</v>
      </c>
      <c r="K84" s="32">
        <v>0.36</v>
      </c>
      <c r="L84" s="26">
        <f t="shared" si="8"/>
        <v>13.49</v>
      </c>
      <c r="M84" s="27">
        <f t="shared" si="9"/>
        <v>-0.89000000000000057</v>
      </c>
      <c r="N84" s="28">
        <f t="shared" si="10"/>
        <v>-6.1891515994436756E-2</v>
      </c>
      <c r="O84" s="22" t="s">
        <v>126</v>
      </c>
      <c r="P84" s="22" t="s">
        <v>123</v>
      </c>
      <c r="Q84" s="22">
        <v>0</v>
      </c>
      <c r="R84" s="22">
        <v>6</v>
      </c>
      <c r="S84" s="29">
        <f t="shared" si="11"/>
        <v>80.94</v>
      </c>
    </row>
    <row r="85" spans="1:19" ht="13" x14ac:dyDescent="0.3">
      <c r="A85" s="20" t="s">
        <v>70</v>
      </c>
      <c r="B85" s="20" t="s">
        <v>288</v>
      </c>
      <c r="C85" s="20" t="s">
        <v>289</v>
      </c>
      <c r="D85" s="20" t="s">
        <v>187</v>
      </c>
      <c r="E85" s="21" t="s">
        <v>326</v>
      </c>
      <c r="F85" s="21" t="s">
        <v>326</v>
      </c>
      <c r="G85" s="22" t="b">
        <f t="shared" si="7"/>
        <v>1</v>
      </c>
      <c r="H85" s="23">
        <v>7.22</v>
      </c>
      <c r="I85" s="24">
        <v>10.47</v>
      </c>
      <c r="J85" s="25">
        <f t="shared" si="6"/>
        <v>0.4501385041551248</v>
      </c>
      <c r="K85" s="32">
        <v>0.36</v>
      </c>
      <c r="L85" s="26">
        <f t="shared" si="8"/>
        <v>9.82</v>
      </c>
      <c r="M85" s="27">
        <f t="shared" si="9"/>
        <v>-0.65000000000000036</v>
      </c>
      <c r="N85" s="28">
        <f t="shared" si="10"/>
        <v>-6.2082139446036327E-2</v>
      </c>
      <c r="O85" s="22" t="s">
        <v>126</v>
      </c>
      <c r="P85" s="22" t="s">
        <v>123</v>
      </c>
      <c r="Q85" s="22">
        <v>0</v>
      </c>
      <c r="R85" s="22">
        <v>6</v>
      </c>
      <c r="S85" s="29">
        <f t="shared" si="11"/>
        <v>58.92</v>
      </c>
    </row>
    <row r="86" spans="1:19" ht="13" x14ac:dyDescent="0.3">
      <c r="A86" s="20" t="s">
        <v>73</v>
      </c>
      <c r="B86" s="20" t="s">
        <v>290</v>
      </c>
      <c r="C86" s="20" t="s">
        <v>291</v>
      </c>
      <c r="D86" s="20" t="s">
        <v>187</v>
      </c>
      <c r="E86" s="21" t="s">
        <v>326</v>
      </c>
      <c r="F86" s="21" t="s">
        <v>326</v>
      </c>
      <c r="G86" s="22" t="b">
        <f t="shared" si="7"/>
        <v>1</v>
      </c>
      <c r="H86" s="23">
        <v>10.79</v>
      </c>
      <c r="I86" s="24">
        <v>15.64</v>
      </c>
      <c r="J86" s="25">
        <f t="shared" si="6"/>
        <v>0.44949026876737735</v>
      </c>
      <c r="K86" s="32">
        <v>0.36</v>
      </c>
      <c r="L86" s="26">
        <f t="shared" si="8"/>
        <v>14.67</v>
      </c>
      <c r="M86" s="27">
        <f t="shared" si="9"/>
        <v>-0.97000000000000064</v>
      </c>
      <c r="N86" s="28">
        <f t="shared" si="10"/>
        <v>-6.2020460358056306E-2</v>
      </c>
      <c r="O86" s="22" t="s">
        <v>126</v>
      </c>
      <c r="P86" s="22" t="s">
        <v>123</v>
      </c>
      <c r="Q86" s="22">
        <v>0</v>
      </c>
      <c r="R86" s="22">
        <v>4</v>
      </c>
      <c r="S86" s="29">
        <f t="shared" si="11"/>
        <v>58.68</v>
      </c>
    </row>
    <row r="87" spans="1:19" ht="13" x14ac:dyDescent="0.3">
      <c r="A87" s="20" t="s">
        <v>74</v>
      </c>
      <c r="B87" s="20" t="s">
        <v>292</v>
      </c>
      <c r="C87" s="20" t="s">
        <v>293</v>
      </c>
      <c r="D87" s="20" t="s">
        <v>187</v>
      </c>
      <c r="E87" s="21" t="s">
        <v>326</v>
      </c>
      <c r="F87" s="21" t="s">
        <v>326</v>
      </c>
      <c r="G87" s="22" t="b">
        <f t="shared" si="7"/>
        <v>1</v>
      </c>
      <c r="H87" s="23">
        <v>12.62</v>
      </c>
      <c r="I87" s="24">
        <v>18.29</v>
      </c>
      <c r="J87" s="25">
        <f t="shared" si="6"/>
        <v>0.44928684627575277</v>
      </c>
      <c r="K87" s="32">
        <v>0.36</v>
      </c>
      <c r="L87" s="26">
        <f t="shared" si="8"/>
        <v>17.16</v>
      </c>
      <c r="M87" s="27">
        <f t="shared" si="9"/>
        <v>-1.129999999999999</v>
      </c>
      <c r="N87" s="28">
        <f t="shared" si="10"/>
        <v>-6.1782394751230131E-2</v>
      </c>
      <c r="O87" s="22" t="s">
        <v>126</v>
      </c>
      <c r="P87" s="22" t="s">
        <v>123</v>
      </c>
      <c r="Q87" s="22">
        <v>0</v>
      </c>
      <c r="R87" s="22">
        <v>6</v>
      </c>
      <c r="S87" s="29">
        <f t="shared" si="11"/>
        <v>102.96000000000001</v>
      </c>
    </row>
    <row r="88" spans="1:19" ht="13" x14ac:dyDescent="0.3">
      <c r="A88" s="20" t="s">
        <v>75</v>
      </c>
      <c r="B88" s="20" t="s">
        <v>294</v>
      </c>
      <c r="C88" s="20" t="s">
        <v>295</v>
      </c>
      <c r="D88" s="20" t="s">
        <v>187</v>
      </c>
      <c r="E88" s="21" t="s">
        <v>326</v>
      </c>
      <c r="F88" s="21" t="s">
        <v>326</v>
      </c>
      <c r="G88" s="22" t="b">
        <f t="shared" si="7"/>
        <v>1</v>
      </c>
      <c r="H88" s="23">
        <v>10.79</v>
      </c>
      <c r="I88" s="24">
        <v>15.64</v>
      </c>
      <c r="J88" s="25">
        <f t="shared" si="6"/>
        <v>0.44949026876737735</v>
      </c>
      <c r="K88" s="32">
        <v>0.36</v>
      </c>
      <c r="L88" s="26">
        <f t="shared" si="8"/>
        <v>14.67</v>
      </c>
      <c r="M88" s="27">
        <f t="shared" si="9"/>
        <v>-0.97000000000000064</v>
      </c>
      <c r="N88" s="28">
        <f t="shared" si="10"/>
        <v>-6.2020460358056306E-2</v>
      </c>
      <c r="O88" s="22" t="s">
        <v>126</v>
      </c>
      <c r="P88" s="22" t="s">
        <v>123</v>
      </c>
      <c r="Q88" s="22">
        <v>0</v>
      </c>
      <c r="R88" s="22">
        <v>3</v>
      </c>
      <c r="S88" s="29">
        <f t="shared" si="11"/>
        <v>44.01</v>
      </c>
    </row>
    <row r="89" spans="1:19" ht="13" x14ac:dyDescent="0.3">
      <c r="A89" s="20" t="s">
        <v>31</v>
      </c>
      <c r="B89" s="20" t="s">
        <v>296</v>
      </c>
      <c r="C89" s="20" t="s">
        <v>297</v>
      </c>
      <c r="D89" s="20" t="s">
        <v>187</v>
      </c>
      <c r="E89" s="21" t="s">
        <v>326</v>
      </c>
      <c r="F89" s="21" t="s">
        <v>326</v>
      </c>
      <c r="G89" s="22" t="b">
        <f t="shared" si="7"/>
        <v>1</v>
      </c>
      <c r="H89" s="23">
        <v>26.25</v>
      </c>
      <c r="I89" s="24">
        <v>38.04</v>
      </c>
      <c r="J89" s="25">
        <f t="shared" si="6"/>
        <v>0.44914285714285712</v>
      </c>
      <c r="K89" s="32">
        <v>0.36</v>
      </c>
      <c r="L89" s="26">
        <f t="shared" si="8"/>
        <v>35.700000000000003</v>
      </c>
      <c r="M89" s="27">
        <f t="shared" si="9"/>
        <v>-2.3399999999999963</v>
      </c>
      <c r="N89" s="28">
        <f t="shared" si="10"/>
        <v>-6.1514195583596117E-2</v>
      </c>
      <c r="O89" s="22" t="s">
        <v>126</v>
      </c>
      <c r="P89" s="22" t="s">
        <v>123</v>
      </c>
      <c r="Q89" s="22">
        <v>0</v>
      </c>
      <c r="R89" s="22">
        <v>3</v>
      </c>
      <c r="S89" s="29">
        <f t="shared" si="11"/>
        <v>107.10000000000001</v>
      </c>
    </row>
    <row r="90" spans="1:19" ht="13" x14ac:dyDescent="0.3">
      <c r="A90" s="20" t="s">
        <v>49</v>
      </c>
      <c r="B90" s="20" t="s">
        <v>298</v>
      </c>
      <c r="C90" s="20" t="s">
        <v>299</v>
      </c>
      <c r="D90" s="20" t="s">
        <v>187</v>
      </c>
      <c r="E90" s="21" t="s">
        <v>326</v>
      </c>
      <c r="F90" s="21" t="s">
        <v>326</v>
      </c>
      <c r="G90" s="22" t="b">
        <f t="shared" si="7"/>
        <v>1</v>
      </c>
      <c r="H90" s="23">
        <v>6.27</v>
      </c>
      <c r="I90" s="24">
        <v>9.09</v>
      </c>
      <c r="J90" s="25">
        <f t="shared" si="6"/>
        <v>0.44976076555023931</v>
      </c>
      <c r="K90" s="32">
        <v>0.36</v>
      </c>
      <c r="L90" s="26">
        <f t="shared" si="8"/>
        <v>8.5299999999999994</v>
      </c>
      <c r="M90" s="27">
        <f t="shared" si="9"/>
        <v>-0.5600000000000005</v>
      </c>
      <c r="N90" s="28">
        <f t="shared" si="10"/>
        <v>-6.160616061606166E-2</v>
      </c>
      <c r="O90" s="22" t="s">
        <v>126</v>
      </c>
      <c r="P90" s="22" t="s">
        <v>123</v>
      </c>
      <c r="Q90" s="22">
        <v>0</v>
      </c>
      <c r="R90" s="22">
        <v>6</v>
      </c>
      <c r="S90" s="29">
        <f t="shared" si="11"/>
        <v>51.179999999999993</v>
      </c>
    </row>
    <row r="91" spans="1:19" ht="13" x14ac:dyDescent="0.3">
      <c r="A91" s="20" t="s">
        <v>83</v>
      </c>
      <c r="B91" s="20" t="s">
        <v>300</v>
      </c>
      <c r="C91" s="20" t="s">
        <v>301</v>
      </c>
      <c r="D91" s="20" t="s">
        <v>187</v>
      </c>
      <c r="E91" s="21" t="s">
        <v>326</v>
      </c>
      <c r="F91" s="21" t="s">
        <v>326</v>
      </c>
      <c r="G91" s="22" t="b">
        <f t="shared" si="7"/>
        <v>1</v>
      </c>
      <c r="H91" s="23">
        <v>26.93</v>
      </c>
      <c r="I91" s="24">
        <v>39.020000000000003</v>
      </c>
      <c r="J91" s="25">
        <f t="shared" si="6"/>
        <v>0.44894170070553302</v>
      </c>
      <c r="K91" s="32">
        <v>0.36</v>
      </c>
      <c r="L91" s="26">
        <f t="shared" si="8"/>
        <v>36.619999999999997</v>
      </c>
      <c r="M91" s="27">
        <f t="shared" si="9"/>
        <v>-2.4000000000000057</v>
      </c>
      <c r="N91" s="28">
        <f t="shared" si="10"/>
        <v>-6.1506919528447092E-2</v>
      </c>
      <c r="O91" s="22" t="s">
        <v>126</v>
      </c>
      <c r="P91" s="22" t="s">
        <v>123</v>
      </c>
      <c r="Q91" s="22">
        <v>0</v>
      </c>
      <c r="R91" s="22">
        <v>3</v>
      </c>
      <c r="S91" s="29">
        <f t="shared" si="11"/>
        <v>109.85999999999999</v>
      </c>
    </row>
    <row r="92" spans="1:19" ht="13" x14ac:dyDescent="0.3">
      <c r="A92" s="20" t="s">
        <v>50</v>
      </c>
      <c r="B92" s="20" t="s">
        <v>302</v>
      </c>
      <c r="C92" s="20" t="s">
        <v>303</v>
      </c>
      <c r="D92" s="20" t="s">
        <v>187</v>
      </c>
      <c r="E92" s="21" t="s">
        <v>326</v>
      </c>
      <c r="F92" s="21" t="s">
        <v>326</v>
      </c>
      <c r="G92" s="22" t="b">
        <f t="shared" si="7"/>
        <v>1</v>
      </c>
      <c r="H92" s="23">
        <v>8.09</v>
      </c>
      <c r="I92" s="24">
        <v>11.72</v>
      </c>
      <c r="J92" s="25">
        <f t="shared" si="6"/>
        <v>0.44870210135970345</v>
      </c>
      <c r="K92" s="32">
        <v>0.36</v>
      </c>
      <c r="L92" s="26">
        <f t="shared" si="8"/>
        <v>11</v>
      </c>
      <c r="M92" s="27">
        <f t="shared" si="9"/>
        <v>-0.72000000000000064</v>
      </c>
      <c r="N92" s="28">
        <f t="shared" si="10"/>
        <v>-6.1433447098976163E-2</v>
      </c>
      <c r="O92" s="22" t="s">
        <v>126</v>
      </c>
      <c r="P92" s="22" t="s">
        <v>123</v>
      </c>
      <c r="Q92" s="22">
        <v>0</v>
      </c>
      <c r="R92" s="22">
        <v>6</v>
      </c>
      <c r="S92" s="29">
        <f t="shared" si="11"/>
        <v>66</v>
      </c>
    </row>
    <row r="93" spans="1:19" ht="13" x14ac:dyDescent="0.3">
      <c r="A93" s="20" t="s">
        <v>71</v>
      </c>
      <c r="B93" s="20" t="s">
        <v>304</v>
      </c>
      <c r="C93" s="20" t="s">
        <v>305</v>
      </c>
      <c r="D93" s="20" t="s">
        <v>187</v>
      </c>
      <c r="E93" s="21" t="s">
        <v>326</v>
      </c>
      <c r="F93" s="21" t="s">
        <v>326</v>
      </c>
      <c r="G93" s="22" t="b">
        <f t="shared" si="7"/>
        <v>1</v>
      </c>
      <c r="H93" s="23">
        <v>24.29</v>
      </c>
      <c r="I93" s="24">
        <v>35.200000000000003</v>
      </c>
      <c r="J93" s="25">
        <f t="shared" si="6"/>
        <v>0.44915603128859632</v>
      </c>
      <c r="K93" s="32">
        <v>0.36</v>
      </c>
      <c r="L93" s="26">
        <f t="shared" si="8"/>
        <v>33.03</v>
      </c>
      <c r="M93" s="27">
        <f t="shared" si="9"/>
        <v>-2.1700000000000017</v>
      </c>
      <c r="N93" s="28">
        <f t="shared" si="10"/>
        <v>-6.1647727272727319E-2</v>
      </c>
      <c r="O93" s="22" t="s">
        <v>126</v>
      </c>
      <c r="P93" s="22" t="s">
        <v>123</v>
      </c>
      <c r="Q93" s="22">
        <v>0</v>
      </c>
      <c r="R93" s="22">
        <v>3</v>
      </c>
      <c r="S93" s="29">
        <f t="shared" si="11"/>
        <v>99.09</v>
      </c>
    </row>
    <row r="94" spans="1:19" ht="13" x14ac:dyDescent="0.3">
      <c r="A94" s="20" t="s">
        <v>76</v>
      </c>
      <c r="B94" s="20" t="s">
        <v>306</v>
      </c>
      <c r="C94" s="20" t="s">
        <v>307</v>
      </c>
      <c r="D94" s="20" t="s">
        <v>187</v>
      </c>
      <c r="E94" s="21" t="s">
        <v>326</v>
      </c>
      <c r="F94" s="21" t="s">
        <v>326</v>
      </c>
      <c r="G94" s="22" t="b">
        <f t="shared" si="7"/>
        <v>1</v>
      </c>
      <c r="H94" s="23">
        <v>17.07</v>
      </c>
      <c r="I94" s="24">
        <v>24.74</v>
      </c>
      <c r="J94" s="25">
        <f t="shared" si="6"/>
        <v>0.44932630345635605</v>
      </c>
      <c r="K94" s="32">
        <v>0.36</v>
      </c>
      <c r="L94" s="26">
        <f t="shared" si="8"/>
        <v>23.22</v>
      </c>
      <c r="M94" s="27">
        <f t="shared" si="9"/>
        <v>-1.5199999999999996</v>
      </c>
      <c r="N94" s="28">
        <f t="shared" si="10"/>
        <v>-6.1438965238480178E-2</v>
      </c>
      <c r="O94" s="22" t="s">
        <v>126</v>
      </c>
      <c r="P94" s="22" t="s">
        <v>123</v>
      </c>
      <c r="Q94" s="22">
        <v>0</v>
      </c>
      <c r="R94" s="22">
        <v>4</v>
      </c>
      <c r="S94" s="29">
        <f t="shared" si="11"/>
        <v>92.88</v>
      </c>
    </row>
    <row r="95" spans="1:19" ht="13" x14ac:dyDescent="0.3">
      <c r="A95" s="20" t="s">
        <v>88</v>
      </c>
      <c r="B95" s="20" t="s">
        <v>308</v>
      </c>
      <c r="C95" s="20" t="s">
        <v>309</v>
      </c>
      <c r="D95" s="20" t="s">
        <v>187</v>
      </c>
      <c r="E95" s="21" t="s">
        <v>326</v>
      </c>
      <c r="F95" s="21" t="s">
        <v>326</v>
      </c>
      <c r="G95" s="22" t="b">
        <f t="shared" si="7"/>
        <v>1</v>
      </c>
      <c r="H95" s="23">
        <v>4.99</v>
      </c>
      <c r="I95" s="24">
        <v>7.23</v>
      </c>
      <c r="J95" s="25">
        <f t="shared" si="6"/>
        <v>0.44889779559118237</v>
      </c>
      <c r="K95" s="32">
        <v>0.36</v>
      </c>
      <c r="L95" s="26">
        <f t="shared" si="8"/>
        <v>6.79</v>
      </c>
      <c r="M95" s="27">
        <f t="shared" si="9"/>
        <v>-0.44000000000000039</v>
      </c>
      <c r="N95" s="28">
        <f t="shared" si="10"/>
        <v>-6.085753803596132E-2</v>
      </c>
      <c r="O95" s="22" t="s">
        <v>126</v>
      </c>
      <c r="P95" s="22" t="s">
        <v>123</v>
      </c>
      <c r="Q95" s="22">
        <v>0</v>
      </c>
      <c r="R95" s="22">
        <v>6</v>
      </c>
      <c r="S95" s="29">
        <f t="shared" si="11"/>
        <v>40.74</v>
      </c>
    </row>
    <row r="96" spans="1:19" ht="13" x14ac:dyDescent="0.3">
      <c r="A96" s="20" t="s">
        <v>81</v>
      </c>
      <c r="B96" s="20" t="s">
        <v>310</v>
      </c>
      <c r="C96" s="20" t="s">
        <v>311</v>
      </c>
      <c r="D96" s="20" t="s">
        <v>187</v>
      </c>
      <c r="E96" s="21" t="s">
        <v>326</v>
      </c>
      <c r="F96" s="21" t="s">
        <v>326</v>
      </c>
      <c r="G96" s="22" t="b">
        <f t="shared" si="7"/>
        <v>1</v>
      </c>
      <c r="H96" s="23">
        <v>15.52</v>
      </c>
      <c r="I96" s="24">
        <v>22.49</v>
      </c>
      <c r="J96" s="25">
        <f t="shared" si="6"/>
        <v>0.44909793814432986</v>
      </c>
      <c r="K96" s="32">
        <v>0.36</v>
      </c>
      <c r="L96" s="26">
        <f t="shared" si="8"/>
        <v>21.11</v>
      </c>
      <c r="M96" s="27">
        <f t="shared" si="9"/>
        <v>-1.379999999999999</v>
      </c>
      <c r="N96" s="28">
        <f t="shared" si="10"/>
        <v>-6.1360604713205827E-2</v>
      </c>
      <c r="O96" s="22" t="s">
        <v>126</v>
      </c>
      <c r="P96" s="22" t="s">
        <v>123</v>
      </c>
      <c r="Q96" s="22">
        <v>0</v>
      </c>
      <c r="R96" s="22">
        <v>3</v>
      </c>
      <c r="S96" s="29">
        <f t="shared" si="11"/>
        <v>63.33</v>
      </c>
    </row>
    <row r="97" spans="1:19" ht="13" x14ac:dyDescent="0.3">
      <c r="A97" s="20" t="s">
        <v>89</v>
      </c>
      <c r="B97" s="20" t="s">
        <v>312</v>
      </c>
      <c r="C97" s="20" t="s">
        <v>313</v>
      </c>
      <c r="D97" s="20" t="s">
        <v>187</v>
      </c>
      <c r="E97" s="21" t="s">
        <v>326</v>
      </c>
      <c r="F97" s="21" t="s">
        <v>326</v>
      </c>
      <c r="G97" s="22" t="b">
        <f t="shared" si="7"/>
        <v>1</v>
      </c>
      <c r="H97" s="23">
        <v>4.72</v>
      </c>
      <c r="I97" s="24">
        <v>4.72</v>
      </c>
      <c r="J97" s="25">
        <f t="shared" si="6"/>
        <v>0</v>
      </c>
      <c r="K97" s="25">
        <v>0</v>
      </c>
      <c r="L97" s="26">
        <f t="shared" si="8"/>
        <v>4.72</v>
      </c>
      <c r="M97" s="27">
        <f t="shared" si="9"/>
        <v>0</v>
      </c>
      <c r="N97" s="28">
        <f t="shared" si="10"/>
        <v>0</v>
      </c>
      <c r="O97" s="22" t="s">
        <v>126</v>
      </c>
      <c r="P97" s="22" t="s">
        <v>123</v>
      </c>
      <c r="Q97" s="22">
        <v>0</v>
      </c>
      <c r="R97" s="22">
        <v>6</v>
      </c>
      <c r="S97" s="29">
        <f t="shared" si="11"/>
        <v>28.32</v>
      </c>
    </row>
    <row r="98" spans="1:19" ht="13" x14ac:dyDescent="0.3">
      <c r="A98" s="20" t="s">
        <v>122</v>
      </c>
      <c r="B98" s="20" t="s">
        <v>314</v>
      </c>
      <c r="C98" s="20" t="s">
        <v>315</v>
      </c>
      <c r="D98" s="20" t="s">
        <v>187</v>
      </c>
      <c r="E98" s="21" t="s">
        <v>326</v>
      </c>
      <c r="F98" s="21" t="s">
        <v>326</v>
      </c>
      <c r="G98" s="22" t="b">
        <f t="shared" si="7"/>
        <v>1</v>
      </c>
      <c r="H98" s="23">
        <v>10.119999999999999</v>
      </c>
      <c r="I98" s="24">
        <v>10.119999999999999</v>
      </c>
      <c r="J98" s="25">
        <f t="shared" si="6"/>
        <v>0</v>
      </c>
      <c r="K98" s="25">
        <v>0</v>
      </c>
      <c r="L98" s="26">
        <f t="shared" si="8"/>
        <v>10.119999999999999</v>
      </c>
      <c r="M98" s="27">
        <f t="shared" si="9"/>
        <v>0</v>
      </c>
      <c r="N98" s="28">
        <f t="shared" si="10"/>
        <v>0</v>
      </c>
      <c r="O98" s="22" t="s">
        <v>126</v>
      </c>
      <c r="P98" s="22" t="s">
        <v>123</v>
      </c>
      <c r="Q98" s="22">
        <v>0</v>
      </c>
      <c r="R98" s="22">
        <v>6</v>
      </c>
      <c r="S98" s="29">
        <f t="shared" si="11"/>
        <v>60.72</v>
      </c>
    </row>
    <row r="99" spans="1:19" ht="13" x14ac:dyDescent="0.3">
      <c r="A99" s="20" t="s">
        <v>92</v>
      </c>
      <c r="B99" s="30" t="s">
        <v>316</v>
      </c>
      <c r="C99" s="20" t="s">
        <v>317</v>
      </c>
      <c r="D99" s="20" t="s">
        <v>318</v>
      </c>
      <c r="E99" s="21" t="s">
        <v>326</v>
      </c>
      <c r="F99" s="21" t="s">
        <v>326</v>
      </c>
      <c r="G99" s="22" t="b">
        <f t="shared" ref="G99:G102" si="12">E99=F99</f>
        <v>1</v>
      </c>
      <c r="H99" s="23">
        <v>6.14</v>
      </c>
      <c r="I99" s="24">
        <v>8.48</v>
      </c>
      <c r="J99" s="25">
        <f t="shared" ref="J99:J102" si="13">(I99-H99)/H99</f>
        <v>0.38110749185667764</v>
      </c>
      <c r="K99" s="32">
        <v>0.32</v>
      </c>
      <c r="L99" s="26">
        <f t="shared" ref="L99:L102" si="14">ROUND((H99+(H99*K99)),2)</f>
        <v>8.1</v>
      </c>
      <c r="M99" s="27">
        <f t="shared" ref="M99:M102" si="15">L99-I99</f>
        <v>-0.38000000000000078</v>
      </c>
      <c r="N99" s="28">
        <f t="shared" ref="N99:N102" si="16">M99/I99</f>
        <v>-4.4811320754717068E-2</v>
      </c>
      <c r="O99" s="22" t="s">
        <v>126</v>
      </c>
      <c r="P99" s="22" t="s">
        <v>124</v>
      </c>
      <c r="Q99" s="22">
        <v>6</v>
      </c>
      <c r="R99" s="22">
        <v>48</v>
      </c>
      <c r="S99" s="29">
        <f t="shared" ref="S99:S102" si="17">L99*R99</f>
        <v>388.79999999999995</v>
      </c>
    </row>
    <row r="100" spans="1:19" ht="13" x14ac:dyDescent="0.3">
      <c r="A100" s="20" t="s">
        <v>72</v>
      </c>
      <c r="B100" s="30" t="s">
        <v>319</v>
      </c>
      <c r="C100" s="20" t="s">
        <v>320</v>
      </c>
      <c r="D100" s="20" t="s">
        <v>318</v>
      </c>
      <c r="E100" s="21" t="s">
        <v>326</v>
      </c>
      <c r="F100" s="21" t="s">
        <v>326</v>
      </c>
      <c r="G100" s="22" t="b">
        <f t="shared" si="12"/>
        <v>1</v>
      </c>
      <c r="H100" s="23">
        <v>5.26</v>
      </c>
      <c r="I100" s="24">
        <v>7.26</v>
      </c>
      <c r="J100" s="25">
        <f t="shared" si="13"/>
        <v>0.38022813688212931</v>
      </c>
      <c r="K100" s="32">
        <v>0.32</v>
      </c>
      <c r="L100" s="26">
        <f t="shared" si="14"/>
        <v>6.94</v>
      </c>
      <c r="M100" s="27">
        <f t="shared" si="15"/>
        <v>-0.3199999999999994</v>
      </c>
      <c r="N100" s="28">
        <f t="shared" si="16"/>
        <v>-4.4077134986225813E-2</v>
      </c>
      <c r="O100" s="22" t="s">
        <v>126</v>
      </c>
      <c r="P100" s="22" t="s">
        <v>124</v>
      </c>
      <c r="Q100" s="22">
        <v>0</v>
      </c>
      <c r="R100" s="22">
        <v>6</v>
      </c>
      <c r="S100" s="29">
        <f t="shared" si="17"/>
        <v>41.64</v>
      </c>
    </row>
    <row r="101" spans="1:19" ht="13" x14ac:dyDescent="0.3">
      <c r="A101" s="20" t="s">
        <v>82</v>
      </c>
      <c r="B101" s="30" t="s">
        <v>321</v>
      </c>
      <c r="C101" s="20" t="s">
        <v>322</v>
      </c>
      <c r="D101" s="20" t="s">
        <v>318</v>
      </c>
      <c r="E101" s="21" t="s">
        <v>326</v>
      </c>
      <c r="F101" s="21" t="s">
        <v>326</v>
      </c>
      <c r="G101" s="22" t="b">
        <f t="shared" si="12"/>
        <v>1</v>
      </c>
      <c r="H101" s="23">
        <v>17.48</v>
      </c>
      <c r="I101" s="24">
        <v>24.13</v>
      </c>
      <c r="J101" s="25">
        <f t="shared" si="13"/>
        <v>0.38043478260869557</v>
      </c>
      <c r="K101" s="32">
        <v>0.32</v>
      </c>
      <c r="L101" s="26">
        <f t="shared" si="14"/>
        <v>23.07</v>
      </c>
      <c r="M101" s="27">
        <f t="shared" si="15"/>
        <v>-1.0599999999999987</v>
      </c>
      <c r="N101" s="28">
        <f t="shared" si="16"/>
        <v>-4.3928719436386189E-2</v>
      </c>
      <c r="O101" s="22" t="s">
        <v>126</v>
      </c>
      <c r="P101" s="22" t="s">
        <v>124</v>
      </c>
      <c r="Q101" s="22">
        <v>0</v>
      </c>
      <c r="R101" s="22">
        <v>4</v>
      </c>
      <c r="S101" s="29">
        <f t="shared" si="17"/>
        <v>92.28</v>
      </c>
    </row>
    <row r="102" spans="1:19" ht="13" x14ac:dyDescent="0.3">
      <c r="A102" s="20" t="s">
        <v>91</v>
      </c>
      <c r="B102" s="30" t="s">
        <v>323</v>
      </c>
      <c r="C102" s="20" t="s">
        <v>324</v>
      </c>
      <c r="D102" s="20" t="s">
        <v>318</v>
      </c>
      <c r="E102" s="21" t="s">
        <v>326</v>
      </c>
      <c r="F102" s="21" t="s">
        <v>326</v>
      </c>
      <c r="G102" s="22" t="b">
        <f t="shared" si="12"/>
        <v>1</v>
      </c>
      <c r="H102" s="23">
        <v>12.68</v>
      </c>
      <c r="I102" s="24">
        <v>17.5</v>
      </c>
      <c r="J102" s="25">
        <f t="shared" si="13"/>
        <v>0.38012618296529971</v>
      </c>
      <c r="K102" s="32">
        <v>0.32</v>
      </c>
      <c r="L102" s="26">
        <f t="shared" si="14"/>
        <v>16.739999999999998</v>
      </c>
      <c r="M102" s="27">
        <f t="shared" si="15"/>
        <v>-0.76000000000000156</v>
      </c>
      <c r="N102" s="28">
        <f t="shared" si="16"/>
        <v>-4.3428571428571518E-2</v>
      </c>
      <c r="O102" s="22" t="s">
        <v>126</v>
      </c>
      <c r="P102" s="22" t="s">
        <v>124</v>
      </c>
      <c r="Q102" s="22">
        <v>6</v>
      </c>
      <c r="R102" s="22">
        <v>24</v>
      </c>
      <c r="S102" s="29">
        <f t="shared" si="17"/>
        <v>401.76</v>
      </c>
    </row>
  </sheetData>
  <autoFilter ref="A2:U102" xr:uid="{172B621C-04CE-4A73-BA99-C9DDB5BF3AF9}"/>
  <mergeCells count="1">
    <mergeCell ref="T1:U1"/>
  </mergeCells>
  <conditionalFormatting sqref="A1:A2 B2">
    <cfRule type="duplicateValues" dxfId="5" priority="3"/>
  </conditionalFormatting>
  <conditionalFormatting sqref="A1:A2">
    <cfRule type="duplicateValues" dxfId="4" priority="1"/>
    <cfRule type="duplicateValues" dxfId="3" priority="2"/>
  </conditionalFormatting>
  <conditionalFormatting sqref="A3:A1048576">
    <cfRule type="duplicateValues" dxfId="2" priority="4"/>
    <cfRule type="duplicateValues" dxfId="1" priority="5"/>
  </conditionalFormatting>
  <conditionalFormatting sqref="A103:A1048576 A3:B102">
    <cfRule type="duplicateValues" dxfId="0" priority="6"/>
  </conditionalFormatting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d102d-9a5f-4b28-865c-80d8e81cd28b" xsi:nil="true"/>
    <lcf76f155ced4ddcb4097134ff3c332f xmlns="0343a8d5-430b-4bc5-b671-9236be57fee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E44787ABBD84A87FA080769830915" ma:contentTypeVersion="18" ma:contentTypeDescription="Create a new document." ma:contentTypeScope="" ma:versionID="c704cb90c3735f4f39e504191fa44a93">
  <xsd:schema xmlns:xsd="http://www.w3.org/2001/XMLSchema" xmlns:xs="http://www.w3.org/2001/XMLSchema" xmlns:p="http://schemas.microsoft.com/office/2006/metadata/properties" xmlns:ns2="0343a8d5-430b-4bc5-b671-9236be57fee7" xmlns:ns3="eb0d102d-9a5f-4b28-865c-80d8e81cd28b" targetNamespace="http://schemas.microsoft.com/office/2006/metadata/properties" ma:root="true" ma:fieldsID="3dac1e031f9a310d2ec18fdc7a898c65" ns2:_="" ns3:_="">
    <xsd:import namespace="0343a8d5-430b-4bc5-b671-9236be57fee7"/>
    <xsd:import namespace="eb0d102d-9a5f-4b28-865c-80d8e81cd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3a8d5-430b-4bc5-b671-9236be57fe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92894a8-128c-4339-8c8b-33d12c2a1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102d-9a5f-4b28-865c-80d8e81cd2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d282a8f-6ca4-43f1-bf93-63fff56877a6}" ma:internalName="TaxCatchAll" ma:showField="CatchAllData" ma:web="eb0d102d-9a5f-4b28-865c-80d8e81cd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80AE0E-C4C7-4AC6-90A8-5D4C027CEB0B}">
  <ds:schemaRefs>
    <ds:schemaRef ds:uri="http://schemas.microsoft.com/office/2006/metadata/properties"/>
    <ds:schemaRef ds:uri="http://schemas.microsoft.com/office/2006/documentManagement/types"/>
    <ds:schemaRef ds:uri="0343a8d5-430b-4bc5-b671-9236be57fee7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0d102d-9a5f-4b28-865c-80d8e81cd28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2C6C0B-5DEA-4BF1-8F90-321BDE3EB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3a8d5-430b-4bc5-b671-9236be57fee7"/>
    <ds:schemaRef ds:uri="eb0d102d-9a5f-4b28-865c-80d8e81cd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06229-403B-40E6-8AAA-40C8C84B3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12cf20-5562-4f2a-a896-f8c82d721951}" enabled="0" method="" siteId="{1912cf20-5562-4f2a-a896-f8c82d7219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Everyday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Carl</dc:creator>
  <cp:lastModifiedBy>Williams, Teresa</cp:lastModifiedBy>
  <dcterms:created xsi:type="dcterms:W3CDTF">2026-01-22T16:52:09Z</dcterms:created>
  <dcterms:modified xsi:type="dcterms:W3CDTF">2026-02-11T21:14:05Z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0x0101009B5E44787ABBD84A87FA080769830915</vt:lpwstr>
  </property>
  <property fmtid="{D5CDD505-2E9C-101B-9397-08002B2CF9AE}" pid="3" name="MediaServiceImageTags">
    <vt:lpwstr/>
  </property>
</Properties>
</file>