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E94D5E9C-6945-4DA4-AC95-137275A52549}" xr6:coauthVersionLast="47" xr6:coauthVersionMax="47" xr10:uidLastSave="{00000000-0000-0000-0000-000000000000}"/>
  <bookViews>
    <workbookView xWindow="-110" yWindow="-110" windowWidth="19420" windowHeight="10420" activeTab="1" xr2:uid="{DF6AF290-AE82-4C04-B25B-FCFE62E1F772}"/>
  </bookViews>
  <sheets>
    <sheet name="2026 Order Form" sheetId="1" r:id="rId1"/>
    <sheet name="Data" sheetId="2" r:id="rId2"/>
  </sheets>
  <definedNames>
    <definedName name="_xlnm._FilterDatabase" localSheetId="0" hidden="1">'2026 Order Form'!$A$21:$O$301</definedName>
    <definedName name="_xlnm._FilterDatabase" localSheetId="1" hidden="1">Data!$A$3:$K$276</definedName>
    <definedName name="_xlnm.Print_Area" localSheetId="0">'2026 Order Form'!$A$1:$K$301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61" i="2" l="1"/>
  <c r="I5" i="2"/>
  <c r="I6" i="2"/>
  <c r="I7" i="2"/>
  <c r="I8" i="2"/>
  <c r="I9" i="2"/>
  <c r="I10" i="2"/>
  <c r="I11" i="2"/>
  <c r="I12" i="2"/>
  <c r="L34" i="1"/>
  <c r="I13" i="2"/>
  <c r="I14" i="2"/>
  <c r="I15" i="2"/>
  <c r="I16" i="2"/>
  <c r="I17" i="2"/>
  <c r="I18" i="2"/>
  <c r="I19" i="2"/>
  <c r="I20" i="2"/>
  <c r="L41" i="1"/>
  <c r="I21" i="2"/>
  <c r="I22" i="2"/>
  <c r="I23" i="2"/>
  <c r="I24" i="2"/>
  <c r="I25" i="2"/>
  <c r="I26" i="2"/>
  <c r="I27" i="2"/>
  <c r="I28" i="2"/>
  <c r="L45" i="1"/>
  <c r="I29" i="2"/>
  <c r="I30" i="2"/>
  <c r="I31" i="2"/>
  <c r="I32" i="2"/>
  <c r="I33" i="2"/>
  <c r="I34" i="2"/>
  <c r="I35" i="2"/>
  <c r="I36" i="2"/>
  <c r="L51" i="1"/>
  <c r="I37" i="2"/>
  <c r="I38" i="2"/>
  <c r="I39" i="2"/>
  <c r="I40" i="2"/>
  <c r="I41" i="2"/>
  <c r="I42" i="2"/>
  <c r="I43" i="2"/>
  <c r="I44" i="2"/>
  <c r="L60" i="1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L84" i="1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L102" i="1"/>
  <c r="I85" i="2"/>
  <c r="I86" i="2"/>
  <c r="I87" i="2"/>
  <c r="I88" i="2"/>
  <c r="I89" i="2"/>
  <c r="I90" i="2"/>
  <c r="I91" i="2"/>
  <c r="I92" i="2"/>
  <c r="L107" i="1"/>
  <c r="I93" i="2"/>
  <c r="I94" i="2"/>
  <c r="I95" i="2"/>
  <c r="I96" i="2"/>
  <c r="I97" i="2"/>
  <c r="I98" i="2"/>
  <c r="I99" i="2"/>
  <c r="I100" i="2"/>
  <c r="L118" i="1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4" i="2"/>
  <c r="C26" i="1"/>
  <c r="O25" i="1"/>
  <c r="O40" i="1"/>
  <c r="O29" i="1"/>
  <c r="O41" i="1"/>
  <c r="O28" i="1"/>
  <c r="O30" i="1"/>
  <c r="O31" i="1"/>
  <c r="O32" i="1"/>
  <c r="O27" i="1"/>
  <c r="O37" i="1"/>
  <c r="O38" i="1"/>
  <c r="O39" i="1"/>
  <c r="O22" i="1"/>
  <c r="O23" i="1"/>
  <c r="O24" i="1"/>
  <c r="O45" i="1"/>
  <c r="O42" i="1"/>
  <c r="O44" i="1"/>
  <c r="O43" i="1"/>
  <c r="O33" i="1"/>
  <c r="O34" i="1"/>
  <c r="O35" i="1"/>
  <c r="O36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M25" i="1"/>
  <c r="M40" i="1"/>
  <c r="M29" i="1"/>
  <c r="M41" i="1"/>
  <c r="M28" i="1"/>
  <c r="M30" i="1"/>
  <c r="M31" i="1"/>
  <c r="M32" i="1"/>
  <c r="M27" i="1"/>
  <c r="M37" i="1"/>
  <c r="M38" i="1"/>
  <c r="M39" i="1"/>
  <c r="M22" i="1"/>
  <c r="M23" i="1"/>
  <c r="M24" i="1"/>
  <c r="M45" i="1"/>
  <c r="M42" i="1"/>
  <c r="M44" i="1"/>
  <c r="M43" i="1"/>
  <c r="M33" i="1"/>
  <c r="M34" i="1"/>
  <c r="M35" i="1"/>
  <c r="M36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G25" i="1"/>
  <c r="G40" i="1"/>
  <c r="G29" i="1"/>
  <c r="G41" i="1"/>
  <c r="G28" i="1"/>
  <c r="G30" i="1"/>
  <c r="G31" i="1"/>
  <c r="G32" i="1"/>
  <c r="G27" i="1"/>
  <c r="G37" i="1"/>
  <c r="G38" i="1"/>
  <c r="G39" i="1"/>
  <c r="G22" i="1"/>
  <c r="I22" i="1"/>
  <c r="G23" i="1"/>
  <c r="G24" i="1"/>
  <c r="G45" i="1"/>
  <c r="G42" i="1"/>
  <c r="G44" i="1"/>
  <c r="G43" i="1"/>
  <c r="G33" i="1"/>
  <c r="G34" i="1"/>
  <c r="G35" i="1"/>
  <c r="G36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I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F25" i="1"/>
  <c r="F40" i="1"/>
  <c r="F29" i="1"/>
  <c r="F41" i="1"/>
  <c r="F28" i="1"/>
  <c r="F30" i="1"/>
  <c r="F31" i="1"/>
  <c r="F32" i="1"/>
  <c r="F27" i="1"/>
  <c r="F37" i="1"/>
  <c r="F38" i="1"/>
  <c r="F39" i="1"/>
  <c r="F22" i="1"/>
  <c r="F23" i="1"/>
  <c r="F24" i="1"/>
  <c r="F45" i="1"/>
  <c r="F42" i="1"/>
  <c r="F44" i="1"/>
  <c r="F43" i="1"/>
  <c r="F33" i="1"/>
  <c r="F34" i="1"/>
  <c r="F35" i="1"/>
  <c r="F36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E25" i="1"/>
  <c r="E40" i="1"/>
  <c r="E29" i="1"/>
  <c r="E41" i="1"/>
  <c r="E28" i="1"/>
  <c r="E30" i="1"/>
  <c r="E31" i="1"/>
  <c r="E32" i="1"/>
  <c r="E27" i="1"/>
  <c r="E37" i="1"/>
  <c r="E38" i="1"/>
  <c r="E39" i="1"/>
  <c r="E22" i="1"/>
  <c r="E23" i="1"/>
  <c r="E24" i="1"/>
  <c r="E45" i="1"/>
  <c r="E42" i="1"/>
  <c r="E44" i="1"/>
  <c r="E43" i="1"/>
  <c r="E33" i="1"/>
  <c r="E34" i="1"/>
  <c r="E35" i="1"/>
  <c r="E36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D25" i="1"/>
  <c r="D40" i="1"/>
  <c r="D29" i="1"/>
  <c r="D41" i="1"/>
  <c r="D28" i="1"/>
  <c r="D30" i="1"/>
  <c r="D31" i="1"/>
  <c r="D32" i="1"/>
  <c r="D27" i="1"/>
  <c r="D37" i="1"/>
  <c r="D38" i="1"/>
  <c r="D39" i="1"/>
  <c r="D22" i="1"/>
  <c r="D23" i="1"/>
  <c r="D24" i="1"/>
  <c r="D45" i="1"/>
  <c r="D42" i="1"/>
  <c r="D44" i="1"/>
  <c r="D43" i="1"/>
  <c r="D33" i="1"/>
  <c r="D34" i="1"/>
  <c r="D35" i="1"/>
  <c r="D36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C25" i="1"/>
  <c r="C40" i="1"/>
  <c r="C29" i="1"/>
  <c r="C41" i="1"/>
  <c r="C28" i="1"/>
  <c r="C30" i="1"/>
  <c r="C31" i="1"/>
  <c r="C32" i="1"/>
  <c r="C27" i="1"/>
  <c r="C37" i="1"/>
  <c r="C38" i="1"/>
  <c r="C39" i="1"/>
  <c r="C22" i="1"/>
  <c r="C23" i="1"/>
  <c r="C24" i="1"/>
  <c r="C45" i="1"/>
  <c r="C42" i="1"/>
  <c r="C44" i="1"/>
  <c r="C43" i="1"/>
  <c r="C33" i="1"/>
  <c r="C34" i="1"/>
  <c r="C35" i="1"/>
  <c r="C36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O26" i="1"/>
  <c r="L26" i="1"/>
  <c r="D26" i="1"/>
  <c r="H29" i="1"/>
  <c r="H30" i="1"/>
  <c r="H31" i="1"/>
  <c r="H37" i="1"/>
  <c r="H22" i="1"/>
  <c r="J22" i="1"/>
  <c r="H23" i="1"/>
  <c r="J23" i="1"/>
  <c r="H33" i="1"/>
  <c r="H34" i="1"/>
  <c r="J34" i="1"/>
  <c r="H50" i="1"/>
  <c r="H52" i="1"/>
  <c r="H56" i="1"/>
  <c r="H58" i="1"/>
  <c r="H59" i="1"/>
  <c r="H60" i="1"/>
  <c r="H66" i="1"/>
  <c r="J66" i="1"/>
  <c r="H75" i="1"/>
  <c r="H76" i="1"/>
  <c r="H82" i="1"/>
  <c r="H83" i="1"/>
  <c r="H84" i="1"/>
  <c r="H90" i="1"/>
  <c r="H91" i="1"/>
  <c r="H92" i="1"/>
  <c r="H99" i="1"/>
  <c r="H100" i="1"/>
  <c r="H104" i="1"/>
  <c r="H106" i="1"/>
  <c r="H128" i="1"/>
  <c r="H130" i="1"/>
  <c r="H136" i="1"/>
  <c r="H138" i="1"/>
  <c r="J138" i="1"/>
  <c r="H160" i="1"/>
  <c r="H162" i="1"/>
  <c r="H168" i="1"/>
  <c r="H170" i="1"/>
  <c r="I186" i="1"/>
  <c r="H192" i="1"/>
  <c r="J192" i="1"/>
  <c r="H194" i="1"/>
  <c r="J194" i="1"/>
  <c r="H200" i="1"/>
  <c r="J200" i="1"/>
  <c r="H202" i="1"/>
  <c r="J202" i="1"/>
  <c r="I208" i="1"/>
  <c r="I210" i="1"/>
  <c r="I216" i="1"/>
  <c r="I218" i="1"/>
  <c r="H224" i="1"/>
  <c r="J224" i="1"/>
  <c r="H226" i="1"/>
  <c r="J226" i="1"/>
  <c r="H230" i="1"/>
  <c r="H232" i="1"/>
  <c r="J232" i="1"/>
  <c r="H234" i="1"/>
  <c r="J234" i="1"/>
  <c r="H238" i="1"/>
  <c r="H240" i="1"/>
  <c r="J240" i="1"/>
  <c r="H242" i="1"/>
  <c r="J242" i="1"/>
  <c r="H246" i="1"/>
  <c r="H248" i="1"/>
  <c r="J248" i="1"/>
  <c r="H250" i="1"/>
  <c r="J250" i="1"/>
  <c r="H254" i="1"/>
  <c r="H256" i="1"/>
  <c r="J256" i="1"/>
  <c r="H258" i="1"/>
  <c r="J258" i="1"/>
  <c r="M26" i="1"/>
  <c r="N26" i="1"/>
  <c r="L25" i="1"/>
  <c r="I25" i="1"/>
  <c r="L40" i="1"/>
  <c r="I40" i="1"/>
  <c r="L29" i="1"/>
  <c r="L28" i="1"/>
  <c r="I28" i="1"/>
  <c r="L30" i="1"/>
  <c r="I30" i="1"/>
  <c r="L31" i="1"/>
  <c r="L32" i="1"/>
  <c r="L27" i="1"/>
  <c r="I27" i="1"/>
  <c r="L37" i="1"/>
  <c r="I37" i="1"/>
  <c r="L38" i="1"/>
  <c r="L39" i="1"/>
  <c r="I39" i="1"/>
  <c r="L22" i="1"/>
  <c r="L23" i="1"/>
  <c r="L24" i="1"/>
  <c r="I24" i="1"/>
  <c r="L42" i="1"/>
  <c r="I42" i="1"/>
  <c r="L44" i="1"/>
  <c r="I44" i="1"/>
  <c r="L43" i="1"/>
  <c r="L33" i="1"/>
  <c r="I33" i="1"/>
  <c r="L35" i="1"/>
  <c r="I35" i="1"/>
  <c r="L36" i="1"/>
  <c r="I36" i="1"/>
  <c r="L46" i="1"/>
  <c r="L47" i="1"/>
  <c r="I47" i="1"/>
  <c r="L48" i="1"/>
  <c r="I48" i="1"/>
  <c r="L49" i="1"/>
  <c r="L50" i="1"/>
  <c r="L52" i="1"/>
  <c r="J52" i="1"/>
  <c r="L53" i="1"/>
  <c r="I53" i="1"/>
  <c r="L54" i="1"/>
  <c r="L55" i="1"/>
  <c r="I55" i="1"/>
  <c r="L56" i="1"/>
  <c r="L57" i="1"/>
  <c r="L58" i="1"/>
  <c r="L59" i="1"/>
  <c r="J59" i="1"/>
  <c r="L61" i="1"/>
  <c r="I61" i="1"/>
  <c r="L62" i="1"/>
  <c r="L63" i="1"/>
  <c r="I63" i="1"/>
  <c r="L64" i="1"/>
  <c r="I64" i="1"/>
  <c r="L65" i="1"/>
  <c r="L66" i="1"/>
  <c r="L67" i="1"/>
  <c r="J67" i="1"/>
  <c r="L68" i="1"/>
  <c r="I68" i="1"/>
  <c r="L69" i="1"/>
  <c r="I69" i="1"/>
  <c r="L70" i="1"/>
  <c r="L71" i="1"/>
  <c r="L72" i="1"/>
  <c r="I72" i="1"/>
  <c r="L73" i="1"/>
  <c r="L74" i="1"/>
  <c r="L75" i="1"/>
  <c r="J75" i="1"/>
  <c r="L76" i="1"/>
  <c r="I76" i="1"/>
  <c r="L77" i="1"/>
  <c r="I77" i="1"/>
  <c r="L78" i="1"/>
  <c r="L79" i="1"/>
  <c r="I79" i="1"/>
  <c r="L80" i="1"/>
  <c r="I80" i="1"/>
  <c r="L81" i="1"/>
  <c r="L82" i="1"/>
  <c r="I82" i="1"/>
  <c r="L83" i="1"/>
  <c r="L85" i="1"/>
  <c r="I85" i="1"/>
  <c r="L86" i="1"/>
  <c r="L87" i="1"/>
  <c r="I87" i="1"/>
  <c r="L88" i="1"/>
  <c r="I88" i="1"/>
  <c r="L89" i="1"/>
  <c r="L90" i="1"/>
  <c r="L91" i="1"/>
  <c r="J91" i="1"/>
  <c r="L92" i="1"/>
  <c r="I92" i="1"/>
  <c r="L93" i="1"/>
  <c r="L94" i="1"/>
  <c r="L95" i="1"/>
  <c r="I95" i="1"/>
  <c r="L96" i="1"/>
  <c r="I96" i="1"/>
  <c r="L97" i="1"/>
  <c r="L98" i="1"/>
  <c r="I98" i="1"/>
  <c r="L99" i="1"/>
  <c r="L100" i="1"/>
  <c r="I100" i="1"/>
  <c r="L101" i="1"/>
  <c r="I101" i="1"/>
  <c r="L103" i="1"/>
  <c r="L104" i="1"/>
  <c r="I104" i="1"/>
  <c r="L105" i="1"/>
  <c r="L106" i="1"/>
  <c r="J106" i="1"/>
  <c r="L108" i="1"/>
  <c r="I108" i="1"/>
  <c r="L109" i="1"/>
  <c r="I109" i="1"/>
  <c r="L110" i="1"/>
  <c r="L111" i="1"/>
  <c r="I111" i="1"/>
  <c r="L112" i="1"/>
  <c r="I112" i="1"/>
  <c r="L113" i="1"/>
  <c r="L114" i="1"/>
  <c r="L115" i="1"/>
  <c r="I115" i="1"/>
  <c r="L116" i="1"/>
  <c r="I116" i="1"/>
  <c r="L117" i="1"/>
  <c r="I117" i="1"/>
  <c r="L119" i="1"/>
  <c r="I119" i="1"/>
  <c r="L120" i="1"/>
  <c r="I120" i="1"/>
  <c r="L121" i="1"/>
  <c r="L122" i="1"/>
  <c r="I122" i="1"/>
  <c r="L123" i="1"/>
  <c r="I123" i="1"/>
  <c r="L124" i="1"/>
  <c r="I124" i="1"/>
  <c r="L125" i="1"/>
  <c r="I125" i="1"/>
  <c r="L126" i="1"/>
  <c r="L127" i="1"/>
  <c r="L128" i="1"/>
  <c r="J128" i="1"/>
  <c r="L129" i="1"/>
  <c r="L130" i="1"/>
  <c r="L131" i="1"/>
  <c r="L132" i="1"/>
  <c r="I132" i="1"/>
  <c r="L133" i="1"/>
  <c r="L134" i="1"/>
  <c r="L135" i="1"/>
  <c r="I135" i="1"/>
  <c r="L136" i="1"/>
  <c r="I136" i="1"/>
  <c r="L137" i="1"/>
  <c r="L138" i="1"/>
  <c r="L139" i="1"/>
  <c r="I139" i="1"/>
  <c r="L140" i="1"/>
  <c r="L141" i="1"/>
  <c r="I141" i="1"/>
  <c r="L142" i="1"/>
  <c r="L143" i="1"/>
  <c r="I143" i="1"/>
  <c r="L144" i="1"/>
  <c r="L145" i="1"/>
  <c r="L146" i="1"/>
  <c r="I146" i="1"/>
  <c r="L147" i="1"/>
  <c r="I147" i="1"/>
  <c r="L148" i="1"/>
  <c r="I148" i="1"/>
  <c r="L149" i="1"/>
  <c r="I149" i="1"/>
  <c r="L150" i="1"/>
  <c r="L151" i="1"/>
  <c r="I151" i="1"/>
  <c r="L152" i="1"/>
  <c r="L153" i="1"/>
  <c r="I153" i="1"/>
  <c r="L154" i="1"/>
  <c r="L155" i="1"/>
  <c r="I155" i="1"/>
  <c r="L156" i="1"/>
  <c r="I156" i="1"/>
  <c r="L157" i="1"/>
  <c r="I157" i="1"/>
  <c r="L158" i="1"/>
  <c r="L159" i="1"/>
  <c r="I159" i="1"/>
  <c r="L160" i="1"/>
  <c r="L161" i="1"/>
  <c r="I161" i="1"/>
  <c r="L162" i="1"/>
  <c r="J162" i="1"/>
  <c r="L163" i="1"/>
  <c r="I163" i="1"/>
  <c r="L164" i="1"/>
  <c r="I164" i="1"/>
  <c r="L165" i="1"/>
  <c r="L166" i="1"/>
  <c r="L167" i="1"/>
  <c r="L168" i="1"/>
  <c r="J168" i="1"/>
  <c r="L169" i="1"/>
  <c r="L170" i="1"/>
  <c r="I170" i="1"/>
  <c r="L171" i="1"/>
  <c r="L172" i="1"/>
  <c r="I172" i="1"/>
  <c r="L173" i="1"/>
  <c r="I173" i="1"/>
  <c r="L174" i="1"/>
  <c r="I174" i="1"/>
  <c r="L175" i="1"/>
  <c r="L176" i="1"/>
  <c r="L177" i="1"/>
  <c r="L178" i="1"/>
  <c r="I178" i="1"/>
  <c r="L179" i="1"/>
  <c r="I179" i="1"/>
  <c r="L180" i="1"/>
  <c r="L181" i="1"/>
  <c r="I181" i="1"/>
  <c r="L182" i="1"/>
  <c r="L183" i="1"/>
  <c r="I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I197" i="1"/>
  <c r="L198" i="1"/>
  <c r="L199" i="1"/>
  <c r="L200" i="1"/>
  <c r="L201" i="1"/>
  <c r="L202" i="1"/>
  <c r="L203" i="1"/>
  <c r="L204" i="1"/>
  <c r="L205" i="1"/>
  <c r="J205" i="1"/>
  <c r="L206" i="1"/>
  <c r="L207" i="1"/>
  <c r="L208" i="1"/>
  <c r="L209" i="1"/>
  <c r="L210" i="1"/>
  <c r="L211" i="1"/>
  <c r="L212" i="1"/>
  <c r="L213" i="1"/>
  <c r="I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I229" i="1"/>
  <c r="L230" i="1"/>
  <c r="L231" i="1"/>
  <c r="L232" i="1"/>
  <c r="L233" i="1"/>
  <c r="L234" i="1"/>
  <c r="L235" i="1"/>
  <c r="L236" i="1"/>
  <c r="L237" i="1"/>
  <c r="I237" i="1"/>
  <c r="L238" i="1"/>
  <c r="L239" i="1"/>
  <c r="L240" i="1"/>
  <c r="L241" i="1"/>
  <c r="L242" i="1"/>
  <c r="L243" i="1"/>
  <c r="L244" i="1"/>
  <c r="L245" i="1"/>
  <c r="I245" i="1"/>
  <c r="L246" i="1"/>
  <c r="L247" i="1"/>
  <c r="L248" i="1"/>
  <c r="L249" i="1"/>
  <c r="L250" i="1"/>
  <c r="L251" i="1"/>
  <c r="L252" i="1"/>
  <c r="L253" i="1"/>
  <c r="J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G26" i="1"/>
  <c r="H26" i="1"/>
  <c r="N282" i="1"/>
  <c r="K282" i="1"/>
  <c r="J282" i="1"/>
  <c r="I282" i="1"/>
  <c r="H282" i="1"/>
  <c r="N281" i="1"/>
  <c r="K281" i="1"/>
  <c r="J281" i="1"/>
  <c r="I281" i="1"/>
  <c r="H281" i="1"/>
  <c r="N280" i="1"/>
  <c r="K280" i="1"/>
  <c r="J280" i="1"/>
  <c r="I280" i="1"/>
  <c r="H280" i="1"/>
  <c r="N279" i="1"/>
  <c r="K279" i="1"/>
  <c r="J279" i="1"/>
  <c r="I279" i="1"/>
  <c r="H279" i="1"/>
  <c r="N278" i="1"/>
  <c r="K278" i="1"/>
  <c r="J278" i="1"/>
  <c r="I278" i="1"/>
  <c r="H278" i="1"/>
  <c r="N277" i="1"/>
  <c r="K277" i="1"/>
  <c r="J277" i="1"/>
  <c r="I277" i="1"/>
  <c r="H277" i="1"/>
  <c r="N276" i="1"/>
  <c r="K276" i="1"/>
  <c r="J276" i="1"/>
  <c r="I276" i="1"/>
  <c r="H276" i="1"/>
  <c r="N275" i="1"/>
  <c r="K275" i="1"/>
  <c r="J275" i="1"/>
  <c r="I275" i="1"/>
  <c r="H275" i="1"/>
  <c r="N274" i="1"/>
  <c r="K274" i="1"/>
  <c r="J274" i="1"/>
  <c r="I274" i="1"/>
  <c r="H274" i="1"/>
  <c r="N273" i="1"/>
  <c r="K273" i="1"/>
  <c r="J273" i="1"/>
  <c r="I273" i="1"/>
  <c r="H273" i="1"/>
  <c r="N272" i="1"/>
  <c r="K272" i="1"/>
  <c r="J272" i="1"/>
  <c r="I272" i="1"/>
  <c r="H272" i="1"/>
  <c r="N271" i="1"/>
  <c r="K271" i="1"/>
  <c r="J271" i="1"/>
  <c r="I271" i="1"/>
  <c r="H271" i="1"/>
  <c r="N270" i="1"/>
  <c r="K270" i="1"/>
  <c r="J270" i="1"/>
  <c r="I270" i="1"/>
  <c r="H270" i="1"/>
  <c r="N269" i="1"/>
  <c r="K269" i="1"/>
  <c r="J269" i="1"/>
  <c r="I269" i="1"/>
  <c r="H269" i="1"/>
  <c r="N268" i="1"/>
  <c r="K268" i="1"/>
  <c r="J268" i="1"/>
  <c r="I268" i="1"/>
  <c r="H268" i="1"/>
  <c r="N267" i="1"/>
  <c r="K267" i="1"/>
  <c r="J267" i="1"/>
  <c r="I267" i="1"/>
  <c r="H267" i="1"/>
  <c r="N266" i="1"/>
  <c r="K266" i="1"/>
  <c r="J266" i="1"/>
  <c r="I266" i="1"/>
  <c r="H266" i="1"/>
  <c r="N265" i="1"/>
  <c r="K265" i="1"/>
  <c r="J265" i="1"/>
  <c r="I265" i="1"/>
  <c r="H265" i="1"/>
  <c r="N264" i="1"/>
  <c r="K264" i="1"/>
  <c r="J264" i="1"/>
  <c r="I264" i="1"/>
  <c r="H264" i="1"/>
  <c r="N263" i="1"/>
  <c r="K263" i="1"/>
  <c r="J263" i="1"/>
  <c r="I263" i="1"/>
  <c r="H263" i="1"/>
  <c r="N262" i="1"/>
  <c r="K262" i="1"/>
  <c r="J262" i="1"/>
  <c r="I262" i="1"/>
  <c r="H262" i="1"/>
  <c r="N261" i="1"/>
  <c r="K261" i="1"/>
  <c r="J261" i="1"/>
  <c r="I261" i="1"/>
  <c r="H261" i="1"/>
  <c r="N260" i="1"/>
  <c r="K260" i="1"/>
  <c r="J260" i="1"/>
  <c r="I260" i="1"/>
  <c r="H260" i="1"/>
  <c r="N259" i="1"/>
  <c r="K259" i="1"/>
  <c r="J259" i="1"/>
  <c r="I259" i="1"/>
  <c r="H259" i="1"/>
  <c r="N258" i="1"/>
  <c r="K258" i="1"/>
  <c r="I258" i="1"/>
  <c r="N257" i="1"/>
  <c r="K257" i="1"/>
  <c r="I257" i="1"/>
  <c r="H257" i="1"/>
  <c r="J257" i="1"/>
  <c r="N256" i="1"/>
  <c r="K256" i="1"/>
  <c r="I256" i="1"/>
  <c r="N255" i="1"/>
  <c r="K255" i="1"/>
  <c r="I255" i="1"/>
  <c r="H255" i="1"/>
  <c r="J255" i="1"/>
  <c r="N254" i="1"/>
  <c r="K254" i="1"/>
  <c r="I254" i="1"/>
  <c r="N253" i="1"/>
  <c r="K253" i="1"/>
  <c r="H253" i="1"/>
  <c r="N252" i="1"/>
  <c r="K252" i="1"/>
  <c r="N251" i="1"/>
  <c r="K251" i="1"/>
  <c r="N250" i="1"/>
  <c r="K250" i="1"/>
  <c r="I250" i="1"/>
  <c r="N249" i="1"/>
  <c r="K249" i="1"/>
  <c r="I249" i="1"/>
  <c r="H249" i="1"/>
  <c r="J249" i="1"/>
  <c r="N248" i="1"/>
  <c r="K248" i="1"/>
  <c r="I248" i="1"/>
  <c r="N247" i="1"/>
  <c r="K247" i="1"/>
  <c r="I247" i="1"/>
  <c r="H247" i="1"/>
  <c r="J247" i="1"/>
  <c r="N246" i="1"/>
  <c r="K246" i="1"/>
  <c r="I246" i="1"/>
  <c r="N245" i="1"/>
  <c r="K245" i="1"/>
  <c r="H245" i="1"/>
  <c r="N244" i="1"/>
  <c r="K244" i="1"/>
  <c r="N243" i="1"/>
  <c r="K243" i="1"/>
  <c r="N242" i="1"/>
  <c r="K242" i="1"/>
  <c r="I242" i="1"/>
  <c r="N241" i="1"/>
  <c r="K241" i="1"/>
  <c r="I241" i="1"/>
  <c r="H241" i="1"/>
  <c r="J241" i="1"/>
  <c r="N240" i="1"/>
  <c r="K240" i="1"/>
  <c r="I240" i="1"/>
  <c r="N239" i="1"/>
  <c r="K239" i="1"/>
  <c r="I239" i="1"/>
  <c r="H239" i="1"/>
  <c r="J239" i="1"/>
  <c r="N238" i="1"/>
  <c r="K238" i="1"/>
  <c r="I238" i="1"/>
  <c r="N237" i="1"/>
  <c r="K237" i="1"/>
  <c r="H237" i="1"/>
  <c r="N236" i="1"/>
  <c r="K236" i="1"/>
  <c r="N235" i="1"/>
  <c r="K235" i="1"/>
  <c r="N234" i="1"/>
  <c r="K234" i="1"/>
  <c r="I234" i="1"/>
  <c r="N233" i="1"/>
  <c r="K233" i="1"/>
  <c r="I233" i="1"/>
  <c r="H233" i="1"/>
  <c r="J233" i="1"/>
  <c r="N232" i="1"/>
  <c r="K232" i="1"/>
  <c r="I232" i="1"/>
  <c r="N231" i="1"/>
  <c r="K231" i="1"/>
  <c r="I231" i="1"/>
  <c r="H231" i="1"/>
  <c r="J231" i="1"/>
  <c r="N230" i="1"/>
  <c r="K230" i="1"/>
  <c r="I230" i="1"/>
  <c r="N229" i="1"/>
  <c r="K229" i="1"/>
  <c r="H229" i="1"/>
  <c r="N228" i="1"/>
  <c r="K228" i="1"/>
  <c r="N227" i="1"/>
  <c r="K227" i="1"/>
  <c r="N226" i="1"/>
  <c r="K226" i="1"/>
  <c r="I226" i="1"/>
  <c r="N225" i="1"/>
  <c r="K225" i="1"/>
  <c r="I225" i="1"/>
  <c r="H225" i="1"/>
  <c r="J225" i="1"/>
  <c r="N224" i="1"/>
  <c r="K224" i="1"/>
  <c r="I224" i="1"/>
  <c r="N223" i="1"/>
  <c r="K223" i="1"/>
  <c r="I223" i="1"/>
  <c r="H223" i="1"/>
  <c r="J223" i="1"/>
  <c r="N222" i="1"/>
  <c r="K222" i="1"/>
  <c r="I222" i="1"/>
  <c r="H222" i="1"/>
  <c r="J222" i="1"/>
  <c r="N221" i="1"/>
  <c r="K221" i="1"/>
  <c r="I221" i="1"/>
  <c r="H221" i="1"/>
  <c r="J221" i="1"/>
  <c r="N220" i="1"/>
  <c r="K220" i="1"/>
  <c r="N219" i="1"/>
  <c r="K219" i="1"/>
  <c r="N218" i="1"/>
  <c r="K218" i="1"/>
  <c r="N217" i="1"/>
  <c r="K217" i="1"/>
  <c r="I217" i="1"/>
  <c r="H217" i="1"/>
  <c r="J217" i="1"/>
  <c r="N216" i="1"/>
  <c r="K216" i="1"/>
  <c r="N215" i="1"/>
  <c r="K215" i="1"/>
  <c r="I215" i="1"/>
  <c r="H215" i="1"/>
  <c r="J215" i="1"/>
  <c r="N214" i="1"/>
  <c r="K214" i="1"/>
  <c r="I214" i="1"/>
  <c r="H214" i="1"/>
  <c r="J214" i="1"/>
  <c r="N213" i="1"/>
  <c r="K213" i="1"/>
  <c r="H213" i="1"/>
  <c r="J213" i="1"/>
  <c r="N212" i="1"/>
  <c r="K212" i="1"/>
  <c r="N211" i="1"/>
  <c r="K211" i="1"/>
  <c r="N210" i="1"/>
  <c r="K210" i="1"/>
  <c r="N209" i="1"/>
  <c r="K209" i="1"/>
  <c r="J209" i="1"/>
  <c r="I209" i="1"/>
  <c r="H209" i="1"/>
  <c r="N208" i="1"/>
  <c r="K208" i="1"/>
  <c r="N207" i="1"/>
  <c r="K207" i="1"/>
  <c r="J207" i="1"/>
  <c r="I207" i="1"/>
  <c r="H207" i="1"/>
  <c r="N206" i="1"/>
  <c r="K206" i="1"/>
  <c r="J206" i="1"/>
  <c r="I206" i="1"/>
  <c r="H206" i="1"/>
  <c r="N205" i="1"/>
  <c r="K205" i="1"/>
  <c r="H205" i="1"/>
  <c r="N204" i="1"/>
  <c r="K204" i="1"/>
  <c r="N203" i="1"/>
  <c r="K203" i="1"/>
  <c r="N202" i="1"/>
  <c r="K202" i="1"/>
  <c r="I202" i="1"/>
  <c r="N201" i="1"/>
  <c r="K201" i="1"/>
  <c r="J201" i="1"/>
  <c r="I201" i="1"/>
  <c r="H201" i="1"/>
  <c r="N200" i="1"/>
  <c r="K200" i="1"/>
  <c r="I200" i="1"/>
  <c r="N199" i="1"/>
  <c r="K199" i="1"/>
  <c r="J199" i="1"/>
  <c r="I199" i="1"/>
  <c r="H199" i="1"/>
  <c r="N198" i="1"/>
  <c r="K198" i="1"/>
  <c r="J198" i="1"/>
  <c r="I198" i="1"/>
  <c r="H198" i="1"/>
  <c r="N197" i="1"/>
  <c r="K197" i="1"/>
  <c r="H197" i="1"/>
  <c r="N196" i="1"/>
  <c r="K196" i="1"/>
  <c r="N195" i="1"/>
  <c r="K195" i="1"/>
  <c r="N194" i="1"/>
  <c r="K194" i="1"/>
  <c r="I194" i="1"/>
  <c r="N193" i="1"/>
  <c r="K193" i="1"/>
  <c r="I193" i="1"/>
  <c r="H193" i="1"/>
  <c r="J193" i="1"/>
  <c r="N192" i="1"/>
  <c r="K192" i="1"/>
  <c r="I192" i="1"/>
  <c r="N191" i="1"/>
  <c r="K191" i="1"/>
  <c r="I191" i="1"/>
  <c r="H191" i="1"/>
  <c r="J191" i="1"/>
  <c r="N190" i="1"/>
  <c r="K190" i="1"/>
  <c r="I190" i="1"/>
  <c r="H190" i="1"/>
  <c r="J190" i="1"/>
  <c r="N189" i="1"/>
  <c r="K189" i="1"/>
  <c r="I189" i="1"/>
  <c r="H189" i="1"/>
  <c r="J189" i="1"/>
  <c r="N188" i="1"/>
  <c r="K188" i="1"/>
  <c r="N187" i="1"/>
  <c r="K187" i="1"/>
  <c r="N186" i="1"/>
  <c r="K186" i="1"/>
  <c r="N185" i="1"/>
  <c r="K185" i="1"/>
  <c r="I185" i="1"/>
  <c r="H185" i="1"/>
  <c r="J185" i="1"/>
  <c r="N184" i="1"/>
  <c r="K184" i="1"/>
  <c r="N183" i="1"/>
  <c r="K183" i="1"/>
  <c r="H183" i="1"/>
  <c r="J183" i="1"/>
  <c r="N182" i="1"/>
  <c r="K182" i="1"/>
  <c r="H182" i="1"/>
  <c r="J182" i="1"/>
  <c r="N181" i="1"/>
  <c r="K181" i="1"/>
  <c r="H181" i="1"/>
  <c r="N180" i="1"/>
  <c r="K180" i="1"/>
  <c r="N179" i="1"/>
  <c r="K179" i="1"/>
  <c r="N178" i="1"/>
  <c r="K178" i="1"/>
  <c r="N177" i="1"/>
  <c r="K177" i="1"/>
  <c r="H177" i="1"/>
  <c r="J177" i="1"/>
  <c r="N176" i="1"/>
  <c r="K176" i="1"/>
  <c r="N175" i="1"/>
  <c r="K175" i="1"/>
  <c r="I175" i="1"/>
  <c r="H175" i="1"/>
  <c r="N174" i="1"/>
  <c r="K174" i="1"/>
  <c r="H174" i="1"/>
  <c r="J174" i="1"/>
  <c r="N173" i="1"/>
  <c r="K173" i="1"/>
  <c r="H173" i="1"/>
  <c r="J173" i="1"/>
  <c r="N172" i="1"/>
  <c r="K172" i="1"/>
  <c r="N171" i="1"/>
  <c r="K171" i="1"/>
  <c r="N170" i="1"/>
  <c r="K170" i="1"/>
  <c r="N169" i="1"/>
  <c r="K169" i="1"/>
  <c r="H169" i="1"/>
  <c r="J169" i="1"/>
  <c r="N168" i="1"/>
  <c r="K168" i="1"/>
  <c r="N167" i="1"/>
  <c r="K167" i="1"/>
  <c r="H167" i="1"/>
  <c r="J167" i="1"/>
  <c r="N166" i="1"/>
  <c r="K166" i="1"/>
  <c r="H166" i="1"/>
  <c r="J166" i="1"/>
  <c r="N165" i="1"/>
  <c r="K165" i="1"/>
  <c r="H165" i="1"/>
  <c r="J165" i="1"/>
  <c r="N164" i="1"/>
  <c r="K164" i="1"/>
  <c r="N163" i="1"/>
  <c r="K163" i="1"/>
  <c r="N162" i="1"/>
  <c r="K162" i="1"/>
  <c r="I162" i="1"/>
  <c r="N161" i="1"/>
  <c r="K161" i="1"/>
  <c r="H161" i="1"/>
  <c r="N160" i="1"/>
  <c r="K160" i="1"/>
  <c r="N159" i="1"/>
  <c r="K159" i="1"/>
  <c r="H159" i="1"/>
  <c r="J159" i="1"/>
  <c r="N158" i="1"/>
  <c r="K158" i="1"/>
  <c r="H158" i="1"/>
  <c r="J158" i="1"/>
  <c r="N157" i="1"/>
  <c r="K157" i="1"/>
  <c r="H157" i="1"/>
  <c r="N156" i="1"/>
  <c r="K156" i="1"/>
  <c r="N155" i="1"/>
  <c r="K155" i="1"/>
  <c r="N154" i="1"/>
  <c r="K154" i="1"/>
  <c r="N153" i="1"/>
  <c r="K153" i="1"/>
  <c r="H153" i="1"/>
  <c r="J153" i="1"/>
  <c r="N152" i="1"/>
  <c r="K152" i="1"/>
  <c r="N151" i="1"/>
  <c r="K151" i="1"/>
  <c r="H151" i="1"/>
  <c r="J151" i="1"/>
  <c r="N150" i="1"/>
  <c r="K150" i="1"/>
  <c r="H150" i="1"/>
  <c r="J150" i="1"/>
  <c r="N149" i="1"/>
  <c r="K149" i="1"/>
  <c r="H149" i="1"/>
  <c r="J149" i="1"/>
  <c r="N148" i="1"/>
  <c r="K148" i="1"/>
  <c r="N147" i="1"/>
  <c r="K147" i="1"/>
  <c r="N146" i="1"/>
  <c r="K146" i="1"/>
  <c r="N145" i="1"/>
  <c r="K145" i="1"/>
  <c r="H145" i="1"/>
  <c r="J145" i="1"/>
  <c r="N144" i="1"/>
  <c r="K144" i="1"/>
  <c r="N143" i="1"/>
  <c r="K143" i="1"/>
  <c r="H143" i="1"/>
  <c r="J143" i="1"/>
  <c r="N142" i="1"/>
  <c r="K142" i="1"/>
  <c r="H142" i="1"/>
  <c r="N141" i="1"/>
  <c r="K141" i="1"/>
  <c r="H141" i="1"/>
  <c r="N140" i="1"/>
  <c r="K140" i="1"/>
  <c r="N139" i="1"/>
  <c r="K139" i="1"/>
  <c r="N138" i="1"/>
  <c r="K138" i="1"/>
  <c r="N137" i="1"/>
  <c r="K137" i="1"/>
  <c r="H137" i="1"/>
  <c r="J137" i="1"/>
  <c r="N136" i="1"/>
  <c r="K136" i="1"/>
  <c r="N135" i="1"/>
  <c r="K135" i="1"/>
  <c r="H135" i="1"/>
  <c r="J135" i="1"/>
  <c r="N134" i="1"/>
  <c r="K134" i="1"/>
  <c r="H134" i="1"/>
  <c r="N133" i="1"/>
  <c r="K133" i="1"/>
  <c r="I133" i="1"/>
  <c r="H133" i="1"/>
  <c r="J133" i="1"/>
  <c r="N132" i="1"/>
  <c r="K132" i="1"/>
  <c r="N131" i="1"/>
  <c r="K131" i="1"/>
  <c r="N130" i="1"/>
  <c r="K130" i="1"/>
  <c r="N129" i="1"/>
  <c r="K129" i="1"/>
  <c r="H129" i="1"/>
  <c r="J129" i="1"/>
  <c r="N128" i="1"/>
  <c r="K128" i="1"/>
  <c r="N127" i="1"/>
  <c r="K127" i="1"/>
  <c r="I127" i="1"/>
  <c r="H127" i="1"/>
  <c r="J127" i="1"/>
  <c r="N126" i="1"/>
  <c r="K126" i="1"/>
  <c r="H126" i="1"/>
  <c r="N125" i="1"/>
  <c r="K125" i="1"/>
  <c r="H125" i="1"/>
  <c r="N124" i="1"/>
  <c r="K124" i="1"/>
  <c r="N123" i="1"/>
  <c r="K123" i="1"/>
  <c r="N122" i="1"/>
  <c r="K122" i="1"/>
  <c r="N121" i="1"/>
  <c r="K121" i="1"/>
  <c r="H121" i="1"/>
  <c r="N120" i="1"/>
  <c r="K120" i="1"/>
  <c r="N119" i="1"/>
  <c r="K119" i="1"/>
  <c r="H119" i="1"/>
  <c r="N118" i="1"/>
  <c r="K118" i="1"/>
  <c r="H118" i="1"/>
  <c r="N117" i="1"/>
  <c r="K117" i="1"/>
  <c r="H117" i="1"/>
  <c r="J117" i="1"/>
  <c r="N116" i="1"/>
  <c r="K116" i="1"/>
  <c r="N115" i="1"/>
  <c r="K115" i="1"/>
  <c r="N114" i="1"/>
  <c r="K114" i="1"/>
  <c r="N113" i="1"/>
  <c r="K113" i="1"/>
  <c r="H113" i="1"/>
  <c r="N112" i="1"/>
  <c r="K112" i="1"/>
  <c r="N111" i="1"/>
  <c r="K111" i="1"/>
  <c r="H111" i="1"/>
  <c r="J111" i="1"/>
  <c r="N110" i="1"/>
  <c r="K110" i="1"/>
  <c r="H110" i="1"/>
  <c r="N109" i="1"/>
  <c r="K109" i="1"/>
  <c r="H109" i="1"/>
  <c r="J109" i="1"/>
  <c r="N108" i="1"/>
  <c r="K108" i="1"/>
  <c r="N107" i="1"/>
  <c r="K107" i="1"/>
  <c r="N106" i="1"/>
  <c r="K106" i="1"/>
  <c r="N105" i="1"/>
  <c r="K105" i="1"/>
  <c r="H105" i="1"/>
  <c r="J105" i="1"/>
  <c r="N104" i="1"/>
  <c r="K104" i="1"/>
  <c r="N103" i="1"/>
  <c r="K103" i="1"/>
  <c r="H103" i="1"/>
  <c r="J103" i="1"/>
  <c r="N102" i="1"/>
  <c r="K102" i="1"/>
  <c r="H102" i="1"/>
  <c r="J102" i="1"/>
  <c r="N101" i="1"/>
  <c r="K101" i="1"/>
  <c r="H101" i="1"/>
  <c r="N100" i="1"/>
  <c r="K100" i="1"/>
  <c r="N99" i="1"/>
  <c r="K99" i="1"/>
  <c r="N98" i="1"/>
  <c r="K98" i="1"/>
  <c r="H98" i="1"/>
  <c r="J98" i="1"/>
  <c r="N97" i="1"/>
  <c r="K97" i="1"/>
  <c r="H97" i="1"/>
  <c r="J97" i="1"/>
  <c r="N96" i="1"/>
  <c r="K96" i="1"/>
  <c r="H96" i="1"/>
  <c r="J96" i="1"/>
  <c r="N95" i="1"/>
  <c r="K95" i="1"/>
  <c r="H95" i="1"/>
  <c r="N94" i="1"/>
  <c r="K94" i="1"/>
  <c r="H94" i="1"/>
  <c r="J94" i="1"/>
  <c r="N93" i="1"/>
  <c r="K93" i="1"/>
  <c r="H93" i="1"/>
  <c r="J93" i="1"/>
  <c r="N92" i="1"/>
  <c r="K92" i="1"/>
  <c r="N91" i="1"/>
  <c r="K91" i="1"/>
  <c r="N90" i="1"/>
  <c r="K90" i="1"/>
  <c r="N89" i="1"/>
  <c r="K89" i="1"/>
  <c r="H89" i="1"/>
  <c r="N88" i="1"/>
  <c r="K88" i="1"/>
  <c r="N87" i="1"/>
  <c r="K87" i="1"/>
  <c r="H87" i="1"/>
  <c r="J87" i="1"/>
  <c r="N86" i="1"/>
  <c r="K86" i="1"/>
  <c r="H86" i="1"/>
  <c r="J86" i="1"/>
  <c r="N85" i="1"/>
  <c r="K85" i="1"/>
  <c r="H85" i="1"/>
  <c r="N84" i="1"/>
  <c r="K84" i="1"/>
  <c r="N83" i="1"/>
  <c r="K83" i="1"/>
  <c r="N82" i="1"/>
  <c r="K82" i="1"/>
  <c r="N81" i="1"/>
  <c r="K81" i="1"/>
  <c r="H81" i="1"/>
  <c r="J81" i="1"/>
  <c r="N80" i="1"/>
  <c r="K80" i="1"/>
  <c r="N79" i="1"/>
  <c r="K79" i="1"/>
  <c r="H79" i="1"/>
  <c r="J79" i="1"/>
  <c r="N78" i="1"/>
  <c r="K78" i="1"/>
  <c r="H78" i="1"/>
  <c r="J78" i="1"/>
  <c r="N77" i="1"/>
  <c r="H77" i="1"/>
  <c r="J77" i="1"/>
  <c r="N76" i="1"/>
  <c r="N75" i="1"/>
  <c r="K75" i="1"/>
  <c r="N74" i="1"/>
  <c r="H74" i="1"/>
  <c r="J74" i="1"/>
  <c r="K74" i="1"/>
  <c r="N73" i="1"/>
  <c r="H73" i="1"/>
  <c r="J73" i="1"/>
  <c r="K73" i="1"/>
  <c r="N72" i="1"/>
  <c r="H72" i="1"/>
  <c r="K72" i="1"/>
  <c r="N71" i="1"/>
  <c r="K71" i="1"/>
  <c r="H71" i="1"/>
  <c r="J71" i="1"/>
  <c r="N70" i="1"/>
  <c r="H70" i="1"/>
  <c r="K70" i="1"/>
  <c r="N69" i="1"/>
  <c r="H69" i="1"/>
  <c r="N68" i="1"/>
  <c r="K68" i="1"/>
  <c r="N67" i="1"/>
  <c r="H67" i="1"/>
  <c r="N66" i="1"/>
  <c r="K66" i="1"/>
  <c r="N65" i="1"/>
  <c r="H65" i="1"/>
  <c r="J65" i="1"/>
  <c r="N64" i="1"/>
  <c r="H64" i="1"/>
  <c r="K64" i="1"/>
  <c r="N63" i="1"/>
  <c r="H63" i="1"/>
  <c r="N62" i="1"/>
  <c r="H62" i="1"/>
  <c r="J62" i="1"/>
  <c r="K62" i="1"/>
  <c r="N61" i="1"/>
  <c r="H61" i="1"/>
  <c r="N60" i="1"/>
  <c r="K60" i="1"/>
  <c r="N59" i="1"/>
  <c r="N58" i="1"/>
  <c r="K58" i="1"/>
  <c r="N57" i="1"/>
  <c r="H57" i="1"/>
  <c r="N56" i="1"/>
  <c r="N55" i="1"/>
  <c r="H55" i="1"/>
  <c r="K55" i="1"/>
  <c r="N54" i="1"/>
  <c r="H54" i="1"/>
  <c r="K54" i="1"/>
  <c r="N53" i="1"/>
  <c r="K53" i="1"/>
  <c r="H53" i="1"/>
  <c r="J53" i="1"/>
  <c r="N52" i="1"/>
  <c r="K52" i="1"/>
  <c r="N51" i="1"/>
  <c r="N50" i="1"/>
  <c r="K50" i="1"/>
  <c r="N49" i="1"/>
  <c r="H49" i="1"/>
  <c r="J49" i="1"/>
  <c r="K49" i="1"/>
  <c r="N48" i="1"/>
  <c r="N47" i="1"/>
  <c r="H47" i="1"/>
  <c r="N46" i="1"/>
  <c r="H46" i="1"/>
  <c r="N36" i="1"/>
  <c r="H36" i="1"/>
  <c r="J36" i="1"/>
  <c r="N35" i="1"/>
  <c r="N34" i="1"/>
  <c r="N33" i="1"/>
  <c r="N43" i="1"/>
  <c r="H43" i="1"/>
  <c r="N44" i="1"/>
  <c r="H44" i="1"/>
  <c r="N42" i="1"/>
  <c r="H42" i="1"/>
  <c r="J42" i="1"/>
  <c r="N45" i="1"/>
  <c r="H45" i="1"/>
  <c r="N24" i="1"/>
  <c r="H24" i="1"/>
  <c r="N23" i="1"/>
  <c r="N22" i="1"/>
  <c r="N39" i="1"/>
  <c r="N38" i="1"/>
  <c r="H38" i="1"/>
  <c r="J38" i="1"/>
  <c r="N37" i="1"/>
  <c r="N27" i="1"/>
  <c r="H27" i="1"/>
  <c r="J27" i="1"/>
  <c r="N32" i="1"/>
  <c r="N31" i="1"/>
  <c r="N30" i="1"/>
  <c r="N28" i="1"/>
  <c r="H28" i="1"/>
  <c r="N41" i="1"/>
  <c r="H41" i="1"/>
  <c r="N29" i="1"/>
  <c r="N300" i="1"/>
  <c r="K300" i="1"/>
  <c r="J300" i="1"/>
  <c r="I300" i="1"/>
  <c r="H300" i="1"/>
  <c r="N299" i="1"/>
  <c r="K299" i="1"/>
  <c r="J299" i="1"/>
  <c r="I299" i="1"/>
  <c r="H299" i="1"/>
  <c r="N298" i="1"/>
  <c r="K298" i="1"/>
  <c r="J298" i="1"/>
  <c r="I298" i="1"/>
  <c r="H298" i="1"/>
  <c r="N297" i="1"/>
  <c r="K297" i="1"/>
  <c r="J297" i="1"/>
  <c r="I297" i="1"/>
  <c r="H297" i="1"/>
  <c r="N296" i="1"/>
  <c r="K296" i="1"/>
  <c r="J296" i="1"/>
  <c r="I296" i="1"/>
  <c r="H296" i="1"/>
  <c r="N295" i="1"/>
  <c r="K295" i="1"/>
  <c r="J295" i="1"/>
  <c r="I295" i="1"/>
  <c r="H295" i="1"/>
  <c r="N294" i="1"/>
  <c r="K294" i="1"/>
  <c r="J294" i="1"/>
  <c r="I294" i="1"/>
  <c r="H294" i="1"/>
  <c r="N293" i="1"/>
  <c r="K293" i="1"/>
  <c r="J293" i="1"/>
  <c r="I293" i="1"/>
  <c r="H293" i="1"/>
  <c r="N292" i="1"/>
  <c r="K292" i="1"/>
  <c r="J292" i="1"/>
  <c r="I292" i="1"/>
  <c r="H292" i="1"/>
  <c r="N291" i="1"/>
  <c r="K291" i="1"/>
  <c r="J291" i="1"/>
  <c r="I291" i="1"/>
  <c r="H291" i="1"/>
  <c r="N290" i="1"/>
  <c r="K290" i="1"/>
  <c r="J290" i="1"/>
  <c r="I290" i="1"/>
  <c r="H290" i="1"/>
  <c r="N289" i="1"/>
  <c r="K289" i="1"/>
  <c r="J289" i="1"/>
  <c r="I289" i="1"/>
  <c r="H289" i="1"/>
  <c r="N288" i="1"/>
  <c r="K288" i="1"/>
  <c r="J288" i="1"/>
  <c r="I288" i="1"/>
  <c r="H288" i="1"/>
  <c r="N287" i="1"/>
  <c r="K287" i="1"/>
  <c r="J287" i="1"/>
  <c r="I287" i="1"/>
  <c r="H287" i="1"/>
  <c r="N286" i="1"/>
  <c r="K286" i="1"/>
  <c r="J286" i="1"/>
  <c r="I286" i="1"/>
  <c r="H286" i="1"/>
  <c r="N285" i="1"/>
  <c r="K285" i="1"/>
  <c r="J285" i="1"/>
  <c r="I285" i="1"/>
  <c r="H285" i="1"/>
  <c r="N284" i="1"/>
  <c r="K284" i="1"/>
  <c r="J284" i="1"/>
  <c r="I284" i="1"/>
  <c r="H284" i="1"/>
  <c r="N283" i="1"/>
  <c r="K283" i="1"/>
  <c r="J283" i="1"/>
  <c r="I283" i="1"/>
  <c r="H283" i="1"/>
  <c r="N40" i="1"/>
  <c r="H40" i="1"/>
  <c r="J40" i="1"/>
  <c r="N25" i="1"/>
  <c r="H25" i="1"/>
  <c r="J25" i="1"/>
  <c r="F26" i="1"/>
  <c r="E26" i="1"/>
  <c r="K56" i="1"/>
  <c r="K57" i="1"/>
  <c r="K65" i="1"/>
  <c r="K59" i="1"/>
  <c r="K61" i="1"/>
  <c r="K69" i="1"/>
  <c r="K76" i="1"/>
  <c r="K77" i="1"/>
  <c r="K48" i="1"/>
  <c r="K63" i="1"/>
  <c r="K51" i="1"/>
  <c r="K67" i="1"/>
  <c r="H32" i="1"/>
  <c r="J32" i="1"/>
  <c r="H39" i="1"/>
  <c r="J39" i="1"/>
  <c r="I253" i="1"/>
  <c r="H112" i="1"/>
  <c r="J112" i="1"/>
  <c r="H114" i="1"/>
  <c r="H144" i="1"/>
  <c r="J144" i="1"/>
  <c r="H146" i="1"/>
  <c r="J146" i="1"/>
  <c r="H176" i="1"/>
  <c r="H178" i="1"/>
  <c r="J178" i="1"/>
  <c r="J197" i="1"/>
  <c r="H208" i="1"/>
  <c r="J208" i="1"/>
  <c r="H210" i="1"/>
  <c r="J210" i="1"/>
  <c r="J229" i="1"/>
  <c r="J237" i="1"/>
  <c r="J245" i="1"/>
  <c r="I205" i="1"/>
  <c r="J254" i="1"/>
  <c r="J246" i="1"/>
  <c r="J238" i="1"/>
  <c r="J230" i="1"/>
  <c r="H48" i="1"/>
  <c r="H80" i="1"/>
  <c r="H88" i="1"/>
  <c r="J88" i="1"/>
  <c r="H120" i="1"/>
  <c r="J120" i="1"/>
  <c r="H122" i="1"/>
  <c r="J122" i="1"/>
  <c r="H152" i="1"/>
  <c r="J152" i="1"/>
  <c r="H154" i="1"/>
  <c r="J154" i="1"/>
  <c r="H184" i="1"/>
  <c r="J184" i="1"/>
  <c r="H186" i="1"/>
  <c r="J186" i="1"/>
  <c r="H216" i="1"/>
  <c r="J216" i="1"/>
  <c r="H218" i="1"/>
  <c r="J218" i="1"/>
  <c r="I252" i="1"/>
  <c r="I244" i="1"/>
  <c r="I236" i="1"/>
  <c r="I228" i="1"/>
  <c r="I220" i="1"/>
  <c r="I212" i="1"/>
  <c r="I204" i="1"/>
  <c r="I196" i="1"/>
  <c r="I188" i="1"/>
  <c r="I180" i="1"/>
  <c r="I251" i="1"/>
  <c r="I243" i="1"/>
  <c r="I235" i="1"/>
  <c r="I227" i="1"/>
  <c r="I219" i="1"/>
  <c r="I211" i="1"/>
  <c r="I203" i="1"/>
  <c r="I195" i="1"/>
  <c r="I187" i="1"/>
  <c r="I171" i="1"/>
  <c r="H68" i="1"/>
  <c r="H35" i="1"/>
  <c r="J35" i="1"/>
  <c r="H51" i="1"/>
  <c r="J51" i="1"/>
  <c r="H107" i="1"/>
  <c r="J107" i="1"/>
  <c r="H108" i="1"/>
  <c r="H115" i="1"/>
  <c r="H116" i="1"/>
  <c r="J116" i="1"/>
  <c r="H123" i="1"/>
  <c r="J123" i="1"/>
  <c r="H124" i="1"/>
  <c r="H131" i="1"/>
  <c r="H132" i="1"/>
  <c r="H139" i="1"/>
  <c r="J139" i="1"/>
  <c r="H140" i="1"/>
  <c r="H147" i="1"/>
  <c r="H148" i="1"/>
  <c r="J148" i="1"/>
  <c r="H155" i="1"/>
  <c r="H156" i="1"/>
  <c r="J156" i="1"/>
  <c r="H163" i="1"/>
  <c r="J163" i="1"/>
  <c r="H164" i="1"/>
  <c r="J164" i="1"/>
  <c r="H171" i="1"/>
  <c r="J171" i="1"/>
  <c r="H172" i="1"/>
  <c r="J172" i="1"/>
  <c r="H179" i="1"/>
  <c r="J179" i="1"/>
  <c r="H180" i="1"/>
  <c r="J180" i="1"/>
  <c r="H187" i="1"/>
  <c r="J187" i="1"/>
  <c r="H188" i="1"/>
  <c r="J188" i="1"/>
  <c r="H195" i="1"/>
  <c r="J195" i="1"/>
  <c r="H196" i="1"/>
  <c r="J196" i="1"/>
  <c r="H203" i="1"/>
  <c r="J203" i="1"/>
  <c r="H204" i="1"/>
  <c r="J204" i="1"/>
  <c r="H211" i="1"/>
  <c r="J211" i="1"/>
  <c r="H212" i="1"/>
  <c r="J212" i="1"/>
  <c r="H219" i="1"/>
  <c r="J219" i="1"/>
  <c r="H220" i="1"/>
  <c r="J220" i="1"/>
  <c r="H227" i="1"/>
  <c r="J227" i="1"/>
  <c r="H228" i="1"/>
  <c r="J228" i="1"/>
  <c r="H235" i="1"/>
  <c r="J235" i="1"/>
  <c r="H236" i="1"/>
  <c r="J236" i="1"/>
  <c r="H243" i="1"/>
  <c r="J243" i="1"/>
  <c r="H244" i="1"/>
  <c r="J244" i="1"/>
  <c r="H251" i="1"/>
  <c r="J251" i="1"/>
  <c r="H252" i="1"/>
  <c r="J252" i="1"/>
  <c r="I71" i="1"/>
  <c r="K23" i="1"/>
  <c r="K35" i="1"/>
  <c r="K46" i="1"/>
  <c r="K34" i="1"/>
  <c r="I56" i="1"/>
  <c r="K36" i="1"/>
  <c r="K39" i="1"/>
  <c r="K38" i="1"/>
  <c r="K29" i="1"/>
  <c r="K42" i="1"/>
  <c r="K43" i="1"/>
  <c r="K44" i="1"/>
  <c r="K45" i="1"/>
  <c r="K24" i="1"/>
  <c r="K22" i="1"/>
  <c r="K301" i="1"/>
  <c r="O19" i="1"/>
  <c r="K37" i="1"/>
  <c r="K47" i="1"/>
  <c r="K33" i="1"/>
  <c r="K40" i="1"/>
  <c r="K27" i="1"/>
  <c r="K28" i="1"/>
  <c r="K25" i="1"/>
  <c r="K26" i="1"/>
  <c r="K32" i="1"/>
  <c r="K31" i="1"/>
  <c r="K41" i="1"/>
  <c r="K30" i="1"/>
  <c r="J125" i="1"/>
  <c r="J29" i="1"/>
  <c r="J24" i="1"/>
  <c r="J141" i="1"/>
  <c r="J157" i="1"/>
  <c r="J134" i="1"/>
  <c r="I177" i="1"/>
  <c r="I145" i="1"/>
  <c r="J56" i="1"/>
  <c r="I169" i="1"/>
  <c r="J30" i="1"/>
  <c r="I167" i="1"/>
  <c r="J72" i="1"/>
  <c r="J80" i="1"/>
  <c r="I165" i="1"/>
  <c r="I154" i="1"/>
  <c r="J161" i="1"/>
  <c r="J136" i="1"/>
  <c r="I138" i="1"/>
  <c r="J126" i="1"/>
  <c r="I128" i="1"/>
  <c r="I130" i="1"/>
  <c r="J113" i="1"/>
  <c r="J68" i="1"/>
  <c r="I90" i="1"/>
  <c r="I66" i="1"/>
  <c r="I58" i="1"/>
  <c r="I73" i="1"/>
  <c r="I107" i="1"/>
  <c r="I84" i="1"/>
  <c r="J83" i="1"/>
  <c r="J92" i="1"/>
  <c r="J110" i="1"/>
  <c r="J119" i="1"/>
  <c r="I103" i="1"/>
  <c r="I74" i="1"/>
  <c r="J31" i="1"/>
  <c r="J55" i="1"/>
  <c r="J63" i="1"/>
  <c r="I50" i="1"/>
  <c r="J37" i="1"/>
  <c r="I41" i="1"/>
  <c r="J41" i="1"/>
  <c r="I60" i="1"/>
  <c r="J60" i="1"/>
  <c r="I45" i="1"/>
  <c r="J45" i="1"/>
  <c r="J46" i="1"/>
  <c r="I31" i="1"/>
  <c r="J76" i="1"/>
  <c r="J121" i="1"/>
  <c r="I23" i="1"/>
  <c r="J58" i="1"/>
  <c r="I83" i="1"/>
  <c r="I75" i="1"/>
  <c r="I51" i="1"/>
  <c r="I99" i="1"/>
  <c r="I106" i="1"/>
  <c r="J104" i="1"/>
  <c r="J82" i="1"/>
  <c r="J50" i="1"/>
  <c r="J95" i="1"/>
  <c r="J90" i="1"/>
  <c r="J84" i="1"/>
  <c r="I93" i="1"/>
  <c r="J108" i="1"/>
  <c r="I67" i="1"/>
  <c r="J124" i="1"/>
  <c r="I91" i="1"/>
  <c r="I52" i="1"/>
  <c r="J99" i="1"/>
  <c r="I182" i="1"/>
  <c r="I142" i="1"/>
  <c r="I134" i="1"/>
  <c r="I110" i="1"/>
  <c r="I94" i="1"/>
  <c r="I86" i="1"/>
  <c r="I78" i="1"/>
  <c r="I46" i="1"/>
  <c r="J175" i="1"/>
  <c r="J114" i="1"/>
  <c r="J147" i="1"/>
  <c r="J176" i="1"/>
  <c r="I26" i="1"/>
  <c r="J132" i="1"/>
  <c r="J142" i="1"/>
  <c r="I59" i="1"/>
  <c r="J155" i="1"/>
  <c r="I70" i="1"/>
  <c r="J160" i="1"/>
  <c r="J100" i="1"/>
  <c r="J64" i="1"/>
  <c r="I166" i="1"/>
  <c r="I54" i="1"/>
  <c r="J140" i="1"/>
  <c r="I62" i="1"/>
  <c r="J130" i="1"/>
  <c r="J47" i="1"/>
  <c r="J115" i="1"/>
  <c r="J69" i="1"/>
  <c r="I158" i="1"/>
  <c r="I126" i="1"/>
  <c r="J44" i="1"/>
  <c r="J181" i="1"/>
  <c r="I150" i="1"/>
  <c r="J33" i="1"/>
  <c r="I32" i="1"/>
  <c r="I137" i="1"/>
  <c r="I129" i="1"/>
  <c r="I121" i="1"/>
  <c r="I113" i="1"/>
  <c r="I105" i="1"/>
  <c r="I97" i="1"/>
  <c r="I89" i="1"/>
  <c r="I81" i="1"/>
  <c r="I65" i="1"/>
  <c r="I57" i="1"/>
  <c r="I49" i="1"/>
  <c r="I43" i="1"/>
  <c r="I38" i="1"/>
  <c r="I29" i="1"/>
  <c r="J118" i="1"/>
  <c r="I34" i="1"/>
  <c r="J101" i="1"/>
  <c r="J26" i="1"/>
  <c r="J131" i="1"/>
  <c r="J89" i="1"/>
  <c r="J57" i="1"/>
  <c r="J43" i="1"/>
  <c r="I184" i="1"/>
  <c r="I176" i="1"/>
  <c r="I168" i="1"/>
  <c r="I160" i="1"/>
  <c r="I152" i="1"/>
  <c r="I144" i="1"/>
  <c r="I118" i="1"/>
  <c r="J85" i="1"/>
  <c r="I114" i="1"/>
  <c r="J170" i="1"/>
  <c r="I140" i="1"/>
  <c r="J70" i="1"/>
  <c r="J61" i="1"/>
  <c r="I131" i="1"/>
  <c r="J54" i="1"/>
  <c r="J48" i="1"/>
  <c r="J28" i="1"/>
</calcChain>
</file>

<file path=xl/sharedStrings.xml><?xml version="1.0" encoding="utf-8"?>
<sst xmlns="http://schemas.openxmlformats.org/spreadsheetml/2006/main" count="1414" uniqueCount="855">
  <si>
    <t>Sunstar Industries</t>
  </si>
  <si>
    <t>Ph: (657) 239-0196</t>
  </si>
  <si>
    <t>order@sunstargifts.com</t>
  </si>
  <si>
    <t>Running Total:</t>
  </si>
  <si>
    <t>Qty</t>
  </si>
  <si>
    <t>Item #</t>
  </si>
  <si>
    <t>Description</t>
  </si>
  <si>
    <t>UPC #</t>
  </si>
  <si>
    <t>Ct</t>
  </si>
  <si>
    <t>Pg</t>
  </si>
  <si>
    <t>Whsl</t>
  </si>
  <si>
    <t>DC</t>
  </si>
  <si>
    <t>PRG</t>
  </si>
  <si>
    <t>Cost</t>
  </si>
  <si>
    <t>TOTAL</t>
  </si>
  <si>
    <t>Case Qty</t>
  </si>
  <si>
    <t>Total Cases</t>
  </si>
  <si>
    <t>Status</t>
  </si>
  <si>
    <t>x</t>
  </si>
  <si>
    <t>Item</t>
  </si>
  <si>
    <t xml:space="preserve">Description </t>
  </si>
  <si>
    <t>Catalog</t>
  </si>
  <si>
    <t>CS PK</t>
  </si>
  <si>
    <t>Check</t>
  </si>
  <si>
    <t>UPC Code</t>
  </si>
  <si>
    <t>PO Box 3037</t>
  </si>
  <si>
    <t>Cerritos, CA  90703</t>
  </si>
  <si>
    <t xml:space="preserve"> </t>
  </si>
  <si>
    <t>show</t>
  </si>
  <si>
    <t>66365</t>
  </si>
  <si>
    <t>Animated Upside Down Grey Bat</t>
  </si>
  <si>
    <t>OLD</t>
  </si>
  <si>
    <t>2026 Hall</t>
  </si>
  <si>
    <t>762543663653</t>
  </si>
  <si>
    <t>66721</t>
  </si>
  <si>
    <t>762543667217</t>
  </si>
  <si>
    <t>67258</t>
  </si>
  <si>
    <t>66in Standing Stretching Reaper</t>
  </si>
  <si>
    <t>NEW</t>
  </si>
  <si>
    <t>762543672587</t>
  </si>
  <si>
    <t>82327</t>
  </si>
  <si>
    <t>Small Faceless Spectre in Chains</t>
  </si>
  <si>
    <t>762543823279</t>
  </si>
  <si>
    <t>64934</t>
  </si>
  <si>
    <t>35in Peek-a-Boo Ghost</t>
  </si>
  <si>
    <t>762543649343</t>
  </si>
  <si>
    <t>66688</t>
  </si>
  <si>
    <t>762543666883</t>
  </si>
  <si>
    <t>66618</t>
  </si>
  <si>
    <t>61in Animated Standing Grim Red Reaper</t>
  </si>
  <si>
    <t>762543666180</t>
  </si>
  <si>
    <t>67341</t>
  </si>
  <si>
    <t>6ft Standing Animated Scarecrow</t>
  </si>
  <si>
    <t>762543673416</t>
  </si>
  <si>
    <t>66622</t>
  </si>
  <si>
    <t>35.4in Animated Standing Clown/Leather Shoes</t>
  </si>
  <si>
    <t>762543666227</t>
  </si>
  <si>
    <t>67359</t>
  </si>
  <si>
    <t>51in Hanging Animated Prisoner</t>
  </si>
  <si>
    <t>762543673591</t>
  </si>
  <si>
    <t>66702</t>
  </si>
  <si>
    <t>5ft Hanging Animated Reaper</t>
  </si>
  <si>
    <t>762543667026</t>
  </si>
  <si>
    <t>66690</t>
  </si>
  <si>
    <t>3ft Hanging Animated Clown</t>
  </si>
  <si>
    <t>762543666906</t>
  </si>
  <si>
    <t>65315</t>
  </si>
  <si>
    <t>51in Animated Pumpkin Man</t>
  </si>
  <si>
    <t>762543653159</t>
  </si>
  <si>
    <t>67372</t>
  </si>
  <si>
    <t>51in Animated Swinging Acrobatic Clowns</t>
  </si>
  <si>
    <t>762543673720</t>
  </si>
  <si>
    <t>67380</t>
  </si>
  <si>
    <t>8.9ft Standing Animated Clown</t>
  </si>
  <si>
    <t>762543673805</t>
  </si>
  <si>
    <t>67375</t>
  </si>
  <si>
    <t>5.9ft Standing Animated Clown</t>
  </si>
  <si>
    <t>762543673751</t>
  </si>
  <si>
    <t>66361</t>
  </si>
  <si>
    <t>3ft Rising Reaper w/Tombstone</t>
  </si>
  <si>
    <t>762543663615</t>
  </si>
  <si>
    <t>66611</t>
  </si>
  <si>
    <t>6.2ft Animated Standing Scarecrow</t>
  </si>
  <si>
    <t>762543666111</t>
  </si>
  <si>
    <t>66766</t>
  </si>
  <si>
    <t>5.6ft Animated Standing Witch</t>
  </si>
  <si>
    <t>762543667668</t>
  </si>
  <si>
    <t>67357</t>
  </si>
  <si>
    <t>47in Hanging Animated Reaper</t>
  </si>
  <si>
    <t>762543673577</t>
  </si>
  <si>
    <t>66572</t>
  </si>
  <si>
    <t>6ft Hanging Animated Witch</t>
  </si>
  <si>
    <t>762543665725</t>
  </si>
  <si>
    <t>66571</t>
  </si>
  <si>
    <t>6ft Hanging Animated Reaper</t>
  </si>
  <si>
    <t>762543665718</t>
  </si>
  <si>
    <t>67161</t>
  </si>
  <si>
    <t>35in Hanging Animated Girl</t>
  </si>
  <si>
    <t>762543671610</t>
  </si>
  <si>
    <t>67381</t>
  </si>
  <si>
    <t>762543673812</t>
  </si>
  <si>
    <t>48893</t>
  </si>
  <si>
    <t xml:space="preserve">Animated Groundbreaker Skeleton </t>
  </si>
  <si>
    <t>67358</t>
  </si>
  <si>
    <t>71in Hanging Sonic Witch</t>
  </si>
  <si>
    <t>762543673584</t>
  </si>
  <si>
    <t>66698</t>
  </si>
  <si>
    <t>4ft Hanging Pumpkin Man</t>
  </si>
  <si>
    <t>762543666982</t>
  </si>
  <si>
    <t>67355</t>
  </si>
  <si>
    <t>72in Hanging Sonic Pumpkin Man</t>
  </si>
  <si>
    <t>762543673553</t>
  </si>
  <si>
    <t>67334</t>
  </si>
  <si>
    <t>35.5in Hanging Sonic Women</t>
  </si>
  <si>
    <t>762543673348</t>
  </si>
  <si>
    <t>67105</t>
  </si>
  <si>
    <t>Animated Bear Riding Tricycle</t>
  </si>
  <si>
    <t>762543671054</t>
  </si>
  <si>
    <t>67250</t>
  </si>
  <si>
    <t>63in Standing Sonic Reaper</t>
  </si>
  <si>
    <t>762543672501</t>
  </si>
  <si>
    <t>66945</t>
  </si>
  <si>
    <t>Animated Rocking Horse w/Doll</t>
  </si>
  <si>
    <t>762543669457</t>
  </si>
  <si>
    <t>67323</t>
  </si>
  <si>
    <t>64in Hanging Grim Reaper w/Light &amp; Sound</t>
  </si>
  <si>
    <t>762543673232</t>
  </si>
  <si>
    <t>79012</t>
  </si>
  <si>
    <t>Floating Spider</t>
  </si>
  <si>
    <t>762543790120</t>
  </si>
  <si>
    <t>67360</t>
  </si>
  <si>
    <t>78.7in Black Spider w/Vibration Function</t>
  </si>
  <si>
    <t>762543673607</t>
  </si>
  <si>
    <t>49253</t>
  </si>
  <si>
    <t>28in PopUP Cute Mummy</t>
  </si>
  <si>
    <t>762543492536</t>
  </si>
  <si>
    <t>95835</t>
  </si>
  <si>
    <t>Birds in Halloween Costumes A3</t>
  </si>
  <si>
    <t>762543958353</t>
  </si>
  <si>
    <t>66749</t>
  </si>
  <si>
    <t>Halloween Metal Rooster Décor</t>
  </si>
  <si>
    <t>762543667491</t>
  </si>
  <si>
    <t>67246</t>
  </si>
  <si>
    <t>Halloween Metal Raven Décor</t>
  </si>
  <si>
    <t>762543672464</t>
  </si>
  <si>
    <t>67245</t>
  </si>
  <si>
    <t>Halloween Metal Cat Décor</t>
  </si>
  <si>
    <t>762543672457</t>
  </si>
  <si>
    <t>67247</t>
  </si>
  <si>
    <t>Halloween Metal Dog Décor</t>
  </si>
  <si>
    <t>762543672471</t>
  </si>
  <si>
    <t>66750</t>
  </si>
  <si>
    <t>Halloween Metal Flamingo Décor</t>
  </si>
  <si>
    <t>762543667507</t>
  </si>
  <si>
    <t>48809</t>
  </si>
  <si>
    <t>9.5in Animated Dragon Eye Spellbook</t>
  </si>
  <si>
    <t>762543488096</t>
  </si>
  <si>
    <t>67338</t>
  </si>
  <si>
    <t>7.5in Animated Skull</t>
  </si>
  <si>
    <t>762543673386</t>
  </si>
  <si>
    <t>66740</t>
  </si>
  <si>
    <t>Animated Book w/Sharp Teeth</t>
  </si>
  <si>
    <t>762543667408</t>
  </si>
  <si>
    <t>67379</t>
  </si>
  <si>
    <t>762543673799</t>
  </si>
  <si>
    <t>67378</t>
  </si>
  <si>
    <t>8.7in Animated Crow On the Book</t>
  </si>
  <si>
    <t>762543673782</t>
  </si>
  <si>
    <t>67123</t>
  </si>
  <si>
    <t>Animated Magic Book</t>
  </si>
  <si>
    <t>762543671238</t>
  </si>
  <si>
    <t>67340</t>
  </si>
  <si>
    <t>Animated Crystal Ball on Magic Book</t>
  </si>
  <si>
    <t>762543673409</t>
  </si>
  <si>
    <t>25367G</t>
  </si>
  <si>
    <t>Animated Orange Candy Bowl</t>
  </si>
  <si>
    <t>086786253670</t>
  </si>
  <si>
    <t>67376</t>
  </si>
  <si>
    <t>762543673768</t>
  </si>
  <si>
    <t>67339</t>
  </si>
  <si>
    <t>Animated Man-Eating Flower on book</t>
  </si>
  <si>
    <t>762543673393</t>
  </si>
  <si>
    <t>67350</t>
  </si>
  <si>
    <t>Try Me Button</t>
  </si>
  <si>
    <t>762543673508</t>
  </si>
  <si>
    <t>67336</t>
  </si>
  <si>
    <t>25in Animated Broom</t>
  </si>
  <si>
    <t>762543673362</t>
  </si>
  <si>
    <t>67352</t>
  </si>
  <si>
    <t>Tabletop  - The Witch Pouring the Potion</t>
  </si>
  <si>
    <t>762543673522</t>
  </si>
  <si>
    <t>65466</t>
  </si>
  <si>
    <t>7in Crawling Severed Hand</t>
  </si>
  <si>
    <t>762543654668</t>
  </si>
  <si>
    <t>67354</t>
  </si>
  <si>
    <t>36in Hanging Doll</t>
  </si>
  <si>
    <t>762543673546</t>
  </si>
  <si>
    <t>67335</t>
  </si>
  <si>
    <t>Hanging LU Skeleton Reaper</t>
  </si>
  <si>
    <t>762543673355</t>
  </si>
  <si>
    <t>62034</t>
  </si>
  <si>
    <t>35in LU Hanging Scarecrow</t>
  </si>
  <si>
    <t>762543620342</t>
  </si>
  <si>
    <t>67166</t>
  </si>
  <si>
    <t>3ft LU Hanging White Doll</t>
  </si>
  <si>
    <t>762543671665</t>
  </si>
  <si>
    <t>66725</t>
  </si>
  <si>
    <t>762543667255</t>
  </si>
  <si>
    <t>65300</t>
  </si>
  <si>
    <t>23.6in Hanging Pumpkin Man</t>
  </si>
  <si>
    <t>762543653005</t>
  </si>
  <si>
    <t>66178</t>
  </si>
  <si>
    <t>5ft  LU Hanging Devil</t>
  </si>
  <si>
    <t>762543661789</t>
  </si>
  <si>
    <t>66703</t>
  </si>
  <si>
    <t>762543667033</t>
  </si>
  <si>
    <t>85550</t>
  </si>
  <si>
    <t>48in LU Black Reaper</t>
  </si>
  <si>
    <t>762543855508</t>
  </si>
  <si>
    <t>67328</t>
  </si>
  <si>
    <t>33in Hanging Pumpkin</t>
  </si>
  <si>
    <t>762543673287</t>
  </si>
  <si>
    <t>66614</t>
  </si>
  <si>
    <t>30in Hanging Pumpkin Man w/Burlap Head</t>
  </si>
  <si>
    <t>762543666142</t>
  </si>
  <si>
    <t>72372</t>
  </si>
  <si>
    <t>30in Hanging Black Reaper</t>
  </si>
  <si>
    <t>762543723722</t>
  </si>
  <si>
    <t>72373</t>
  </si>
  <si>
    <t>30in Hanging White Reaper</t>
  </si>
  <si>
    <t>762543723739</t>
  </si>
  <si>
    <t>67327</t>
  </si>
  <si>
    <t>Lightup Eyeball</t>
  </si>
  <si>
    <t>762543673270</t>
  </si>
  <si>
    <t>95726</t>
  </si>
  <si>
    <t>35in Hanging  Reaper A3</t>
  </si>
  <si>
    <t>762543957264</t>
  </si>
  <si>
    <t>95004</t>
  </si>
  <si>
    <t>3ft Hanging Crazy Clown A3</t>
  </si>
  <si>
    <t>762543950043</t>
  </si>
  <si>
    <t>95725</t>
  </si>
  <si>
    <t xml:space="preserve">43in Hanging Reaper A3 </t>
  </si>
  <si>
    <t>762543957257</t>
  </si>
  <si>
    <t>95074</t>
  </si>
  <si>
    <t>21in Faceless Reaper A3</t>
  </si>
  <si>
    <t>762543950746</t>
  </si>
  <si>
    <t>66642</t>
  </si>
  <si>
    <t>16in Reaper Creeper</t>
  </si>
  <si>
    <t>762543666425</t>
  </si>
  <si>
    <t>49237</t>
  </si>
  <si>
    <t>20in Hanging Black Cat</t>
  </si>
  <si>
    <t>762543492376</t>
  </si>
  <si>
    <t>67365</t>
  </si>
  <si>
    <t>Hanging Ghost Wall Décor</t>
  </si>
  <si>
    <t>12</t>
  </si>
  <si>
    <t>762543673652</t>
  </si>
  <si>
    <t>95735</t>
  </si>
  <si>
    <t>14in Hanging Doll Head Decor A3</t>
  </si>
  <si>
    <t>762543957356</t>
  </si>
  <si>
    <t>66584</t>
  </si>
  <si>
    <t>19in Hanging Clown</t>
  </si>
  <si>
    <t>762543665848</t>
  </si>
  <si>
    <t>95589</t>
  </si>
  <si>
    <t xml:space="preserve">16in Skeleton Doll A2 </t>
  </si>
  <si>
    <t>762543955895</t>
  </si>
  <si>
    <t>65848</t>
  </si>
  <si>
    <t>2ft Pumpkin Reaper</t>
  </si>
  <si>
    <t>762543658482</t>
  </si>
  <si>
    <t>95705</t>
  </si>
  <si>
    <t>Hanging Creepy Bloody Doll A2</t>
  </si>
  <si>
    <t>762543957059</t>
  </si>
  <si>
    <t>63227</t>
  </si>
  <si>
    <t>17.3in Hanging Skeleton Bride</t>
  </si>
  <si>
    <t>762543632277</t>
  </si>
  <si>
    <t>95733</t>
  </si>
  <si>
    <t xml:space="preserve">18in Hanging Creepy Big Eye Girl A3 </t>
  </si>
  <si>
    <t>762543957332</t>
  </si>
  <si>
    <t>95838</t>
  </si>
  <si>
    <t>19in Hanging Doll A3</t>
  </si>
  <si>
    <t>762543958384</t>
  </si>
  <si>
    <t>48661</t>
  </si>
  <si>
    <t>Wrong Way Witch - Purple Hair</t>
  </si>
  <si>
    <t>762543486610</t>
  </si>
  <si>
    <t>95648</t>
  </si>
  <si>
    <t>47in Hanging DOD Bride/Groom A2</t>
  </si>
  <si>
    <t>762543956489</t>
  </si>
  <si>
    <t>95803</t>
  </si>
  <si>
    <t>7ft LU Witch A3</t>
  </si>
  <si>
    <t>762543958032</t>
  </si>
  <si>
    <t>95463</t>
  </si>
  <si>
    <t>Hanging Scarecrow Pumpkin A3</t>
  </si>
  <si>
    <t>762543954638</t>
  </si>
  <si>
    <t>95732</t>
  </si>
  <si>
    <t xml:space="preserve">39in LU Ghost w/Witch Hat A3 </t>
  </si>
  <si>
    <t>762543957325</t>
  </si>
  <si>
    <t>66686</t>
  </si>
  <si>
    <t>35in LU Ghost</t>
  </si>
  <si>
    <t>762543666869</t>
  </si>
  <si>
    <t>94851</t>
  </si>
  <si>
    <t xml:space="preserve">28in Hanging Ghost w/Hat A/4 </t>
  </si>
  <si>
    <t>762543948514</t>
  </si>
  <si>
    <t>66644</t>
  </si>
  <si>
    <t>5.9ft  Hanging LU Ghost w/Pumpkin Bag</t>
  </si>
  <si>
    <t>762543666449</t>
  </si>
  <si>
    <t>67157</t>
  </si>
  <si>
    <t>17in Hanging Ghost Dog</t>
  </si>
  <si>
    <t>762543671573</t>
  </si>
  <si>
    <t>66575</t>
  </si>
  <si>
    <t>30in Hanging Ghost w/Sunglasses</t>
  </si>
  <si>
    <t>762543665756</t>
  </si>
  <si>
    <t>94443</t>
  </si>
  <si>
    <t>18in Hanging Ghost A3</t>
  </si>
  <si>
    <t>762543944431</t>
  </si>
  <si>
    <t>46804</t>
  </si>
  <si>
    <t>60in Posable Skeleton</t>
  </si>
  <si>
    <t>762543468043</t>
  </si>
  <si>
    <t>64107</t>
  </si>
  <si>
    <t>8in Skeleton Torso Groundbreaker</t>
  </si>
  <si>
    <t>762543641071</t>
  </si>
  <si>
    <t>80012</t>
  </si>
  <si>
    <t>Lifesize Groundbreaking Skeleton</t>
  </si>
  <si>
    <t>4</t>
  </si>
  <si>
    <t>48310</t>
  </si>
  <si>
    <t>10ft Standing Titan Skeleton w/Multicolor Lights</t>
  </si>
  <si>
    <t>762543483107</t>
  </si>
  <si>
    <t>48812</t>
  </si>
  <si>
    <t>Sunglasses for 10ft Skeleton</t>
  </si>
  <si>
    <t>762543488126</t>
  </si>
  <si>
    <t>05465</t>
  </si>
  <si>
    <t>Plastic Realistic Skeleton-Med</t>
  </si>
  <si>
    <t>762543054659</t>
  </si>
  <si>
    <t>84297</t>
  </si>
  <si>
    <t>20in Plastic Realistic Skeleton</t>
  </si>
  <si>
    <t>762543842973</t>
  </si>
  <si>
    <t>66990</t>
  </si>
  <si>
    <t>762543669907</t>
  </si>
  <si>
    <t>67322</t>
  </si>
  <si>
    <t>23.62in Hanging Devil Skeleton</t>
  </si>
  <si>
    <t>762543673225</t>
  </si>
  <si>
    <t>80010</t>
  </si>
  <si>
    <t>36in Realistic Skeleton</t>
  </si>
  <si>
    <t>47342</t>
  </si>
  <si>
    <t>7ft Skeleton (Pose and Hold)</t>
  </si>
  <si>
    <t>762543473429</t>
  </si>
  <si>
    <t>65107</t>
  </si>
  <si>
    <t>15.7in Hanging Skeleton</t>
  </si>
  <si>
    <t>762543651070</t>
  </si>
  <si>
    <t>48499</t>
  </si>
  <si>
    <t>16in Pumpkin Skeleton w/Loose Joints-Orange</t>
  </si>
  <si>
    <t>762543484999</t>
  </si>
  <si>
    <t>94840</t>
  </si>
  <si>
    <t xml:space="preserve">16in DOD B/G Skeleton A/2 </t>
  </si>
  <si>
    <t>762543948408</t>
  </si>
  <si>
    <t>63847</t>
  </si>
  <si>
    <t>16.5in Bat Man</t>
  </si>
  <si>
    <t>762543638477</t>
  </si>
  <si>
    <t>67318</t>
  </si>
  <si>
    <t>21in Standing Skeleton</t>
  </si>
  <si>
    <t>762543673188</t>
  </si>
  <si>
    <t>79351</t>
  </si>
  <si>
    <t>Mermaid Corspe</t>
  </si>
  <si>
    <t>762543793510</t>
  </si>
  <si>
    <t>95655</t>
  </si>
  <si>
    <t>6in Dressed Skeleton A4</t>
  </si>
  <si>
    <t>762543956557</t>
  </si>
  <si>
    <t>95827</t>
  </si>
  <si>
    <t>21in Tabletop Skeleton A3</t>
  </si>
  <si>
    <t>762543958278</t>
  </si>
  <si>
    <t>16in Dressed Skeleton A6</t>
  </si>
  <si>
    <t>762543958377</t>
  </si>
  <si>
    <t>95646</t>
  </si>
  <si>
    <t xml:space="preserve">7in Fortunetelling Skull A2 </t>
  </si>
  <si>
    <t>762543956465</t>
  </si>
  <si>
    <t>65689</t>
  </si>
  <si>
    <t>7.9in Bloody Creepy Skull</t>
  </si>
  <si>
    <t>762543656891</t>
  </si>
  <si>
    <t>66279</t>
  </si>
  <si>
    <t>5in Disco Ball  Fabric Skull</t>
  </si>
  <si>
    <t>762543662793</t>
  </si>
  <si>
    <t>61294</t>
  </si>
  <si>
    <t>Flaming Giant Skull</t>
  </si>
  <si>
    <t>762543612941</t>
  </si>
  <si>
    <t>67337</t>
  </si>
  <si>
    <t>Realistic Vinyl Green Skull w/Brain</t>
  </si>
  <si>
    <t>762543673379</t>
  </si>
  <si>
    <t>95645</t>
  </si>
  <si>
    <t xml:space="preserve">Hand Stake A2 </t>
  </si>
  <si>
    <t>762543956458</t>
  </si>
  <si>
    <t>84342</t>
  </si>
  <si>
    <t>7in Realistic Plastic Skull</t>
  </si>
  <si>
    <t>762543843420</t>
  </si>
  <si>
    <t>66998</t>
  </si>
  <si>
    <t>762543669983</t>
  </si>
  <si>
    <t>66995</t>
  </si>
  <si>
    <t>762543669952</t>
  </si>
  <si>
    <t>66994</t>
  </si>
  <si>
    <t>762543669945</t>
  </si>
  <si>
    <t>66997</t>
  </si>
  <si>
    <t>762543669976</t>
  </si>
  <si>
    <t>82467</t>
  </si>
  <si>
    <t>Bag of Skull-6pcs</t>
  </si>
  <si>
    <t>762543824672</t>
  </si>
  <si>
    <t>81720</t>
  </si>
  <si>
    <t>Bag of 1.5in Skulls - 12pcs</t>
  </si>
  <si>
    <t>762543817209</t>
  </si>
  <si>
    <t>83552</t>
  </si>
  <si>
    <t>Bag of 4in Skulls-6pcs</t>
  </si>
  <si>
    <t>762543835524</t>
  </si>
  <si>
    <t>65745</t>
  </si>
  <si>
    <t>Faux Eyeballs In Mesh Bag-8pcs</t>
  </si>
  <si>
    <t>762543657454</t>
  </si>
  <si>
    <t>82366</t>
  </si>
  <si>
    <t>PDQ 4in Plastic Skull</t>
  </si>
  <si>
    <t>762543823668</t>
  </si>
  <si>
    <t>78148</t>
  </si>
  <si>
    <t>Bag Of Doll Body Parts</t>
  </si>
  <si>
    <t>762543781487</t>
  </si>
  <si>
    <t>95745</t>
  </si>
  <si>
    <t>Bag of Eyeballs A2 - 6pcs</t>
  </si>
  <si>
    <t>762543957455</t>
  </si>
  <si>
    <t>39292</t>
  </si>
  <si>
    <t>Bag of Lifesize Bones - 12pcs</t>
  </si>
  <si>
    <t>762543392928</t>
  </si>
  <si>
    <t>82142</t>
  </si>
  <si>
    <t>PDQ Bones</t>
  </si>
  <si>
    <t>762543821428</t>
  </si>
  <si>
    <t>66261</t>
  </si>
  <si>
    <t>Bag of 3in Eyeballs-6pcs</t>
  </si>
  <si>
    <t>762543662618</t>
  </si>
  <si>
    <t>66633</t>
  </si>
  <si>
    <t>5.9in Dessert Cup w/Faux Body Parts</t>
  </si>
  <si>
    <t>762543666333</t>
  </si>
  <si>
    <t>67325</t>
  </si>
  <si>
    <t>6.3in Bloody Skull</t>
  </si>
  <si>
    <t>762543673256</t>
  </si>
  <si>
    <t>66632</t>
  </si>
  <si>
    <t>6in Martini w/Faux Body Parts</t>
  </si>
  <si>
    <t>762543666326</t>
  </si>
  <si>
    <t>95658</t>
  </si>
  <si>
    <t>Faux Body Parts on Tray A2</t>
  </si>
  <si>
    <t>762543956588</t>
  </si>
  <si>
    <t>95650</t>
  </si>
  <si>
    <t>762543956502</t>
  </si>
  <si>
    <t>66637</t>
  </si>
  <si>
    <t>3in Eyeball</t>
  </si>
  <si>
    <t>762543666371</t>
  </si>
  <si>
    <t>67326</t>
  </si>
  <si>
    <t>4.72in Bloody Cake w/Eyeballs</t>
  </si>
  <si>
    <t>762543673263</t>
  </si>
  <si>
    <t>95727</t>
  </si>
  <si>
    <t>Faux Body Parts Bowl A2</t>
  </si>
  <si>
    <t>762543957271</t>
  </si>
  <si>
    <t>67324</t>
  </si>
  <si>
    <t>7in Bloody Skull</t>
  </si>
  <si>
    <t>762543673249</t>
  </si>
  <si>
    <t>66738</t>
  </si>
  <si>
    <t>11in Moss Toadstool Coffin</t>
  </si>
  <si>
    <t>762543667385</t>
  </si>
  <si>
    <t>66709</t>
  </si>
  <si>
    <t>2.8ft Statue w/Sonic Skull Pile</t>
  </si>
  <si>
    <t>762543667095</t>
  </si>
  <si>
    <t>66512</t>
  </si>
  <si>
    <t>36in Tombstone - Angel</t>
  </si>
  <si>
    <t>762543665121</t>
  </si>
  <si>
    <t>66708</t>
  </si>
  <si>
    <t>Skeleton Dog w/LU Jack of Lantern</t>
  </si>
  <si>
    <t>762543667088</t>
  </si>
  <si>
    <t>66585</t>
  </si>
  <si>
    <t>Tombstone Set - 6pcs</t>
  </si>
  <si>
    <t>762543665855</t>
  </si>
  <si>
    <t>66711</t>
  </si>
  <si>
    <t>5ft Witch Cauldron</t>
  </si>
  <si>
    <t>762543667118</t>
  </si>
  <si>
    <t>95563</t>
  </si>
  <si>
    <t xml:space="preserve">21in Tombstone A3 </t>
  </si>
  <si>
    <t>762543955635</t>
  </si>
  <si>
    <t>49257</t>
  </si>
  <si>
    <t>Metal Archway - Cemetery w/LU Reaper</t>
  </si>
  <si>
    <t>762543492574</t>
  </si>
  <si>
    <t>67351</t>
  </si>
  <si>
    <t>Bag of Pumpkins - 3pcs</t>
  </si>
  <si>
    <t>762543673515</t>
  </si>
  <si>
    <t>48435</t>
  </si>
  <si>
    <t>14in Resin Pumpkin w/Witch Hat LED</t>
  </si>
  <si>
    <t>762543484357</t>
  </si>
  <si>
    <t>67353</t>
  </si>
  <si>
    <t>22.8in LU Skull Stack</t>
  </si>
  <si>
    <t>762543673539</t>
  </si>
  <si>
    <t>95700</t>
  </si>
  <si>
    <t>7.9in Resin LU Witch Hat JOL A2</t>
  </si>
  <si>
    <t>762543957004</t>
  </si>
  <si>
    <t>225461G</t>
  </si>
  <si>
    <t>Lightshow Projection-FireBlaze (RRPm)</t>
  </si>
  <si>
    <t>66706</t>
  </si>
  <si>
    <t>23in Pumpkin Stack</t>
  </si>
  <si>
    <t>762543667064</t>
  </si>
  <si>
    <t>48819</t>
  </si>
  <si>
    <t>Pumpkin Head - LU</t>
  </si>
  <si>
    <t>762543488195</t>
  </si>
  <si>
    <t>228334G</t>
  </si>
  <si>
    <t>67362</t>
  </si>
  <si>
    <t>58in Banner - Multi Color Ghosts</t>
  </si>
  <si>
    <t>762543673621</t>
  </si>
  <si>
    <t>67364</t>
  </si>
  <si>
    <t>56in Banner - Ghosts</t>
  </si>
  <si>
    <t>762543673645</t>
  </si>
  <si>
    <t>67361</t>
  </si>
  <si>
    <t>60in Banner-Black &amp; White Skulls</t>
  </si>
  <si>
    <t>762543673614</t>
  </si>
  <si>
    <t>67363</t>
  </si>
  <si>
    <t>60in Banner-Black &amp; Red Skulls</t>
  </si>
  <si>
    <t>762543673638</t>
  </si>
  <si>
    <t>65921</t>
  </si>
  <si>
    <t>63in Banner - Black Cat Faces</t>
  </si>
  <si>
    <t>762543659212</t>
  </si>
  <si>
    <t>78960</t>
  </si>
  <si>
    <t>60in Creepy Cloth-Green</t>
  </si>
  <si>
    <t>762543789605</t>
  </si>
  <si>
    <t>88628</t>
  </si>
  <si>
    <t>60in Creepy Cloth-Black</t>
  </si>
  <si>
    <t>762543886281</t>
  </si>
  <si>
    <t>88673</t>
  </si>
  <si>
    <t>60in Creepy Cloth-Cream</t>
  </si>
  <si>
    <t>762543886731</t>
  </si>
  <si>
    <t>95627</t>
  </si>
  <si>
    <t xml:space="preserve">17.5in Skull Wreath A2 </t>
  </si>
  <si>
    <t>762543956274</t>
  </si>
  <si>
    <t>65296</t>
  </si>
  <si>
    <t>78in x 39in Halloween Burlap Decor</t>
  </si>
  <si>
    <t>762543652961</t>
  </si>
  <si>
    <t>66624</t>
  </si>
  <si>
    <t>15in Hanging LU Wreath w/Spiders</t>
  </si>
  <si>
    <t>762543666241</t>
  </si>
  <si>
    <t>65456</t>
  </si>
  <si>
    <t>118in Creepy Cloth w/8pcs Plastic Spiders</t>
  </si>
  <si>
    <t>762543654569</t>
  </si>
  <si>
    <t>66056</t>
  </si>
  <si>
    <t>6.5ft  Door Curtain w/Image</t>
  </si>
  <si>
    <t>762543660560</t>
  </si>
  <si>
    <t>66747</t>
  </si>
  <si>
    <t>16in Flower &amp; Skull Wreath</t>
  </si>
  <si>
    <t>762543667477</t>
  </si>
  <si>
    <t>67371</t>
  </si>
  <si>
    <t>28in Spooky &amp; Welcome Banner</t>
  </si>
  <si>
    <t>762543673713</t>
  </si>
  <si>
    <t>66465</t>
  </si>
  <si>
    <t>5in Magnetic Black Widow Spider</t>
  </si>
  <si>
    <t>762543664650</t>
  </si>
  <si>
    <t>94849</t>
  </si>
  <si>
    <t>8in Metal Sign A/5</t>
  </si>
  <si>
    <t>762543948491</t>
  </si>
  <si>
    <t>66463</t>
  </si>
  <si>
    <t>Magnetic Roach 2pk</t>
  </si>
  <si>
    <t>762543664636</t>
  </si>
  <si>
    <t>66759</t>
  </si>
  <si>
    <t>Magnetic Flies - 3pk</t>
  </si>
  <si>
    <t>762543667590</t>
  </si>
  <si>
    <t>95292</t>
  </si>
  <si>
    <t>17in Metal Sign A3 - Cats</t>
  </si>
  <si>
    <t>762543952924</t>
  </si>
  <si>
    <t>95596</t>
  </si>
  <si>
    <t>Vintage Halloween Canvas A3</t>
  </si>
  <si>
    <t>762543955963</t>
  </si>
  <si>
    <t>95662</t>
  </si>
  <si>
    <t>17in Metal Sign A4</t>
  </si>
  <si>
    <t>762543956625</t>
  </si>
  <si>
    <t>66510</t>
  </si>
  <si>
    <t>47in Spider-Black and Yellow</t>
  </si>
  <si>
    <t>762543665107</t>
  </si>
  <si>
    <t>66588</t>
  </si>
  <si>
    <t>Clown Spider</t>
  </si>
  <si>
    <t>762543665886</t>
  </si>
  <si>
    <t>92748</t>
  </si>
  <si>
    <t>48in Black Spider - A3</t>
  </si>
  <si>
    <t>762543927489</t>
  </si>
  <si>
    <t>95702</t>
  </si>
  <si>
    <t>8in Creepy Spider A3</t>
  </si>
  <si>
    <t>762543957028</t>
  </si>
  <si>
    <t>01585</t>
  </si>
  <si>
    <t>Black Spider-Medium</t>
  </si>
  <si>
    <t>762543015858</t>
  </si>
  <si>
    <t>66140</t>
  </si>
  <si>
    <t>24in Disco Fabric Spider</t>
  </si>
  <si>
    <t>762543661406</t>
  </si>
  <si>
    <t>05461</t>
  </si>
  <si>
    <t>Giant Hairy Spider-Black</t>
  </si>
  <si>
    <t>762543054611</t>
  </si>
  <si>
    <t>62731</t>
  </si>
  <si>
    <t>23.6in Baby Head Spider</t>
  </si>
  <si>
    <t>762543627310</t>
  </si>
  <si>
    <t>91391</t>
  </si>
  <si>
    <t>Furry Neon Spider - A3</t>
  </si>
  <si>
    <t>762543913918</t>
  </si>
  <si>
    <t>67316</t>
  </si>
  <si>
    <t>9in Skeleton Spider</t>
  </si>
  <si>
    <t>762543673164</t>
  </si>
  <si>
    <t>65967</t>
  </si>
  <si>
    <t>Light Up Spider - Purple Light</t>
  </si>
  <si>
    <t>762543659670</t>
  </si>
  <si>
    <t>49239</t>
  </si>
  <si>
    <t xml:space="preserve">43in LU Black Spider </t>
  </si>
  <si>
    <t>762543492390</t>
  </si>
  <si>
    <t>45879</t>
  </si>
  <si>
    <t xml:space="preserve">80in Furry Spider-Blk </t>
  </si>
  <si>
    <t>762543458792</t>
  </si>
  <si>
    <t>66638</t>
  </si>
  <si>
    <t>90in Spider</t>
  </si>
  <si>
    <t>762543666388</t>
  </si>
  <si>
    <t>75064</t>
  </si>
  <si>
    <t>90in Giant Gray Spider</t>
  </si>
  <si>
    <t>762543750643</t>
  </si>
  <si>
    <t>95741</t>
  </si>
  <si>
    <t>4 Crow Assortment</t>
  </si>
  <si>
    <t>762543957417</t>
  </si>
  <si>
    <t>64727</t>
  </si>
  <si>
    <t>197in Stretch Web Material</t>
  </si>
  <si>
    <t>762543647271</t>
  </si>
  <si>
    <t>82857</t>
  </si>
  <si>
    <t>95in White Web w/Black Spider</t>
  </si>
  <si>
    <t>762543828571</t>
  </si>
  <si>
    <t>79107</t>
  </si>
  <si>
    <t>24ft Gigantic Rope Web - White</t>
  </si>
  <si>
    <t>762543791073</t>
  </si>
  <si>
    <t>48453</t>
  </si>
  <si>
    <t>10in Metal Standing Owl</t>
  </si>
  <si>
    <t>762543484531</t>
  </si>
  <si>
    <t>48503</t>
  </si>
  <si>
    <t>13in Metal Standing Crow</t>
  </si>
  <si>
    <t>762543485033</t>
  </si>
  <si>
    <t>95828</t>
  </si>
  <si>
    <t>78in Spiderweb A2</t>
  </si>
  <si>
    <t>762543958285</t>
  </si>
  <si>
    <t>95831</t>
  </si>
  <si>
    <t>Snake A2</t>
  </si>
  <si>
    <t>762543958315</t>
  </si>
  <si>
    <t>95818</t>
  </si>
  <si>
    <t xml:space="preserve">Rotten Bloody Skeleton Animal  A3 </t>
  </si>
  <si>
    <t>762543958186</t>
  </si>
  <si>
    <t>65317</t>
  </si>
  <si>
    <t>19.7in Hanging Black Bat</t>
  </si>
  <si>
    <t>762543653173</t>
  </si>
  <si>
    <t>81025</t>
  </si>
  <si>
    <t>21in Mesh Bat-Black</t>
  </si>
  <si>
    <t>762543810255</t>
  </si>
  <si>
    <t>66773</t>
  </si>
  <si>
    <t>10in Latex Rat</t>
  </si>
  <si>
    <t>762543667736</t>
  </si>
  <si>
    <t>06501</t>
  </si>
  <si>
    <t>5in Furry Rat</t>
  </si>
  <si>
    <t>762543065013</t>
  </si>
  <si>
    <t>93627</t>
  </si>
  <si>
    <t>Deluxe Necklace &amp; Bracelet Combo-Skulls &amp; Bones A/3</t>
  </si>
  <si>
    <t>762543936276</t>
  </si>
  <si>
    <t>66712</t>
  </si>
  <si>
    <t>7.5in Cauldron</t>
  </si>
  <si>
    <t>762543667125</t>
  </si>
  <si>
    <t>95820</t>
  </si>
  <si>
    <t xml:space="preserve">Ghost w/JOL A2 </t>
  </si>
  <si>
    <t>762543958209</t>
  </si>
  <si>
    <t>95742</t>
  </si>
  <si>
    <t>10in Creepy Plush Dolls Keychain Clips A3</t>
  </si>
  <si>
    <t>762543957424</t>
  </si>
  <si>
    <t>94104</t>
  </si>
  <si>
    <t>Witch Hat w/Spiderweb Pattern A3</t>
  </si>
  <si>
    <t>762543941041</t>
  </si>
  <si>
    <t>95724</t>
  </si>
  <si>
    <t xml:space="preserve">Halloween Hairband A2 </t>
  </si>
  <si>
    <t>762543957240</t>
  </si>
  <si>
    <t>94089</t>
  </si>
  <si>
    <t>Witch Hat w/Skull &amp; Flowers A2</t>
  </si>
  <si>
    <t>762543940891</t>
  </si>
  <si>
    <t>67330</t>
  </si>
  <si>
    <t>29in Hanging Pumpkin Doll</t>
  </si>
  <si>
    <t>762543673300</t>
  </si>
  <si>
    <t>94102</t>
  </si>
  <si>
    <t xml:space="preserve">Chopper Hairband A/4 </t>
  </si>
  <si>
    <t>762543941027</t>
  </si>
  <si>
    <t>67366</t>
  </si>
  <si>
    <t>Ghost Utensil Holder</t>
  </si>
  <si>
    <t>762543673669</t>
  </si>
  <si>
    <t>95819</t>
  </si>
  <si>
    <t xml:space="preserve">16in Ghost Pillow A2 </t>
  </si>
  <si>
    <t>762543958193</t>
  </si>
  <si>
    <t>49282</t>
    <phoneticPr fontId="3" type="noConversion"/>
  </si>
  <si>
    <t>Peeking Black Cat</t>
    <phoneticPr fontId="3" type="noConversion"/>
  </si>
  <si>
    <t>762543492826</t>
  </si>
  <si>
    <t>80390</t>
  </si>
  <si>
    <t>Black Rose w/Black Stem</t>
  </si>
  <si>
    <t>762543803905</t>
  </si>
  <si>
    <t>66625</t>
  </si>
  <si>
    <t>25in Black Branch w/3pcs Skull</t>
  </si>
  <si>
    <t>762543666258</t>
  </si>
  <si>
    <t>66626</t>
  </si>
  <si>
    <t>32in Black Branch w/5pcs Skull</t>
  </si>
  <si>
    <t>762543666265</t>
  </si>
  <si>
    <t>48046</t>
  </si>
  <si>
    <t>11.7in Flaming LEDs Plastic  Lantern - Spider</t>
  </si>
  <si>
    <t>762543480465</t>
  </si>
  <si>
    <t>80190</t>
  </si>
  <si>
    <t>Bloody White Rose</t>
  </si>
  <si>
    <t>762543801901</t>
  </si>
  <si>
    <t>47220</t>
  </si>
  <si>
    <t xml:space="preserve">17in LED Ghost </t>
  </si>
  <si>
    <t>762543472200</t>
  </si>
  <si>
    <t>47221</t>
  </si>
  <si>
    <t>24in LED Ghost</t>
  </si>
  <si>
    <t>762543472217</t>
  </si>
  <si>
    <t>73183</t>
  </si>
  <si>
    <t>Magic Light Orb</t>
  </si>
  <si>
    <t>762543731833</t>
  </si>
  <si>
    <t>66376</t>
  </si>
  <si>
    <t>14in Halloween Black Rose w/Skulls</t>
  </si>
  <si>
    <t>762543663769</t>
  </si>
  <si>
    <t>66623</t>
  </si>
  <si>
    <t>10in Fake Rose Bouquet w/Spider</t>
  </si>
  <si>
    <t>762543666234</t>
  </si>
  <si>
    <t>81568</t>
  </si>
  <si>
    <t>Dark Red Rose w/Silver Glitter</t>
  </si>
  <si>
    <t>762543815687</t>
  </si>
  <si>
    <t>87143</t>
  </si>
  <si>
    <t>Black Rose w/Skeleton Hand</t>
  </si>
  <si>
    <t>762543871430</t>
  </si>
  <si>
    <t>47609</t>
  </si>
  <si>
    <t>762543476093</t>
  </si>
  <si>
    <t>73708</t>
  </si>
  <si>
    <t>6ft Chain</t>
  </si>
  <si>
    <t>8</t>
  </si>
  <si>
    <t>762543737088</t>
  </si>
  <si>
    <t>48454</t>
  </si>
  <si>
    <t>Metal Birdcage - Set of 3</t>
  </si>
  <si>
    <t>762543484548</t>
  </si>
  <si>
    <t>94472</t>
  </si>
  <si>
    <t>Cast Iron Lock &amp; Keys in Ring A/3</t>
  </si>
  <si>
    <t>762543944721</t>
  </si>
  <si>
    <t>48606</t>
  </si>
  <si>
    <t>18in MGO Skeleton Gnome</t>
  </si>
  <si>
    <t>762543486061</t>
  </si>
  <si>
    <t>49023</t>
  </si>
  <si>
    <t>7.9in Resin Toad w/Witch Hat</t>
  </si>
  <si>
    <t>762543490235</t>
  </si>
  <si>
    <t>48463</t>
  </si>
  <si>
    <t>9in Resin Cat w/Black Eyes</t>
  </si>
  <si>
    <t>762543484630</t>
  </si>
  <si>
    <t>46346</t>
  </si>
  <si>
    <t>12in Resin Reaper w/Wing</t>
  </si>
  <si>
    <t>762543463468</t>
  </si>
  <si>
    <t>84623</t>
  </si>
  <si>
    <t>12ft Barbwire</t>
  </si>
  <si>
    <t>762543846230</t>
  </si>
  <si>
    <t>65277</t>
  </si>
  <si>
    <t>Plastic Shackle</t>
  </si>
  <si>
    <t>762543652770</t>
  </si>
  <si>
    <t>95562</t>
  </si>
  <si>
    <t>Resin Pumpkin Head A2</t>
  </si>
  <si>
    <t>762543955628</t>
  </si>
  <si>
    <t>66090</t>
  </si>
  <si>
    <t>21in Skull Flower Pot</t>
  </si>
  <si>
    <t>762543660904</t>
  </si>
  <si>
    <t>48266</t>
  </si>
  <si>
    <t>7in 3-Skull Succulent Pot</t>
  </si>
  <si>
    <t>762543482667</t>
  </si>
  <si>
    <t>48715</t>
  </si>
  <si>
    <t>7in Resin Zombie Hand w/Succulent</t>
  </si>
  <si>
    <t>762543487150</t>
  </si>
  <si>
    <t>95470</t>
  </si>
  <si>
    <t>Creepy Doll Succulent A2</t>
  </si>
  <si>
    <t>762543954706</t>
  </si>
  <si>
    <t>95561</t>
  </si>
  <si>
    <t>3in Resin Creepy Head A3</t>
  </si>
  <si>
    <t>762543955611</t>
  </si>
  <si>
    <t>95703</t>
  </si>
  <si>
    <t>4in Creepy Cracked Doll A3</t>
  </si>
  <si>
    <t>762543957035</t>
  </si>
  <si>
    <t>95816</t>
  </si>
  <si>
    <t>9.8in Resin Tombstone</t>
  </si>
  <si>
    <t>762543958162</t>
  </si>
  <si>
    <t>95839</t>
  </si>
  <si>
    <t>Cement Gargoyle A3</t>
  </si>
  <si>
    <t>New</t>
  </si>
  <si>
    <t>762543958391</t>
  </si>
  <si>
    <t>95840</t>
  </si>
  <si>
    <t>762543958407</t>
  </si>
  <si>
    <t>10260</t>
  </si>
  <si>
    <t>Santa Hat &amp; Beard for 10' Skeleton</t>
  </si>
  <si>
    <t>762543102602</t>
  </si>
  <si>
    <t>10221</t>
  </si>
  <si>
    <t>Santa Tabletop Mailbox - Red</t>
  </si>
  <si>
    <t>762543102213</t>
  </si>
  <si>
    <t>10142</t>
  </si>
  <si>
    <t>762543101421</t>
  </si>
  <si>
    <t>10245</t>
  </si>
  <si>
    <t>34in PopUP Santa</t>
  </si>
  <si>
    <t>762543102459</t>
  </si>
  <si>
    <t>48889</t>
  </si>
  <si>
    <t>Santa Scroll w/Feather Moving</t>
  </si>
  <si>
    <t>762543488898</t>
  </si>
  <si>
    <t>885220G</t>
  </si>
  <si>
    <t>Airblown Christmas Light-Lightshow Rainbow Wave-Christmas tree-LG</t>
  </si>
  <si>
    <t>086786885222</t>
  </si>
  <si>
    <t>83440G</t>
  </si>
  <si>
    <t>Airblown Christmas Light-Santa with Sleigh Scene-SM Scene</t>
  </si>
  <si>
    <t>086786834404</t>
  </si>
  <si>
    <t>882684G</t>
  </si>
  <si>
    <t>Airblown Christmas Light-Jack and Zero Decorating Christmas Tree-LG Scene-Disney</t>
  </si>
  <si>
    <t>086786882689</t>
  </si>
  <si>
    <t>119261G</t>
  </si>
  <si>
    <t>Airblown Christmas Light-Kevin w/Antlers Headband and Scarf-SM-Universal</t>
  </si>
  <si>
    <t>086786119266</t>
  </si>
  <si>
    <t>117716G</t>
  </si>
  <si>
    <t>Airblown Christmas Light-Jack Skellington and Zero w/Antlers-MD Scene-Disney</t>
  </si>
  <si>
    <t>086786117712</t>
  </si>
  <si>
    <t>73950G</t>
  </si>
  <si>
    <t>Airblown Halloween Light-Snoopy and Woodstock on Pumpkin-MD Scene-Peanuts</t>
  </si>
  <si>
    <t>086786739501</t>
  </si>
  <si>
    <t>554380G</t>
  </si>
  <si>
    <t>Airblown Halloween Light-Lightshow Rainbow Wave-Ghost-Giant</t>
  </si>
  <si>
    <t>086786554388</t>
  </si>
  <si>
    <t>554901G</t>
  </si>
  <si>
    <t>Airblown Halloween Light-Lightshow Rainbow Wave-Spooky Ghost Trio w/JOL-LG Scene</t>
  </si>
  <si>
    <t>086786554906</t>
  </si>
  <si>
    <t>224952G</t>
  </si>
  <si>
    <t>Airblown Halloween Light-Minion Popping Out Of Pumpkin-SM-Universal</t>
  </si>
  <si>
    <t>086786224953</t>
  </si>
  <si>
    <t>555686G</t>
  </si>
  <si>
    <t>Airblown Halloween Light-Stitch w/Pirate Costume-SM-Disney</t>
  </si>
  <si>
    <t>086786555682</t>
  </si>
  <si>
    <t>10147</t>
  </si>
  <si>
    <t>Xmas Archway-Gingersnap</t>
  </si>
  <si>
    <t>762543101476</t>
  </si>
  <si>
    <t>Lightshow Projection Plus-Xray+Thermal-6 Slides-JOL Reaper/Witch/Ghoul/Ghost/Vampire/Skeleton</t>
  </si>
  <si>
    <t>11in Dragon Telephone</t>
  </si>
  <si>
    <t>14.2in Talking Candle</t>
  </si>
  <si>
    <t>42.5in Neck Chain w/Shackles</t>
  </si>
  <si>
    <t>70in Standing Santa</t>
  </si>
  <si>
    <t xml:space="preserve">35.4in Floating Reaper in Creepy Pumpkin </t>
  </si>
  <si>
    <t>8.2ft Animated Standing Reaper</t>
  </si>
  <si>
    <t>5ft Hanging Pumpkin Face Girl w/Lights &amp; Sound</t>
  </si>
  <si>
    <t>8.6ft Hanging Sonic Clown</t>
  </si>
  <si>
    <t>95837</t>
  </si>
  <si>
    <t>16in Iridescent Skeleton</t>
  </si>
  <si>
    <t>Bag of 1.5in Iridescent Skulls-9pcs</t>
  </si>
  <si>
    <t>Bag of 4in Iridescent Skulls-3pcs</t>
  </si>
  <si>
    <t>6.5in Iridescent Skull</t>
  </si>
  <si>
    <t>Bag of 6in Iridescent Skeletons-3pcs</t>
  </si>
  <si>
    <t>5.5ft Standing Animated Winged Reaper</t>
  </si>
  <si>
    <t>762543488935</t>
  </si>
  <si>
    <t>762543800126</t>
  </si>
  <si>
    <t>762543800102</t>
  </si>
  <si>
    <t xml:space="preserve">Iron Hook w/Hand &amp; Foot A2 </t>
  </si>
  <si>
    <t>191245283348</t>
  </si>
  <si>
    <t>191245254614</t>
  </si>
  <si>
    <t>2026 WP</t>
  </si>
  <si>
    <t>2026 SS</t>
  </si>
  <si>
    <t>pc</t>
  </si>
  <si>
    <t>PFA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</si>
</sst>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&lt;=9999999]###\-####;\(###\)\ ###\-####"/>
    <numFmt numFmtId="165" formatCode="[$-409]d\-mmm\-yy;@"/>
    <numFmt numFmtId="166" formatCode="&quot;$&quot;#,##0.00"/>
    <numFmt numFmtId="167" formatCode="_([$$-409]* #,##0.00_);_([$$-409]* \(#,##0.00\);_([$$-409]* &quot;-&quot;??_);_(@_)"/>
  </numFmts>
  <fonts count="4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 Black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u/>
      <sz val="8"/>
      <color theme="1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5" fillId="29" borderId="19" applyNumberFormat="0" applyAlignment="0" applyProtection="0"/>
    <xf numFmtId="0" fontId="16" fillId="30" borderId="20" applyNumberFormat="0" applyAlignment="0" applyProtection="0"/>
    <xf numFmtId="44" fontId="1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1" borderId="0" applyNumberFormat="0" applyBorder="0" applyAlignment="0" applyProtection="0"/>
    <xf numFmtId="0" fontId="19" fillId="0" borderId="21" applyNumberFormat="0" applyFill="0" applyAlignment="0" applyProtection="0"/>
    <xf numFmtId="0" fontId="20" fillId="0" borderId="22" applyNumberFormat="0" applyFill="0" applyAlignment="0" applyProtection="0"/>
    <xf numFmtId="0" fontId="21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" borderId="19" applyNumberFormat="0" applyAlignment="0" applyProtection="0"/>
    <xf numFmtId="0" fontId="24" fillId="0" borderId="24" applyNumberFormat="0" applyFill="0" applyAlignment="0" applyProtection="0"/>
    <xf numFmtId="0" fontId="25" fillId="3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>
      <alignment wrapText="1"/>
    </xf>
    <xf numFmtId="0" fontId="6" fillId="3" borderId="25" applyNumberFormat="0" applyFont="0" applyAlignment="0" applyProtection="0"/>
    <xf numFmtId="0" fontId="26" fillId="29" borderId="26" applyNumberFormat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27" applyNumberFormat="0" applyFill="0" applyAlignment="0" applyProtection="0"/>
    <xf numFmtId="0" fontId="30" fillId="0" borderId="0" applyNumberFormat="0" applyFill="0" applyBorder="0" applyAlignment="0" applyProtection="0"/>
    <xf numFmtId="0" fontId="9" fillId="0" borderId="0"/>
    <xf numFmtId="0" fontId="6" fillId="0" borderId="0"/>
  </cellStyleXfs>
  <cellXfs count="127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/>
    </xf>
    <xf numFmtId="0" fontId="4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66" fontId="6" fillId="0" borderId="0" xfId="0" applyNumberFormat="1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7" xfId="0" applyBorder="1"/>
    <xf numFmtId="44" fontId="0" fillId="0" borderId="7" xfId="0" applyNumberFormat="1" applyBorder="1"/>
    <xf numFmtId="0" fontId="0" fillId="0" borderId="7" xfId="0" applyBorder="1" applyAlignment="1">
      <alignment horizontal="center"/>
    </xf>
    <xf numFmtId="44" fontId="31" fillId="0" borderId="7" xfId="0" applyNumberFormat="1" applyFont="1" applyBorder="1"/>
    <xf numFmtId="0" fontId="32" fillId="0" borderId="7" xfId="0" applyFont="1" applyBorder="1" applyAlignment="1">
      <alignment horizontal="center"/>
    </xf>
    <xf numFmtId="0" fontId="32" fillId="0" borderId="0" xfId="0" applyFont="1"/>
    <xf numFmtId="0" fontId="33" fillId="0" borderId="0" xfId="0" applyFont="1" applyAlignment="1">
      <alignment vertical="center"/>
    </xf>
    <xf numFmtId="0" fontId="0" fillId="0" borderId="0" xfId="0" applyAlignment="1">
      <alignment horizontal="center"/>
    </xf>
    <xf numFmtId="44" fontId="0" fillId="0" borderId="5" xfId="0" applyNumberFormat="1" applyBorder="1"/>
    <xf numFmtId="0" fontId="28" fillId="0" borderId="0" xfId="0" applyFont="1" applyAlignment="1">
      <alignment horizontal="right"/>
    </xf>
    <xf numFmtId="0" fontId="34" fillId="0" borderId="0" xfId="36" applyNumberFormat="1" applyFont="1" applyFill="1" applyBorder="1" applyAlignment="1" applyProtection="1">
      <alignment horizontal="left" vertical="center"/>
    </xf>
    <xf numFmtId="0" fontId="0" fillId="0" borderId="7" xfId="0" quotePrefix="1" applyBorder="1" applyAlignment="1">
      <alignment horizontal="left"/>
    </xf>
    <xf numFmtId="0" fontId="3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2" fillId="0" borderId="0" xfId="36" applyNumberFormat="1" applyFill="1" applyBorder="1" applyAlignment="1" applyProtection="1">
      <alignment horizontal="left" vertical="center"/>
    </xf>
    <xf numFmtId="44" fontId="0" fillId="0" borderId="9" xfId="0" applyNumberFormat="1" applyBorder="1"/>
    <xf numFmtId="49" fontId="35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49" fontId="28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44" fontId="28" fillId="0" borderId="10" xfId="28" applyFont="1" applyFill="1" applyBorder="1" applyAlignment="1">
      <alignment horizontal="center" vertical="center"/>
    </xf>
    <xf numFmtId="44" fontId="28" fillId="0" borderId="10" xfId="28" applyFont="1" applyFill="1" applyBorder="1" applyAlignment="1">
      <alignment horizontal="center" vertical="center" wrapText="1"/>
    </xf>
    <xf numFmtId="0" fontId="36" fillId="0" borderId="0" xfId="0" applyFont="1"/>
    <xf numFmtId="0" fontId="39" fillId="0" borderId="0" xfId="0" applyFont="1" applyAlignment="1">
      <alignment horizontal="center"/>
    </xf>
    <xf numFmtId="44" fontId="36" fillId="0" borderId="0" xfId="28" applyFont="1" applyFill="1" applyBorder="1" applyAlignment="1">
      <alignment horizontal="center"/>
    </xf>
    <xf numFmtId="0" fontId="35" fillId="0" borderId="0" xfId="0" applyFont="1"/>
    <xf numFmtId="167" fontId="36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28" fillId="0" borderId="10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/>
    </xf>
    <xf numFmtId="44" fontId="11" fillId="0" borderId="0" xfId="28" applyFont="1" applyFill="1" applyBorder="1" applyAlignment="1">
      <alignment horizontal="center"/>
    </xf>
    <xf numFmtId="44" fontId="35" fillId="0" borderId="0" xfId="28" applyFont="1" applyFill="1" applyAlignment="1">
      <alignment horizontal="center"/>
    </xf>
    <xf numFmtId="44" fontId="36" fillId="0" borderId="0" xfId="28" applyFont="1" applyFill="1" applyAlignment="1">
      <alignment horizontal="center"/>
    </xf>
    <xf numFmtId="49" fontId="39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28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49" fontId="10" fillId="0" borderId="12" xfId="0" applyNumberFormat="1" applyFont="1" applyBorder="1" applyAlignment="1">
      <alignment horizontal="left" wrapText="1"/>
    </xf>
    <xf numFmtId="49" fontId="6" fillId="0" borderId="12" xfId="0" applyNumberFormat="1" applyFont="1" applyBorder="1"/>
    <xf numFmtId="49" fontId="6" fillId="0" borderId="12" xfId="0" quotePrefix="1" applyNumberFormat="1" applyFont="1" applyBorder="1"/>
    <xf numFmtId="49" fontId="35" fillId="33" borderId="1" xfId="0" applyNumberFormat="1" applyFont="1" applyFill="1" applyBorder="1" applyAlignment="1">
      <alignment horizontal="left" wrapText="1"/>
    </xf>
    <xf numFmtId="0" fontId="35" fillId="33" borderId="1" xfId="0" applyFont="1" applyFill="1" applyBorder="1" applyAlignment="1">
      <alignment horizontal="left" wrapText="1"/>
    </xf>
    <xf numFmtId="0" fontId="35" fillId="33" borderId="1" xfId="0" quotePrefix="1" applyFont="1" applyFill="1" applyBorder="1" applyAlignment="1">
      <alignment horizontal="center" wrapText="1"/>
    </xf>
    <xf numFmtId="0" fontId="35" fillId="33" borderId="1" xfId="0" applyFont="1" applyFill="1" applyBorder="1" applyAlignment="1">
      <alignment horizontal="center" wrapText="1"/>
    </xf>
    <xf numFmtId="44" fontId="40" fillId="33" borderId="1" xfId="29" applyFont="1" applyFill="1" applyBorder="1" applyAlignment="1">
      <alignment horizontal="left" wrapText="1"/>
    </xf>
    <xf numFmtId="49" fontId="35" fillId="0" borderId="1" xfId="0" applyNumberFormat="1" applyFont="1" applyBorder="1" applyAlignment="1">
      <alignment horizontal="left" wrapText="1"/>
    </xf>
    <xf numFmtId="0" fontId="35" fillId="0" borderId="1" xfId="0" applyFont="1" applyBorder="1" applyAlignment="1">
      <alignment horizontal="left" wrapText="1"/>
    </xf>
    <xf numFmtId="0" fontId="35" fillId="0" borderId="1" xfId="0" quotePrefix="1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44" fontId="40" fillId="0" borderId="1" xfId="29" applyFont="1" applyBorder="1" applyAlignment="1">
      <alignment horizontal="left" wrapText="1"/>
    </xf>
    <xf numFmtId="49" fontId="35" fillId="33" borderId="1" xfId="0" applyNumberFormat="1" applyFont="1" applyFill="1" applyBorder="1" applyAlignment="1">
      <alignment horizontal="left"/>
    </xf>
    <xf numFmtId="0" fontId="35" fillId="33" borderId="1" xfId="0" applyFont="1" applyFill="1" applyBorder="1" applyAlignment="1">
      <alignment horizontal="left"/>
    </xf>
    <xf numFmtId="0" fontId="35" fillId="33" borderId="1" xfId="0" applyFont="1" applyFill="1" applyBorder="1" applyAlignment="1">
      <alignment horizontal="center"/>
    </xf>
    <xf numFmtId="44" fontId="40" fillId="33" borderId="1" xfId="29" applyFont="1" applyFill="1" applyBorder="1" applyAlignment="1">
      <alignment horizontal="left"/>
    </xf>
    <xf numFmtId="49" fontId="35" fillId="0" borderId="1" xfId="0" applyNumberFormat="1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/>
    </xf>
    <xf numFmtId="44" fontId="40" fillId="0" borderId="1" xfId="29" applyFont="1" applyBorder="1" applyAlignment="1">
      <alignment horizontal="left"/>
    </xf>
    <xf numFmtId="49" fontId="35" fillId="0" borderId="1" xfId="0" quotePrefix="1" applyNumberFormat="1" applyFont="1" applyBorder="1" applyAlignment="1">
      <alignment horizontal="left"/>
    </xf>
    <xf numFmtId="49" fontId="35" fillId="33" borderId="1" xfId="0" quotePrefix="1" applyNumberFormat="1" applyFont="1" applyFill="1" applyBorder="1" applyAlignment="1">
      <alignment horizontal="left"/>
    </xf>
    <xf numFmtId="49" fontId="35" fillId="33" borderId="1" xfId="0" quotePrefix="1" applyNumberFormat="1" applyFont="1" applyFill="1" applyBorder="1" applyAlignment="1">
      <alignment horizontal="left" wrapText="1"/>
    </xf>
    <xf numFmtId="49" fontId="35" fillId="0" borderId="1" xfId="0" quotePrefix="1" applyNumberFormat="1" applyFont="1" applyBorder="1" applyAlignment="1">
      <alignment horizontal="left" wrapText="1"/>
    </xf>
    <xf numFmtId="0" fontId="41" fillId="0" borderId="1" xfId="41" applyFont="1" applyBorder="1" applyAlignment="1">
      <alignment horizontal="left" wrapText="1" readingOrder="1"/>
    </xf>
    <xf numFmtId="0" fontId="41" fillId="0" borderId="1" xfId="41" applyFont="1" applyBorder="1" applyAlignment="1">
      <alignment horizontal="center" wrapText="1" readingOrder="1"/>
    </xf>
    <xf numFmtId="44" fontId="36" fillId="0" borderId="13" xfId="28" applyFont="1" applyFill="1" applyBorder="1" applyAlignment="1">
      <alignment horizontal="center"/>
    </xf>
    <xf numFmtId="0" fontId="42" fillId="0" borderId="7" xfId="0" applyFont="1" applyBorder="1" applyAlignment="1">
      <alignment horizontal="center" vertical="center" wrapText="1"/>
    </xf>
    <xf numFmtId="0" fontId="43" fillId="0" borderId="7" xfId="0" quotePrefix="1" applyFont="1" applyBorder="1"/>
    <xf numFmtId="49" fontId="6" fillId="0" borderId="1" xfId="50" applyNumberFormat="1" applyFont="1" applyBorder="1" applyAlignment="1" applyProtection="1">
      <alignment vertical="center"/>
      <protection locked="0"/>
    </xf>
    <xf numFmtId="49" fontId="10" fillId="0" borderId="11" xfId="0" applyNumberFormat="1" applyFont="1" applyBorder="1" applyAlignment="1">
      <alignment horizontal="left" vertical="center" wrapText="1"/>
    </xf>
    <xf numFmtId="1" fontId="40" fillId="33" borderId="1" xfId="29" applyNumberFormat="1" applyFont="1" applyFill="1" applyBorder="1" applyAlignment="1">
      <alignment horizontal="left" wrapText="1"/>
    </xf>
    <xf numFmtId="1" fontId="35" fillId="33" borderId="1" xfId="0" applyNumberFormat="1" applyFont="1" applyFill="1" applyBorder="1" applyAlignment="1">
      <alignment horizontal="left" wrapText="1"/>
    </xf>
    <xf numFmtId="1" fontId="35" fillId="33" borderId="1" xfId="0" quotePrefix="1" applyNumberFormat="1" applyFont="1" applyFill="1" applyBorder="1" applyAlignment="1">
      <alignment horizontal="center" wrapText="1"/>
    </xf>
    <xf numFmtId="1" fontId="35" fillId="33" borderId="1" xfId="0" applyNumberFormat="1" applyFont="1" applyFill="1" applyBorder="1" applyAlignment="1">
      <alignment horizontal="center" wrapText="1"/>
    </xf>
    <xf numFmtId="1" fontId="36" fillId="0" borderId="0" xfId="28" applyNumberFormat="1" applyFont="1" applyFill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36" fillId="0" borderId="0" xfId="0" applyNumberFormat="1" applyFont="1"/>
    <xf numFmtId="49" fontId="40" fillId="33" borderId="1" xfId="29" applyNumberFormat="1" applyFont="1" applyFill="1" applyBorder="1" applyAlignment="1">
      <alignment horizontal="left" wrapText="1"/>
    </xf>
    <xf numFmtId="49" fontId="40" fillId="0" borderId="1" xfId="29" applyNumberFormat="1" applyFont="1" applyBorder="1" applyAlignment="1">
      <alignment horizontal="left" wrapText="1"/>
    </xf>
    <xf numFmtId="49" fontId="40" fillId="33" borderId="1" xfId="29" applyNumberFormat="1" applyFont="1" applyFill="1" applyBorder="1" applyAlignment="1">
      <alignment horizontal="left"/>
    </xf>
    <xf numFmtId="49" fontId="40" fillId="0" borderId="1" xfId="29" applyNumberFormat="1" applyFont="1" applyBorder="1" applyAlignment="1">
      <alignment horizontal="left"/>
    </xf>
    <xf numFmtId="49" fontId="6" fillId="0" borderId="12" xfId="51" applyNumberFormat="1" applyFont="1" applyBorder="1" applyProtection="1">
      <protection locked="0"/>
    </xf>
    <xf numFmtId="49" fontId="6" fillId="0" borderId="11" xfId="0" applyNumberFormat="1" applyFont="1" applyBorder="1" applyAlignment="1">
      <alignment vertical="top"/>
    </xf>
    <xf numFmtId="49" fontId="6" fillId="0" borderId="11" xfId="0" quotePrefix="1" applyNumberFormat="1" applyFont="1" applyBorder="1" applyAlignment="1">
      <alignment vertical="top"/>
    </xf>
    <xf numFmtId="49" fontId="6" fillId="0" borderId="11" xfId="0" applyNumberFormat="1" applyFont="1" applyBorder="1" applyAlignment="1">
      <alignment horizontal="left"/>
    </xf>
    <xf numFmtId="49" fontId="6" fillId="0" borderId="11" xfId="0" applyNumberFormat="1" applyFont="1" applyBorder="1"/>
    <xf numFmtId="49" fontId="6" fillId="0" borderId="1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22" fillId="0" borderId="1" xfId="36" applyFill="1" applyBorder="1" applyAlignment="1">
      <alignment horizontal="right"/>
    </xf>
    <xf numFmtId="49" fontId="2" fillId="0" borderId="6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4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" xfId="0" applyFont="1" applyBorder="1" applyAlignment="1">
      <alignment horizontal="left"/>
    </xf>
    <xf numFmtId="16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 shrinkToFit="1"/>
    </xf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</cellXfs>
  <cellStyles count="52">
    <cellStyle name="20% - Accent1 2" xfId="1" xr:uid="{D3959F10-5616-4287-BD69-9290872E25FB}"/>
    <cellStyle name="20% - Accent2 2" xfId="2" xr:uid="{EB1ABD15-54C4-44B7-8080-D4024191CDCE}"/>
    <cellStyle name="20% - Accent3 2" xfId="3" xr:uid="{B9F52ED4-47F2-4E78-89D4-D0AF93D17DDC}"/>
    <cellStyle name="20% - Accent4 2" xfId="4" xr:uid="{426540B1-45E9-4E48-B688-97F3B517AAAB}"/>
    <cellStyle name="20% - Accent5 2" xfId="5" xr:uid="{63F75CAF-B0B8-4BDC-8F18-5ACD003A5FEB}"/>
    <cellStyle name="20% - Accent6 2" xfId="6" xr:uid="{0B037C67-EE0C-4136-B813-2DC37C75E3F1}"/>
    <cellStyle name="40% - Accent1 2" xfId="7" xr:uid="{9EAD8BE0-272F-40C6-876B-60C8F082EE50}"/>
    <cellStyle name="40% - Accent2 2" xfId="8" xr:uid="{9D17F4F4-E4C4-4545-8194-7B38C00AE989}"/>
    <cellStyle name="40% - Accent3 2" xfId="9" xr:uid="{3DE9495D-E060-43F4-A022-74AD51F328F2}"/>
    <cellStyle name="40% - Accent4 2" xfId="10" xr:uid="{D0E3CBBD-EBB1-4428-BED2-9CDC1E6C1C98}"/>
    <cellStyle name="40% - Accent5 2" xfId="11" xr:uid="{2379C98D-0D4C-45F5-96CB-E804942FB9D9}"/>
    <cellStyle name="40% - Accent6 2" xfId="12" xr:uid="{CB06D451-175F-4BB7-8B9E-E8D426DBAFC5}"/>
    <cellStyle name="60% - Accent1 2" xfId="13" xr:uid="{0ACAA08B-FB2A-4050-800D-8D71BF728447}"/>
    <cellStyle name="60% - Accent2 2" xfId="14" xr:uid="{EF5FD4D9-BA30-491F-842A-B999FB256B5D}"/>
    <cellStyle name="60% - Accent3 2" xfId="15" xr:uid="{4687CBD8-2C23-4A7F-A25B-25DBFD4D7F11}"/>
    <cellStyle name="60% - Accent4 2" xfId="16" xr:uid="{D6FEE11E-AC69-4A08-8CC8-1434EE12FFFA}"/>
    <cellStyle name="60% - Accent5 2" xfId="17" xr:uid="{F3C09DA1-4755-42C2-8250-072EE538A1B2}"/>
    <cellStyle name="60% - Accent6 2" xfId="18" xr:uid="{6144E487-531A-4341-B307-8DCD97D5F90E}"/>
    <cellStyle name="Accent1 2" xfId="19" xr:uid="{E0B06FDA-56CC-494B-A787-C7821F4EF45C}"/>
    <cellStyle name="Accent2 2" xfId="20" xr:uid="{A589DD03-1563-4499-8195-31B384AF1A52}"/>
    <cellStyle name="Accent3 2" xfId="21" xr:uid="{C377C45D-E841-49ED-9D18-A19897C167B6}"/>
    <cellStyle name="Accent4 2" xfId="22" xr:uid="{EB31EF16-2C95-4AF2-BCFE-BD42711B6B62}"/>
    <cellStyle name="Accent5 2" xfId="23" xr:uid="{6A1744E6-B4F6-4395-BE94-90504A29ABF8}"/>
    <cellStyle name="Accent6 2" xfId="24" xr:uid="{61F4A577-AB35-4B8C-B4D8-3D064F68FBF4}"/>
    <cellStyle name="Bad 2" xfId="25" xr:uid="{DBD4CDFF-CD04-430F-9946-695E6D0889A9}"/>
    <cellStyle name="Calculation 2" xfId="26" xr:uid="{FCC60521-4569-4832-8169-B4C252CFFEDD}"/>
    <cellStyle name="Check Cell 2" xfId="27" xr:uid="{B7EB74E6-1231-4AAC-93F7-766C97668D9F}"/>
    <cellStyle name="Currency" xfId="28" builtinId="4"/>
    <cellStyle name="Currency 2" xfId="29" xr:uid="{F1409CF4-D484-4CDC-8826-0E3FBAC542D4}"/>
    <cellStyle name="Explanatory Text" xfId="30" builtinId="53" customBuiltin="1"/>
    <cellStyle name="Good 2" xfId="31" xr:uid="{338A7604-6F4C-4B5B-8D7E-0AE0E0AE25EF}"/>
    <cellStyle name="Heading 1" xfId="32" builtinId="16" customBuiltin="1"/>
    <cellStyle name="Heading 2 2" xfId="33" xr:uid="{4B9FFDE1-6845-4D4B-8247-23C5C7D0429D}"/>
    <cellStyle name="Heading 3" xfId="34" builtinId="18" customBuiltin="1"/>
    <cellStyle name="Heading 4" xfId="35" builtinId="19" customBuiltin="1"/>
    <cellStyle name="Hyperlink" xfId="36" builtinId="8"/>
    <cellStyle name="Input 2" xfId="37" xr:uid="{29D75873-96A0-4C7C-B00E-945130A32045}"/>
    <cellStyle name="Linked Cell" xfId="38" builtinId="24" customBuiltin="1"/>
    <cellStyle name="Neutral 2" xfId="39" xr:uid="{B5FE6087-8CF8-4E7F-BFF4-E773D590C429}"/>
    <cellStyle name="Normal" xfId="0" builtinId="0"/>
    <cellStyle name="Normal 12" xfId="40" xr:uid="{85D4B4B4-116B-4AC4-B507-1D60D7DC1343}"/>
    <cellStyle name="Normal 2" xfId="41" xr:uid="{AA3D3CCD-0791-4901-A4C3-0CCA74E3F0DA}"/>
    <cellStyle name="Normal 3" xfId="42" xr:uid="{8A5DA1B3-549D-4786-AF19-3D9312031E2D}"/>
    <cellStyle name="Normal 4" xfId="43" xr:uid="{97964732-4BDF-4BA7-8756-6F67779AD7E7}"/>
    <cellStyle name="Note 2" xfId="44" xr:uid="{6C96EC1B-2A9F-44C0-A1A2-748DFDF7DE24}"/>
    <cellStyle name="Output 2" xfId="45" xr:uid="{38EB56D9-43F6-4199-9391-F5911835DA51}"/>
    <cellStyle name="Percent 2" xfId="46" xr:uid="{C4FB0A12-998F-415B-B94D-2016A9F722FC}"/>
    <cellStyle name="Title 2" xfId="47" xr:uid="{EC6384B0-E282-440D-8662-FAB8B487D806}"/>
    <cellStyle name="Total 2" xfId="48" xr:uid="{E47AB527-51E3-4275-B382-21ADDE190364}"/>
    <cellStyle name="Warning Text 2" xfId="49" xr:uid="{73CC7753-AE8C-4E28-9D03-F98E5CBB1582}"/>
    <cellStyle name="常规_(revised)Sales Confirmation - samples by air &amp; by sea 112503" xfId="50" xr:uid="{2814C21F-833C-48C1-BF95-514E36DC13AE}"/>
    <cellStyle name="常规_(revised)Sales Confirmation - samples by air &amp; by sea 112503 2" xfId="51" xr:uid="{63CD5865-4A8B-476B-8A73-8CFC109897DC}"/>
  </cellStyles>
  <dxfs count="1">
    <dxf>
      <font>
        <color rgb="FFC00000"/>
      </font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6</xdr:row>
      <xdr:rowOff>0</xdr:rowOff>
    </xdr:to>
    <xdr:pic>
      <xdr:nvPicPr>
        <xdr:cNvPr id="3216" name="Picture 16">
          <a:extLst>
            <a:ext uri="{FF2B5EF4-FFF2-40B4-BE49-F238E27FC236}">
              <a16:creationId xmlns:a16="http://schemas.microsoft.com/office/drawing/2014/main" id="{A2FEC8DE-2905-3CAD-56FF-4ED3329B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615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</xdr:colOff>
      <xdr:row>7</xdr:row>
      <xdr:rowOff>0</xdr:rowOff>
    </xdr:from>
    <xdr:to>
      <xdr:col>1</xdr:col>
      <xdr:colOff>48362</xdr:colOff>
      <xdr:row>7</xdr:row>
      <xdr:rowOff>143138</xdr:rowOff>
    </xdr:to>
    <xdr:sp macro="" textlink="" fLocksText="0">
      <xdr:nvSpPr>
        <xdr:cNvPr id="3" name="Text Box 15">
          <a:extLst>
            <a:ext uri="{FF2B5EF4-FFF2-40B4-BE49-F238E27FC236}">
              <a16:creationId xmlns:a16="http://schemas.microsoft.com/office/drawing/2014/main" id="{20855CAE-6F4C-E524-19AA-52EC8E9610CD}"/>
            </a:ext>
          </a:extLst>
        </xdr:cNvPr>
        <xdr:cNvSpPr txBox="1">
          <a:spLocks noChangeArrowheads="1"/>
        </xdr:cNvSpPr>
      </xdr:nvSpPr>
      <xdr:spPr bwMode="auto">
        <a:xfrm>
          <a:off x="1905" y="936625"/>
          <a:ext cx="372825" cy="14511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Cust #:</a:t>
          </a:r>
        </a:p>
        <a:p>
          <a:pPr algn="l" rtl="0">
            <a:lnSpc>
              <a:spcPts val="600"/>
            </a:lnSpc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12</xdr:row>
      <xdr:rowOff>29028</xdr:rowOff>
    </xdr:from>
    <xdr:to>
      <xdr:col>1</xdr:col>
      <xdr:colOff>12827</xdr:colOff>
      <xdr:row>12</xdr:row>
      <xdr:rowOff>228045</xdr:rowOff>
    </xdr:to>
    <xdr:sp macro="" textlink="" fLocksText="0">
      <xdr:nvSpPr>
        <xdr:cNvPr id="4" name="Rectangle 17">
          <a:extLst>
            <a:ext uri="{FF2B5EF4-FFF2-40B4-BE49-F238E27FC236}">
              <a16:creationId xmlns:a16="http://schemas.microsoft.com/office/drawing/2014/main" id="{8CA1D017-FF38-643C-9F1F-81499D2EC3FF}"/>
            </a:ext>
          </a:extLst>
        </xdr:cNvPr>
        <xdr:cNvSpPr>
          <a:spLocks noChangeArrowheads="1"/>
        </xdr:cNvSpPr>
      </xdr:nvSpPr>
      <xdr:spPr bwMode="auto">
        <a:xfrm>
          <a:off x="0" y="2193924"/>
          <a:ext cx="344488" cy="1317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Phone:</a:t>
          </a:r>
        </a:p>
      </xdr:txBody>
    </xdr:sp>
    <xdr:clientData/>
  </xdr:twoCellAnchor>
  <xdr:twoCellAnchor>
    <xdr:from>
      <xdr:col>8</xdr:col>
      <xdr:colOff>0</xdr:colOff>
      <xdr:row>12</xdr:row>
      <xdr:rowOff>1905</xdr:rowOff>
    </xdr:from>
    <xdr:to>
      <xdr:col>9</xdr:col>
      <xdr:colOff>0</xdr:colOff>
      <xdr:row>12</xdr:row>
      <xdr:rowOff>226785</xdr:rowOff>
    </xdr:to>
    <xdr:sp macro="" textlink="" fLocksText="0">
      <xdr:nvSpPr>
        <xdr:cNvPr id="5" name="Rectangle 18">
          <a:extLst>
            <a:ext uri="{FF2B5EF4-FFF2-40B4-BE49-F238E27FC236}">
              <a16:creationId xmlns:a16="http://schemas.microsoft.com/office/drawing/2014/main" id="{5D2C499D-F25A-3EEE-D121-12FA0FB816CA}"/>
            </a:ext>
          </a:extLst>
        </xdr:cNvPr>
        <xdr:cNvSpPr>
          <a:spLocks noChangeArrowheads="1"/>
        </xdr:cNvSpPr>
      </xdr:nvSpPr>
      <xdr:spPr bwMode="auto">
        <a:xfrm>
          <a:off x="4619625" y="2154555"/>
          <a:ext cx="438150" cy="18859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e-mail: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2</xdr:col>
      <xdr:colOff>1554</xdr:colOff>
      <xdr:row>11</xdr:row>
      <xdr:rowOff>221847</xdr:rowOff>
    </xdr:to>
    <xdr:sp macro="" textlink="" fLocksText="0">
      <xdr:nvSpPr>
        <xdr:cNvPr id="6" name="Rectangle 19">
          <a:extLst>
            <a:ext uri="{FF2B5EF4-FFF2-40B4-BE49-F238E27FC236}">
              <a16:creationId xmlns:a16="http://schemas.microsoft.com/office/drawing/2014/main" id="{37023AEC-8100-3965-A7AB-E13DB44E9E51}"/>
            </a:ext>
          </a:extLst>
        </xdr:cNvPr>
        <xdr:cNvSpPr>
          <a:spLocks noChangeArrowheads="1"/>
        </xdr:cNvSpPr>
      </xdr:nvSpPr>
      <xdr:spPr bwMode="auto">
        <a:xfrm>
          <a:off x="0" y="1936750"/>
          <a:ext cx="706438" cy="13493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City, State  Zip:</a:t>
          </a:r>
        </a:p>
      </xdr:txBody>
    </xdr:sp>
    <xdr:clientData/>
  </xdr:twoCellAnchor>
  <xdr:twoCellAnchor>
    <xdr:from>
      <xdr:col>10</xdr:col>
      <xdr:colOff>24221</xdr:colOff>
      <xdr:row>13</xdr:row>
      <xdr:rowOff>16327</xdr:rowOff>
    </xdr:from>
    <xdr:to>
      <xdr:col>10</xdr:col>
      <xdr:colOff>791701</xdr:colOff>
      <xdr:row>13</xdr:row>
      <xdr:rowOff>229262</xdr:rowOff>
    </xdr:to>
    <xdr:sp macro="" textlink="" fLocksText="0">
      <xdr:nvSpPr>
        <xdr:cNvPr id="7" name="Rectangle 20">
          <a:extLst>
            <a:ext uri="{FF2B5EF4-FFF2-40B4-BE49-F238E27FC236}">
              <a16:creationId xmlns:a16="http://schemas.microsoft.com/office/drawing/2014/main" id="{F08F7187-1E6F-1D06-5AF8-A3FC796B5739}"/>
            </a:ext>
          </a:extLst>
        </xdr:cNvPr>
        <xdr:cNvSpPr>
          <a:spLocks noChangeArrowheads="1"/>
        </xdr:cNvSpPr>
      </xdr:nvSpPr>
      <xdr:spPr bwMode="auto">
        <a:xfrm>
          <a:off x="6436814" y="2412999"/>
          <a:ext cx="502829" cy="15875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Written By:</a:t>
          </a:r>
        </a:p>
      </xdr:txBody>
    </xdr:sp>
    <xdr:clientData/>
  </xdr:twoCellAnchor>
  <xdr:twoCellAnchor>
    <xdr:from>
      <xdr:col>3</xdr:col>
      <xdr:colOff>33336</xdr:colOff>
      <xdr:row>13</xdr:row>
      <xdr:rowOff>16237</xdr:rowOff>
    </xdr:from>
    <xdr:to>
      <xdr:col>3</xdr:col>
      <xdr:colOff>721461</xdr:colOff>
      <xdr:row>13</xdr:row>
      <xdr:rowOff>227147</xdr:rowOff>
    </xdr:to>
    <xdr:sp macro="" textlink="" fLocksText="0">
      <xdr:nvSpPr>
        <xdr:cNvPr id="8" name="Rectangle 24">
          <a:extLst>
            <a:ext uri="{FF2B5EF4-FFF2-40B4-BE49-F238E27FC236}">
              <a16:creationId xmlns:a16="http://schemas.microsoft.com/office/drawing/2014/main" id="{F8F6E3DE-347E-A47E-3EE8-7539A8E72473}"/>
            </a:ext>
          </a:extLst>
        </xdr:cNvPr>
        <xdr:cNvSpPr>
          <a:spLocks noChangeArrowheads="1"/>
        </xdr:cNvSpPr>
      </xdr:nvSpPr>
      <xdr:spPr bwMode="auto">
        <a:xfrm>
          <a:off x="3242808" y="2412909"/>
          <a:ext cx="473302" cy="132989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Ship Date:</a:t>
          </a:r>
        </a:p>
      </xdr:txBody>
    </xdr:sp>
    <xdr:clientData/>
  </xdr:twoCellAnchor>
  <xdr:twoCellAnchor>
    <xdr:from>
      <xdr:col>0</xdr:col>
      <xdr:colOff>0</xdr:colOff>
      <xdr:row>15</xdr:row>
      <xdr:rowOff>1271</xdr:rowOff>
    </xdr:from>
    <xdr:to>
      <xdr:col>2</xdr:col>
      <xdr:colOff>95205</xdr:colOff>
      <xdr:row>16</xdr:row>
      <xdr:rowOff>967</xdr:rowOff>
    </xdr:to>
    <xdr:sp macro="" textlink="" fLocksText="0">
      <xdr:nvSpPr>
        <xdr:cNvPr id="10" name="Rectangle 27">
          <a:extLst>
            <a:ext uri="{FF2B5EF4-FFF2-40B4-BE49-F238E27FC236}">
              <a16:creationId xmlns:a16="http://schemas.microsoft.com/office/drawing/2014/main" id="{7BC7051A-DB77-B616-F97F-FFEEFE0ED337}"/>
            </a:ext>
          </a:extLst>
        </xdr:cNvPr>
        <xdr:cNvSpPr>
          <a:spLocks noChangeArrowheads="1"/>
        </xdr:cNvSpPr>
      </xdr:nvSpPr>
      <xdr:spPr bwMode="auto">
        <a:xfrm>
          <a:off x="0" y="2898459"/>
          <a:ext cx="914221" cy="22901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Shipping Information:</a:t>
          </a:r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13048</xdr:colOff>
      <xdr:row>8</xdr:row>
      <xdr:rowOff>233221</xdr:rowOff>
    </xdr:to>
    <xdr:sp macro="" textlink="" fLocksText="0">
      <xdr:nvSpPr>
        <xdr:cNvPr id="11" name="Rectangle 28">
          <a:extLst>
            <a:ext uri="{FF2B5EF4-FFF2-40B4-BE49-F238E27FC236}">
              <a16:creationId xmlns:a16="http://schemas.microsoft.com/office/drawing/2014/main" id="{86B078A7-CFFC-266A-53BF-811E6B55B743}"/>
            </a:ext>
          </a:extLst>
        </xdr:cNvPr>
        <xdr:cNvSpPr>
          <a:spLocks noChangeArrowheads="1"/>
        </xdr:cNvSpPr>
      </xdr:nvSpPr>
      <xdr:spPr bwMode="auto">
        <a:xfrm>
          <a:off x="0" y="1222375"/>
          <a:ext cx="351962" cy="127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Bill To:</a:t>
          </a:r>
        </a:p>
      </xdr:txBody>
    </xdr:sp>
    <xdr:clientData/>
  </xdr:twoCellAnchor>
  <xdr:twoCellAnchor>
    <xdr:from>
      <xdr:col>4</xdr:col>
      <xdr:colOff>0</xdr:colOff>
      <xdr:row>8</xdr:row>
      <xdr:rowOff>1905</xdr:rowOff>
    </xdr:from>
    <xdr:to>
      <xdr:col>6</xdr:col>
      <xdr:colOff>0</xdr:colOff>
      <xdr:row>9</xdr:row>
      <xdr:rowOff>1432</xdr:rowOff>
    </xdr:to>
    <xdr:sp macro="" textlink="" fLocksText="0">
      <xdr:nvSpPr>
        <xdr:cNvPr id="12" name="Rectangle 29">
          <a:extLst>
            <a:ext uri="{FF2B5EF4-FFF2-40B4-BE49-F238E27FC236}">
              <a16:creationId xmlns:a16="http://schemas.microsoft.com/office/drawing/2014/main" id="{7B126197-7255-3D0B-FAC1-1EFD918BAF6F}"/>
            </a:ext>
          </a:extLst>
        </xdr:cNvPr>
        <xdr:cNvSpPr>
          <a:spLocks noChangeArrowheads="1"/>
        </xdr:cNvSpPr>
      </xdr:nvSpPr>
      <xdr:spPr bwMode="auto">
        <a:xfrm>
          <a:off x="3857625" y="1224280"/>
          <a:ext cx="460375" cy="15684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Ship To:</a:t>
          </a: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</xdr:col>
      <xdr:colOff>158073</xdr:colOff>
      <xdr:row>10</xdr:row>
      <xdr:rowOff>1341</xdr:rowOff>
    </xdr:to>
    <xdr:sp macro="" textlink="" fLocksText="0">
      <xdr:nvSpPr>
        <xdr:cNvPr id="13" name="Rectangle 30">
          <a:extLst>
            <a:ext uri="{FF2B5EF4-FFF2-40B4-BE49-F238E27FC236}">
              <a16:creationId xmlns:a16="http://schemas.microsoft.com/office/drawing/2014/main" id="{0ACFB509-2A09-4236-84E6-8EF65C128A1A}"/>
            </a:ext>
          </a:extLst>
        </xdr:cNvPr>
        <xdr:cNvSpPr>
          <a:spLocks noChangeArrowheads="1"/>
        </xdr:cNvSpPr>
      </xdr:nvSpPr>
      <xdr:spPr bwMode="auto">
        <a:xfrm>
          <a:off x="0" y="1460500"/>
          <a:ext cx="428624" cy="15081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Address:</a:t>
          </a:r>
        </a:p>
      </xdr:txBody>
    </xdr:sp>
    <xdr:clientData/>
  </xdr:twoCellAnchor>
  <xdr:twoCellAnchor>
    <xdr:from>
      <xdr:col>4</xdr:col>
      <xdr:colOff>0</xdr:colOff>
      <xdr:row>9</xdr:row>
      <xdr:rowOff>1</xdr:rowOff>
    </xdr:from>
    <xdr:to>
      <xdr:col>6</xdr:col>
      <xdr:colOff>33941</xdr:colOff>
      <xdr:row>10</xdr:row>
      <xdr:rowOff>1959</xdr:rowOff>
    </xdr:to>
    <xdr:sp macro="" textlink="" fLocksText="0">
      <xdr:nvSpPr>
        <xdr:cNvPr id="14" name="Rectangle 31">
          <a:extLst>
            <a:ext uri="{FF2B5EF4-FFF2-40B4-BE49-F238E27FC236}">
              <a16:creationId xmlns:a16="http://schemas.microsoft.com/office/drawing/2014/main" id="{DF12898F-B25B-C794-DDCB-E82C125A2609}"/>
            </a:ext>
          </a:extLst>
        </xdr:cNvPr>
        <xdr:cNvSpPr>
          <a:spLocks noChangeArrowheads="1"/>
        </xdr:cNvSpPr>
      </xdr:nvSpPr>
      <xdr:spPr bwMode="auto">
        <a:xfrm>
          <a:off x="3857625" y="1460501"/>
          <a:ext cx="477500" cy="17462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Address:</a:t>
          </a:r>
        </a:p>
      </xdr:txBody>
    </xdr:sp>
    <xdr:clientData/>
  </xdr:twoCellAnchor>
  <xdr:twoCellAnchor>
    <xdr:from>
      <xdr:col>3</xdr:col>
      <xdr:colOff>315</xdr:colOff>
      <xdr:row>14</xdr:row>
      <xdr:rowOff>16646</xdr:rowOff>
    </xdr:from>
    <xdr:to>
      <xdr:col>3</xdr:col>
      <xdr:colOff>725479</xdr:colOff>
      <xdr:row>14</xdr:row>
      <xdr:rowOff>231452</xdr:rowOff>
    </xdr:to>
    <xdr:sp macro="" textlink="" fLocksText="0">
      <xdr:nvSpPr>
        <xdr:cNvPr id="15" name="Rectangle 36">
          <a:extLst>
            <a:ext uri="{FF2B5EF4-FFF2-40B4-BE49-F238E27FC236}">
              <a16:creationId xmlns:a16="http://schemas.microsoft.com/office/drawing/2014/main" id="{2DD44D79-8B9C-19CE-B32E-5672AF9D8E48}"/>
            </a:ext>
          </a:extLst>
        </xdr:cNvPr>
        <xdr:cNvSpPr>
          <a:spLocks noChangeArrowheads="1"/>
        </xdr:cNvSpPr>
      </xdr:nvSpPr>
      <xdr:spPr bwMode="auto">
        <a:xfrm>
          <a:off x="3225208" y="2651443"/>
          <a:ext cx="598399" cy="15162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Cancel Date:</a:t>
          </a:r>
        </a:p>
      </xdr:txBody>
    </xdr:sp>
    <xdr:clientData/>
  </xdr:twoCellAnchor>
  <xdr:twoCellAnchor>
    <xdr:from>
      <xdr:col>6</xdr:col>
      <xdr:colOff>7619</xdr:colOff>
      <xdr:row>13</xdr:row>
      <xdr:rowOff>318</xdr:rowOff>
    </xdr:from>
    <xdr:to>
      <xdr:col>6</xdr:col>
      <xdr:colOff>435606</xdr:colOff>
      <xdr:row>13</xdr:row>
      <xdr:rowOff>221375</xdr:rowOff>
    </xdr:to>
    <xdr:sp macro="" textlink="" fLocksText="0">
      <xdr:nvSpPr>
        <xdr:cNvPr id="17" name="Rectangle 38">
          <a:extLst>
            <a:ext uri="{FF2B5EF4-FFF2-40B4-BE49-F238E27FC236}">
              <a16:creationId xmlns:a16="http://schemas.microsoft.com/office/drawing/2014/main" id="{87EADF80-4B95-BFB9-FE82-8B62AFB498A2}"/>
            </a:ext>
          </a:extLst>
        </xdr:cNvPr>
        <xdr:cNvSpPr>
          <a:spLocks noChangeArrowheads="1"/>
        </xdr:cNvSpPr>
      </xdr:nvSpPr>
      <xdr:spPr bwMode="auto">
        <a:xfrm>
          <a:off x="4443548" y="2401979"/>
          <a:ext cx="346166" cy="1289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lnSpc>
              <a:spcPts val="700"/>
            </a:lnSpc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Terms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14</xdr:row>
      <xdr:rowOff>1695</xdr:rowOff>
    </xdr:to>
    <xdr:sp macro="" textlink="" fLocksText="0">
      <xdr:nvSpPr>
        <xdr:cNvPr id="18" name="Rectangle 39">
          <a:extLst>
            <a:ext uri="{FF2B5EF4-FFF2-40B4-BE49-F238E27FC236}">
              <a16:creationId xmlns:a16="http://schemas.microsoft.com/office/drawing/2014/main" id="{0D55C5A4-D027-415D-2AAE-EC4C5BE69122}"/>
            </a:ext>
          </a:extLst>
        </xdr:cNvPr>
        <xdr:cNvSpPr>
          <a:spLocks noChangeArrowheads="1"/>
        </xdr:cNvSpPr>
      </xdr:nvSpPr>
      <xdr:spPr bwMode="auto">
        <a:xfrm>
          <a:off x="0" y="2413000"/>
          <a:ext cx="325438" cy="16668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Buyer:</a:t>
          </a:r>
        </a:p>
      </xdr:txBody>
    </xdr:sp>
    <xdr:clientData/>
  </xdr:twoCellAnchor>
  <xdr:twoCellAnchor>
    <xdr:from>
      <xdr:col>0</xdr:col>
      <xdr:colOff>1</xdr:colOff>
      <xdr:row>14</xdr:row>
      <xdr:rowOff>1905</xdr:rowOff>
    </xdr:from>
    <xdr:to>
      <xdr:col>1</xdr:col>
      <xdr:colOff>48363</xdr:colOff>
      <xdr:row>14</xdr:row>
      <xdr:rowOff>197815</xdr:rowOff>
    </xdr:to>
    <xdr:sp macro="" textlink="" fLocksText="0">
      <xdr:nvSpPr>
        <xdr:cNvPr id="20" name="Rectangle 41">
          <a:extLst>
            <a:ext uri="{FF2B5EF4-FFF2-40B4-BE49-F238E27FC236}">
              <a16:creationId xmlns:a16="http://schemas.microsoft.com/office/drawing/2014/main" id="{140C4075-5CF0-52F9-5EBF-E9EDC0FCD5E9}"/>
            </a:ext>
          </a:extLst>
        </xdr:cNvPr>
        <xdr:cNvSpPr>
          <a:spLocks noChangeArrowheads="1"/>
        </xdr:cNvSpPr>
      </xdr:nvSpPr>
      <xdr:spPr bwMode="auto">
        <a:xfrm>
          <a:off x="1" y="2630805"/>
          <a:ext cx="371474" cy="16002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PO #: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6</xdr:col>
      <xdr:colOff>339159</xdr:colOff>
      <xdr:row>11</xdr:row>
      <xdr:rowOff>189459</xdr:rowOff>
    </xdr:to>
    <xdr:sp macro="" textlink="" fLocksText="0">
      <xdr:nvSpPr>
        <xdr:cNvPr id="21" name="Rectangle 19">
          <a:extLst>
            <a:ext uri="{FF2B5EF4-FFF2-40B4-BE49-F238E27FC236}">
              <a16:creationId xmlns:a16="http://schemas.microsoft.com/office/drawing/2014/main" id="{F94F6465-B5BF-6B36-212D-9576D0FAEEC7}"/>
            </a:ext>
          </a:extLst>
        </xdr:cNvPr>
        <xdr:cNvSpPr>
          <a:spLocks noChangeArrowheads="1"/>
        </xdr:cNvSpPr>
      </xdr:nvSpPr>
      <xdr:spPr bwMode="auto">
        <a:xfrm>
          <a:off x="3857625" y="1936750"/>
          <a:ext cx="672075" cy="142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City, State  Zip:</a:t>
          </a:r>
        </a:p>
      </xdr:txBody>
    </xdr:sp>
    <xdr:clientData/>
  </xdr:twoCellAnchor>
  <xdr:twoCellAnchor>
    <xdr:from>
      <xdr:col>6</xdr:col>
      <xdr:colOff>224</xdr:colOff>
      <xdr:row>13</xdr:row>
      <xdr:rowOff>232092</xdr:rowOff>
    </xdr:from>
    <xdr:to>
      <xdr:col>7</xdr:col>
      <xdr:colOff>1068</xdr:colOff>
      <xdr:row>14</xdr:row>
      <xdr:rowOff>225569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3E9BAF36-EEA2-9911-53EA-D71FBCE37CB1}"/>
            </a:ext>
          </a:extLst>
        </xdr:cNvPr>
        <xdr:cNvSpPr>
          <a:spLocks noChangeArrowheads="1"/>
        </xdr:cNvSpPr>
      </xdr:nvSpPr>
      <xdr:spPr bwMode="auto">
        <a:xfrm>
          <a:off x="4431164" y="2633753"/>
          <a:ext cx="343581" cy="14482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Group:</a:t>
          </a:r>
        </a:p>
      </xdr:txBody>
    </xdr:sp>
    <xdr:clientData/>
  </xdr:twoCellAnchor>
  <xdr:twoCellAnchor>
    <xdr:from>
      <xdr:col>8</xdr:col>
      <xdr:colOff>1766</xdr:colOff>
      <xdr:row>13</xdr:row>
      <xdr:rowOff>14741</xdr:rowOff>
    </xdr:from>
    <xdr:to>
      <xdr:col>8</xdr:col>
      <xdr:colOff>438985</xdr:colOff>
      <xdr:row>13</xdr:row>
      <xdr:rowOff>229750</xdr:rowOff>
    </xdr:to>
    <xdr:sp macro="" textlink="" fLocksText="0">
      <xdr:nvSpPr>
        <xdr:cNvPr id="23" name="Rectangle 22">
          <a:extLst>
            <a:ext uri="{FF2B5EF4-FFF2-40B4-BE49-F238E27FC236}">
              <a16:creationId xmlns:a16="http://schemas.microsoft.com/office/drawing/2014/main" id="{62114B97-2C9E-5148-CBB6-34080D0B1873}"/>
            </a:ext>
          </a:extLst>
        </xdr:cNvPr>
        <xdr:cNvSpPr>
          <a:spLocks noChangeArrowheads="1"/>
        </xdr:cNvSpPr>
      </xdr:nvSpPr>
      <xdr:spPr bwMode="auto">
        <a:xfrm>
          <a:off x="5335766" y="2411413"/>
          <a:ext cx="360184" cy="165779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Type:</a:t>
          </a:r>
        </a:p>
      </xdr:txBody>
    </xdr:sp>
    <xdr:clientData/>
  </xdr:twoCellAnchor>
  <xdr:twoCellAnchor>
    <xdr:from>
      <xdr:col>10</xdr:col>
      <xdr:colOff>452</xdr:colOff>
      <xdr:row>13</xdr:row>
      <xdr:rowOff>235857</xdr:rowOff>
    </xdr:from>
    <xdr:to>
      <xdr:col>10</xdr:col>
      <xdr:colOff>522703</xdr:colOff>
      <xdr:row>14</xdr:row>
      <xdr:rowOff>229842</xdr:rowOff>
    </xdr:to>
    <xdr:sp macro="" textlink="" fLocksText="0">
      <xdr:nvSpPr>
        <xdr:cNvPr id="24" name="Rectangle 23">
          <a:extLst>
            <a:ext uri="{FF2B5EF4-FFF2-40B4-BE49-F238E27FC236}">
              <a16:creationId xmlns:a16="http://schemas.microsoft.com/office/drawing/2014/main" id="{040BFC60-48F4-651F-B99D-578DEB4BE555}"/>
            </a:ext>
          </a:extLst>
        </xdr:cNvPr>
        <xdr:cNvSpPr>
          <a:spLocks noChangeArrowheads="1"/>
        </xdr:cNvSpPr>
      </xdr:nvSpPr>
      <xdr:spPr bwMode="auto">
        <a:xfrm>
          <a:off x="6429374" y="2639786"/>
          <a:ext cx="306161" cy="1428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Code:</a:t>
          </a:r>
        </a:p>
      </xdr:txBody>
    </xdr:sp>
    <xdr:clientData/>
  </xdr:twoCellAnchor>
  <xdr:twoCellAnchor>
    <xdr:from>
      <xdr:col>3</xdr:col>
      <xdr:colOff>7969</xdr:colOff>
      <xdr:row>11</xdr:row>
      <xdr:rowOff>235533</xdr:rowOff>
    </xdr:from>
    <xdr:to>
      <xdr:col>3</xdr:col>
      <xdr:colOff>394868</xdr:colOff>
      <xdr:row>12</xdr:row>
      <xdr:rowOff>229311</xdr:rowOff>
    </xdr:to>
    <xdr:sp macro="" textlink="" fLocksText="0">
      <xdr:nvSpPr>
        <xdr:cNvPr id="25" name="Rectangle 17">
          <a:extLst>
            <a:ext uri="{FF2B5EF4-FFF2-40B4-BE49-F238E27FC236}">
              <a16:creationId xmlns:a16="http://schemas.microsoft.com/office/drawing/2014/main" id="{9BB7D5D6-6AB8-7DA9-C8C1-23066B3B4992}"/>
            </a:ext>
          </a:extLst>
        </xdr:cNvPr>
        <xdr:cNvSpPr>
          <a:spLocks noChangeArrowheads="1"/>
        </xdr:cNvSpPr>
      </xdr:nvSpPr>
      <xdr:spPr bwMode="auto">
        <a:xfrm>
          <a:off x="3232862" y="2154594"/>
          <a:ext cx="221991" cy="14501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Fax: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</xdr:col>
      <xdr:colOff>61813</xdr:colOff>
      <xdr:row>16</xdr:row>
      <xdr:rowOff>171936</xdr:rowOff>
    </xdr:to>
    <xdr:sp macro="" textlink="" fLocksText="0">
      <xdr:nvSpPr>
        <xdr:cNvPr id="26" name="Rectangle 27">
          <a:extLst>
            <a:ext uri="{FF2B5EF4-FFF2-40B4-BE49-F238E27FC236}">
              <a16:creationId xmlns:a16="http://schemas.microsoft.com/office/drawing/2014/main" id="{0BC7395A-A71A-DBEC-47D4-35BCB1565815}"/>
            </a:ext>
          </a:extLst>
        </xdr:cNvPr>
        <xdr:cNvSpPr>
          <a:spLocks noChangeArrowheads="1"/>
        </xdr:cNvSpPr>
      </xdr:nvSpPr>
      <xdr:spPr bwMode="auto">
        <a:xfrm>
          <a:off x="0" y="3429000"/>
          <a:ext cx="400121" cy="1809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Notes:</a:t>
          </a:r>
        </a:p>
      </xdr:txBody>
    </xdr:sp>
    <xdr:clientData/>
  </xdr:twoCellAnchor>
  <xdr:twoCellAnchor>
    <xdr:from>
      <xdr:col>3</xdr:col>
      <xdr:colOff>1166</xdr:colOff>
      <xdr:row>15</xdr:row>
      <xdr:rowOff>1</xdr:rowOff>
    </xdr:from>
    <xdr:to>
      <xdr:col>3</xdr:col>
      <xdr:colOff>725373</xdr:colOff>
      <xdr:row>16</xdr:row>
      <xdr:rowOff>11679</xdr:rowOff>
    </xdr:to>
    <xdr:sp macro="" textlink="" fLocksText="0">
      <xdr:nvSpPr>
        <xdr:cNvPr id="27" name="Rectangle 26">
          <a:extLst>
            <a:ext uri="{FF2B5EF4-FFF2-40B4-BE49-F238E27FC236}">
              <a16:creationId xmlns:a16="http://schemas.microsoft.com/office/drawing/2014/main" id="{9797533C-B334-4127-ABAA-5C6D5C3E9CF7}"/>
            </a:ext>
          </a:extLst>
        </xdr:cNvPr>
        <xdr:cNvSpPr>
          <a:spLocks noChangeArrowheads="1"/>
        </xdr:cNvSpPr>
      </xdr:nvSpPr>
      <xdr:spPr bwMode="auto">
        <a:xfrm>
          <a:off x="3226059" y="2877912"/>
          <a:ext cx="457394" cy="15648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en-US" sz="700" b="0" i="0" strike="noStrike">
              <a:solidFill>
                <a:srgbClr val="000000"/>
              </a:solidFill>
              <a:latin typeface="Arial"/>
              <a:cs typeface="Arial"/>
            </a:rPr>
            <a:t>Collect #:</a:t>
          </a:r>
        </a:p>
      </xdr:txBody>
    </xdr:sp>
    <xdr:clientData/>
  </xdr:twoCellAnchor>
  <xdr:twoCellAnchor>
    <xdr:from>
      <xdr:col>3</xdr:col>
      <xdr:colOff>64861</xdr:colOff>
      <xdr:row>0</xdr:row>
      <xdr:rowOff>0</xdr:rowOff>
    </xdr:from>
    <xdr:to>
      <xdr:col>10</xdr:col>
      <xdr:colOff>660591</xdr:colOff>
      <xdr:row>7</xdr:row>
      <xdr:rowOff>119977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BB1A719-726D-F6A5-029F-FD4F11FDAAC5}"/>
            </a:ext>
          </a:extLst>
        </xdr:cNvPr>
        <xdr:cNvSpPr txBox="1"/>
      </xdr:nvSpPr>
      <xdr:spPr>
        <a:xfrm>
          <a:off x="3189514" y="0"/>
          <a:ext cx="3679371" cy="1017814"/>
        </a:xfrm>
        <a:prstGeom prst="rect">
          <a:avLst/>
        </a:prstGeom>
        <a:solidFill>
          <a:schemeClr val="bg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Here is the link for the 2026 Halloween catalog: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https://1drv.ms/f/c/03d5d25d0b7fa724/IgDSWMh3SBP-T6uOoxB_4cnTAQ1_5Djb_-xEvsUAT8y4iQI?e=2RcPaQ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sunstargift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8928-4A8B-495D-8429-60EAA4A38C2F}">
  <dimension ref="A1:P301"/>
  <sheetViews>
    <sheetView topLeftCell="A13" zoomScale="140" zoomScaleNormal="140" workbookViewId="0">
      <selection activeCell="B17" sqref="B17:K17"/>
    </sheetView>
  </sheetViews>
  <sheetFormatPr defaultColWidth="9.1796875" defaultRowHeight="14.5" x14ac:dyDescent="0.35"/>
  <cols>
    <col min="1" max="1" width="4.7265625" style="20" customWidth="1"/>
    <col min="2" max="2" width="8.81640625" customWidth="1"/>
    <col min="3" max="3" width="32" customWidth="1"/>
    <col min="4" max="4" width="10.36328125" customWidth="1"/>
    <col min="5" max="6" width="3.26953125" customWidth="1"/>
    <col min="7" max="9" width="6.26953125" customWidth="1"/>
    <col min="10" max="10" width="9.1796875" customWidth="1"/>
    <col min="11" max="11" width="11.36328125" customWidth="1"/>
    <col min="12" max="12" width="8.7265625" hidden="1" customWidth="1"/>
    <col min="13" max="13" width="8.81640625" style="22" customWidth="1"/>
    <col min="14" max="14" width="10.7265625" style="22" customWidth="1"/>
    <col min="15" max="15" width="35.26953125" customWidth="1"/>
    <col min="16" max="16" width="33.26953125" customWidth="1"/>
  </cols>
  <sheetData>
    <row r="1" spans="1:11" ht="14.15" customHeight="1" x14ac:dyDescent="0.35">
      <c r="C1" s="21" t="s">
        <v>0</v>
      </c>
    </row>
    <row r="2" spans="1:11" ht="10" customHeight="1" x14ac:dyDescent="0.35">
      <c r="C2" s="1" t="s">
        <v>25</v>
      </c>
    </row>
    <row r="3" spans="1:11" ht="10" customHeight="1" x14ac:dyDescent="0.35">
      <c r="C3" s="1" t="s">
        <v>26</v>
      </c>
    </row>
    <row r="4" spans="1:11" ht="10" customHeight="1" x14ac:dyDescent="0.35">
      <c r="C4" s="1" t="s">
        <v>1</v>
      </c>
    </row>
    <row r="5" spans="1:11" ht="10" customHeight="1" x14ac:dyDescent="0.35">
      <c r="C5" s="29" t="s">
        <v>2</v>
      </c>
    </row>
    <row r="6" spans="1:11" ht="10" customHeight="1" x14ac:dyDescent="0.35">
      <c r="C6" s="25"/>
    </row>
    <row r="7" spans="1:11" ht="10" customHeight="1" thickBot="1" x14ac:dyDescent="0.4"/>
    <row r="8" spans="1:11" ht="23.25" customHeight="1" thickBot="1" x14ac:dyDescent="0.4">
      <c r="A8" s="109" t="s">
        <v>27</v>
      </c>
      <c r="B8" s="110"/>
      <c r="C8" s="111"/>
      <c r="D8" s="2"/>
      <c r="E8" s="3"/>
      <c r="F8" s="3"/>
      <c r="G8" s="2"/>
      <c r="H8" s="2"/>
      <c r="I8" s="2"/>
      <c r="J8" s="2"/>
      <c r="K8" s="4"/>
    </row>
    <row r="9" spans="1:11" ht="18.75" customHeight="1" x14ac:dyDescent="0.35">
      <c r="A9" s="112"/>
      <c r="B9" s="112"/>
      <c r="C9" s="112"/>
      <c r="D9" s="106"/>
      <c r="E9" s="106"/>
      <c r="F9" s="106"/>
      <c r="G9" s="106"/>
      <c r="H9" s="106"/>
      <c r="I9" s="106"/>
      <c r="J9" s="106"/>
      <c r="K9" s="106"/>
    </row>
    <row r="10" spans="1:11" ht="18.75" customHeight="1" x14ac:dyDescent="0.35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ht="18.75" customHeight="1" x14ac:dyDescent="0.35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</row>
    <row r="12" spans="1:11" ht="18.75" customHeight="1" x14ac:dyDescent="0.3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</row>
    <row r="13" spans="1:11" ht="18.75" customHeight="1" x14ac:dyDescent="0.35">
      <c r="A13" s="107"/>
      <c r="B13" s="107"/>
      <c r="C13" s="107"/>
      <c r="D13" s="107"/>
      <c r="E13" s="107"/>
      <c r="F13" s="107"/>
      <c r="G13" s="107"/>
      <c r="H13" s="107"/>
      <c r="I13" s="108"/>
      <c r="J13" s="106"/>
      <c r="K13" s="106"/>
    </row>
    <row r="14" spans="1:11" ht="18.75" customHeight="1" x14ac:dyDescent="0.35">
      <c r="A14" s="106"/>
      <c r="B14" s="106"/>
      <c r="C14" s="106"/>
      <c r="D14" s="113"/>
      <c r="E14" s="113"/>
      <c r="F14" s="113"/>
      <c r="G14" s="113"/>
      <c r="H14" s="113"/>
      <c r="I14" s="113"/>
      <c r="J14" s="113"/>
      <c r="K14" s="5" t="s">
        <v>853</v>
      </c>
    </row>
    <row r="15" spans="1:11" ht="18.75" customHeight="1" x14ac:dyDescent="0.35">
      <c r="A15" s="106"/>
      <c r="B15" s="106"/>
      <c r="C15" s="106"/>
      <c r="D15" s="121"/>
      <c r="E15" s="106"/>
      <c r="F15" s="106"/>
      <c r="G15" s="106" t="s">
        <v>854</v>
      </c>
      <c r="H15" s="106"/>
      <c r="I15" s="122" t="s">
        <v>28</v>
      </c>
      <c r="J15" s="122"/>
      <c r="K15" s="5">
        <v>20</v>
      </c>
    </row>
    <row r="16" spans="1:11" ht="18.75" customHeight="1" x14ac:dyDescent="0.35">
      <c r="A16" s="123"/>
      <c r="B16" s="117"/>
      <c r="C16" s="5"/>
      <c r="D16" s="124"/>
      <c r="E16" s="125"/>
      <c r="F16" s="126"/>
      <c r="G16" s="114"/>
      <c r="H16" s="115"/>
      <c r="I16" s="116"/>
      <c r="J16" s="116"/>
      <c r="K16" s="117"/>
    </row>
    <row r="17" spans="1:16" ht="18.75" customHeight="1" x14ac:dyDescent="0.35">
      <c r="A17" s="6"/>
      <c r="B17" s="118"/>
      <c r="C17" s="115"/>
      <c r="D17" s="115"/>
      <c r="E17" s="115"/>
      <c r="F17" s="115"/>
      <c r="G17" s="115"/>
      <c r="H17" s="115"/>
      <c r="I17" s="115"/>
      <c r="J17" s="115"/>
      <c r="K17" s="119"/>
    </row>
    <row r="18" spans="1:16" ht="18.75" customHeight="1" thickBot="1" x14ac:dyDescent="0.4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O18" t="s">
        <v>3</v>
      </c>
    </row>
    <row r="19" spans="1:16" ht="18.75" customHeight="1" thickBot="1" x14ac:dyDescent="0.4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O19" s="23">
        <f>K301</f>
        <v>0</v>
      </c>
    </row>
    <row r="20" spans="1:16" ht="4.25" customHeight="1" thickBot="1" x14ac:dyDescent="0.4"/>
    <row r="21" spans="1:16" ht="16" thickBot="1" x14ac:dyDescent="0.4">
      <c r="A21" s="7" t="s">
        <v>4</v>
      </c>
      <c r="B21" s="8" t="s">
        <v>5</v>
      </c>
      <c r="C21" s="8" t="s">
        <v>6</v>
      </c>
      <c r="D21" s="8" t="s">
        <v>7</v>
      </c>
      <c r="E21" s="9" t="s">
        <v>8</v>
      </c>
      <c r="F21" s="9" t="s">
        <v>9</v>
      </c>
      <c r="G21" s="10" t="s">
        <v>10</v>
      </c>
      <c r="H21" s="10" t="s">
        <v>11</v>
      </c>
      <c r="I21" s="10" t="s">
        <v>12</v>
      </c>
      <c r="J21" s="8" t="s">
        <v>13</v>
      </c>
      <c r="K21" s="8" t="s">
        <v>14</v>
      </c>
      <c r="L21" s="11" t="s">
        <v>12</v>
      </c>
      <c r="M21" s="12" t="s">
        <v>15</v>
      </c>
      <c r="N21" s="14" t="s">
        <v>16</v>
      </c>
      <c r="O21" s="13" t="s">
        <v>17</v>
      </c>
    </row>
    <row r="22" spans="1:16" x14ac:dyDescent="0.35">
      <c r="A22" s="56"/>
      <c r="B22" s="100"/>
      <c r="C22" s="86" t="str">
        <f>IF($B22="","",VLOOKUP($B22,Data!$A$4:$T$287,2,FALSE))</f>
        <v/>
      </c>
      <c r="D22" s="27" t="str">
        <f>IF($B22="","",VLOOKUP($B22,Data!$A$4:$T$287,10,FALSE))</f>
        <v/>
      </c>
      <c r="E22" s="85" t="str">
        <f>IF($B22="","",VLOOKUP($B22,Data!$A$4:$T$287,4,FALSE))</f>
        <v/>
      </c>
      <c r="F22" s="15" t="str">
        <f>IF($B22="","",VLOOKUP($B22,Data!$A$4:$T$287,5,FALSE))</f>
        <v/>
      </c>
      <c r="G22" s="18" t="str">
        <f>IF($B22="","",VLOOKUP($B22,Data!$A$4:$T$287,7,FALSE))</f>
        <v/>
      </c>
      <c r="H22" s="18" t="str">
        <f t="shared" ref="H22:H85" si="0">IF($B22="","",IF($K$15="","",ROUND($G22*(1-($K$15*0.01)),2)))</f>
        <v/>
      </c>
      <c r="I22" s="18" t="str">
        <f t="shared" ref="I22:I85" si="1">IF($B22="","",IF($G22=$L22,"",L22))</f>
        <v/>
      </c>
      <c r="J22" s="16" t="str">
        <f t="shared" ref="J22:J85" si="2">IF($B22="","",IF($H22&lt;$L22,$H22,$L22))</f>
        <v/>
      </c>
      <c r="K22" s="16" t="str">
        <f t="shared" ref="K22:K85" si="3">IF(A22="","",J22*A22)</f>
        <v/>
      </c>
      <c r="L22" s="15" t="e">
        <f>IF($I$15="Show",VLOOKUP($B22,Data!$A$4:$T$287,9,FALSE),VLOOKUP($B22,Data!$A$4:$T$287,7,FALSE))</f>
        <v>#N/A</v>
      </c>
      <c r="M22" s="17" t="str">
        <f>IF($B22="","",VLOOKUP($B22,Data!$A$4:$T$287,6,FALSE))</f>
        <v/>
      </c>
      <c r="N22" s="17" t="str">
        <f t="shared" ref="N22:N85" si="4">IF($A22="","",$A22/$M22)</f>
        <v/>
      </c>
      <c r="O22" s="26" t="str">
        <f>IF($B22="","",IF(VLOOKUP($B22,Data!$A$4:$T$287,11,FALSE)&lt;1,"",VLOOKUP(B22,Data!$A$4:$T$287,11,FALSE)))</f>
        <v/>
      </c>
      <c r="P22" s="55"/>
    </row>
    <row r="23" spans="1:16" x14ac:dyDescent="0.35">
      <c r="A23" s="56"/>
      <c r="B23" s="58"/>
      <c r="C23" s="86" t="str">
        <f>IF($B23="","",VLOOKUP($B23,Data!$A$4:$T$287,2,FALSE))</f>
        <v/>
      </c>
      <c r="D23" s="27" t="str">
        <f>IF($B23="","",VLOOKUP($B23,Data!$A$4:$T$287,10,FALSE))</f>
        <v/>
      </c>
      <c r="E23" s="85" t="str">
        <f>IF($B23="","",VLOOKUP($B23,Data!$A$4:$T$287,4,FALSE))</f>
        <v/>
      </c>
      <c r="F23" s="15" t="str">
        <f>IF($B23="","",VLOOKUP($B23,Data!$A$4:$T$287,5,FALSE))</f>
        <v/>
      </c>
      <c r="G23" s="18" t="str">
        <f>IF($B23="","",VLOOKUP($B23,Data!$A$4:$T$287,7,FALSE))</f>
        <v/>
      </c>
      <c r="H23" s="18" t="str">
        <f t="shared" si="0"/>
        <v/>
      </c>
      <c r="I23" s="18" t="str">
        <f t="shared" si="1"/>
        <v/>
      </c>
      <c r="J23" s="16" t="str">
        <f t="shared" si="2"/>
        <v/>
      </c>
      <c r="K23" s="16" t="str">
        <f t="shared" si="3"/>
        <v/>
      </c>
      <c r="L23" s="15" t="e">
        <f>IF($I$15="Show",VLOOKUP($B23,Data!$A$4:$T$287,9,FALSE),VLOOKUP($B23,Data!$A$4:$T$287,7,FALSE))</f>
        <v>#N/A</v>
      </c>
      <c r="M23" s="17" t="str">
        <f>IF($B23="","",VLOOKUP($B23,Data!$A$4:$T$287,6,FALSE))</f>
        <v/>
      </c>
      <c r="N23" s="17" t="str">
        <f t="shared" si="4"/>
        <v/>
      </c>
      <c r="O23" s="26" t="str">
        <f>IF($B23="","",IF(VLOOKUP($B23,Data!$A$4:$T$287,11,FALSE)&lt;1,"",VLOOKUP(B23,Data!$A$4:$T$287,11,FALSE)))</f>
        <v/>
      </c>
      <c r="P23" s="55"/>
    </row>
    <row r="24" spans="1:16" x14ac:dyDescent="0.35">
      <c r="A24" s="56"/>
      <c r="B24" s="100"/>
      <c r="C24" s="86" t="str">
        <f>IF($B24="","",VLOOKUP($B24,Data!$A$4:$T$287,2,FALSE))</f>
        <v/>
      </c>
      <c r="D24" s="27" t="str">
        <f>IF($B24="","",VLOOKUP($B24,Data!$A$4:$T$287,10,FALSE))</f>
        <v/>
      </c>
      <c r="E24" s="85" t="str">
        <f>IF($B24="","",VLOOKUP($B24,Data!$A$4:$T$287,4,FALSE))</f>
        <v/>
      </c>
      <c r="F24" s="15" t="str">
        <f>IF($B24="","",VLOOKUP($B24,Data!$A$4:$T$287,5,FALSE))</f>
        <v/>
      </c>
      <c r="G24" s="18" t="str">
        <f>IF($B24="","",VLOOKUP($B24,Data!$A$4:$T$287,7,FALSE))</f>
        <v/>
      </c>
      <c r="H24" s="18" t="str">
        <f t="shared" si="0"/>
        <v/>
      </c>
      <c r="I24" s="18" t="str">
        <f t="shared" si="1"/>
        <v/>
      </c>
      <c r="J24" s="16" t="str">
        <f t="shared" si="2"/>
        <v/>
      </c>
      <c r="K24" s="16" t="str">
        <f t="shared" si="3"/>
        <v/>
      </c>
      <c r="L24" s="15" t="e">
        <f>IF($I$15="Show",VLOOKUP($B24,Data!$A$4:$T$287,9,FALSE),VLOOKUP($B24,Data!$A$4:$T$287,7,FALSE))</f>
        <v>#N/A</v>
      </c>
      <c r="M24" s="17" t="str">
        <f>IF($B24="","",VLOOKUP($B24,Data!$A$4:$T$287,6,FALSE))</f>
        <v/>
      </c>
      <c r="N24" s="17" t="str">
        <f t="shared" si="4"/>
        <v/>
      </c>
      <c r="O24" s="26" t="str">
        <f>IF($B24="","",IF(VLOOKUP($B24,Data!$A$4:$T$287,11,FALSE)&lt;1,"",VLOOKUP(B24,Data!$A$4:$T$287,11,FALSE)))</f>
        <v/>
      </c>
      <c r="P24" s="55"/>
    </row>
    <row r="25" spans="1:16" x14ac:dyDescent="0.35">
      <c r="A25" s="56"/>
      <c r="B25" s="58"/>
      <c r="C25" s="86" t="str">
        <f>IF($B25="","",VLOOKUP($B25,Data!$A$4:$T$287,2,FALSE))</f>
        <v/>
      </c>
      <c r="D25" s="27" t="str">
        <f>IF($B25="","",VLOOKUP($B25,Data!$A$4:$T$287,10,FALSE))</f>
        <v/>
      </c>
      <c r="E25" s="85" t="str">
        <f>IF($B25="","",VLOOKUP($B25,Data!$A$4:$T$287,4,FALSE))</f>
        <v/>
      </c>
      <c r="F25" s="15" t="str">
        <f>IF($B25="","",VLOOKUP($B25,Data!$A$4:$T$287,5,FALSE))</f>
        <v/>
      </c>
      <c r="G25" s="18" t="str">
        <f>IF($B25="","",VLOOKUP($B25,Data!$A$4:$T$287,7,FALSE))</f>
        <v/>
      </c>
      <c r="H25" s="18" t="str">
        <f t="shared" si="0"/>
        <v/>
      </c>
      <c r="I25" s="18" t="str">
        <f t="shared" si="1"/>
        <v/>
      </c>
      <c r="J25" s="16" t="str">
        <f t="shared" si="2"/>
        <v/>
      </c>
      <c r="K25" s="16" t="str">
        <f t="shared" si="3"/>
        <v/>
      </c>
      <c r="L25" s="15" t="e">
        <f>IF($I$15="Show",VLOOKUP($B25,Data!$A$4:$T$287,9,FALSE),VLOOKUP($B25,Data!$A$4:$T$287,7,FALSE))</f>
        <v>#N/A</v>
      </c>
      <c r="M25" s="17" t="str">
        <f>IF($B25="","",VLOOKUP($B25,Data!$A$4:$T$287,6,FALSE))</f>
        <v/>
      </c>
      <c r="N25" s="17" t="str">
        <f t="shared" si="4"/>
        <v/>
      </c>
      <c r="O25" s="26" t="str">
        <f>IF($B25="","",IF(VLOOKUP($B25,Data!$A$4:$T$287,11,FALSE)&lt;1,"",VLOOKUP(B25,Data!$A$4:$T$287,11,FALSE)))</f>
        <v/>
      </c>
    </row>
    <row r="26" spans="1:16" x14ac:dyDescent="0.35">
      <c r="A26" s="56"/>
      <c r="B26" s="57"/>
      <c r="C26" s="86" t="str">
        <f>IF($B26="","",VLOOKUP($B26,Data!$A$4:$T$287,2,FALSE))</f>
        <v/>
      </c>
      <c r="D26" s="27" t="str">
        <f>IF($B26="","",VLOOKUP($B26,Data!$A$4:$T$287,10,FALSE))</f>
        <v/>
      </c>
      <c r="E26" s="85" t="str">
        <f>IF($B26="","",VLOOKUP($B26,Data!$A$4:$T$287,4,FALSE))</f>
        <v/>
      </c>
      <c r="F26" s="15" t="str">
        <f>IF($B26="","",VLOOKUP($B26,Data!$A$4:$T$287,5,FALSE))</f>
        <v/>
      </c>
      <c r="G26" s="18" t="str">
        <f>IF($B26="","",VLOOKUP($B26,Data!$A$4:$T$287,7,FALSE))</f>
        <v/>
      </c>
      <c r="H26" s="18" t="str">
        <f t="shared" si="0"/>
        <v/>
      </c>
      <c r="I26" s="18" t="str">
        <f t="shared" si="1"/>
        <v/>
      </c>
      <c r="J26" s="16" t="str">
        <f t="shared" si="2"/>
        <v/>
      </c>
      <c r="K26" s="16" t="str">
        <f t="shared" si="3"/>
        <v/>
      </c>
      <c r="L26" s="15" t="e">
        <f>IF($I$15="Show",VLOOKUP($B26,Data!$A$4:$T$287,9,FALSE),VLOOKUP($B26,Data!$A$4:$T$287,7,FALSE))</f>
        <v>#N/A</v>
      </c>
      <c r="M26" s="17" t="str">
        <f>IF($B26="","",VLOOKUP($B26,Data!$A$4:$T$287,6,FALSE))</f>
        <v/>
      </c>
      <c r="N26" s="17" t="str">
        <f t="shared" si="4"/>
        <v/>
      </c>
      <c r="O26" s="26" t="str">
        <f>IF($B26="","",IF(VLOOKUP($B26,Data!$A$4:$T$287,11,FALSE)&lt;1,"",VLOOKUP(B26,Data!$A$4:$T$287,11,FALSE)))</f>
        <v/>
      </c>
      <c r="P26" s="55"/>
    </row>
    <row r="27" spans="1:16" x14ac:dyDescent="0.35">
      <c r="A27" s="56"/>
      <c r="B27" s="58"/>
      <c r="C27" s="86" t="str">
        <f>IF($B27="","",VLOOKUP($B27,Data!$A$4:$T$287,2,FALSE))</f>
        <v/>
      </c>
      <c r="D27" s="27" t="str">
        <f>IF($B27="","",VLOOKUP($B27,Data!$A$4:$T$287,10,FALSE))</f>
        <v/>
      </c>
      <c r="E27" s="85" t="str">
        <f>IF($B27="","",VLOOKUP($B27,Data!$A$4:$T$287,4,FALSE))</f>
        <v/>
      </c>
      <c r="F27" s="15" t="str">
        <f>IF($B27="","",VLOOKUP($B27,Data!$A$4:$T$287,5,FALSE))</f>
        <v/>
      </c>
      <c r="G27" s="18" t="str">
        <f>IF($B27="","",VLOOKUP($B27,Data!$A$4:$T$287,7,FALSE))</f>
        <v/>
      </c>
      <c r="H27" s="18" t="str">
        <f t="shared" si="0"/>
        <v/>
      </c>
      <c r="I27" s="18" t="str">
        <f t="shared" si="1"/>
        <v/>
      </c>
      <c r="J27" s="16" t="str">
        <f t="shared" si="2"/>
        <v/>
      </c>
      <c r="K27" s="16" t="str">
        <f t="shared" si="3"/>
        <v/>
      </c>
      <c r="L27" s="15" t="e">
        <f>IF($I$15="Show",VLOOKUP($B27,Data!$A$4:$T$287,9,FALSE),VLOOKUP($B27,Data!$A$4:$T$287,7,FALSE))</f>
        <v>#N/A</v>
      </c>
      <c r="M27" s="17" t="str">
        <f>IF($B27="","",VLOOKUP($B27,Data!$A$4:$T$287,6,FALSE))</f>
        <v/>
      </c>
      <c r="N27" s="17" t="str">
        <f t="shared" si="4"/>
        <v/>
      </c>
      <c r="O27" s="26" t="str">
        <f>IF($B27="","",IF(VLOOKUP($B27,Data!$A$4:$T$287,11,FALSE)&lt;1,"",VLOOKUP(B27,Data!$A$4:$T$287,11,FALSE)))</f>
        <v/>
      </c>
    </row>
    <row r="28" spans="1:16" x14ac:dyDescent="0.35">
      <c r="A28" s="56"/>
      <c r="B28" s="58"/>
      <c r="C28" s="86" t="str">
        <f>IF($B28="","",VLOOKUP($B28,Data!$A$4:$T$287,2,FALSE))</f>
        <v/>
      </c>
      <c r="D28" s="27" t="str">
        <f>IF($B28="","",VLOOKUP($B28,Data!$A$4:$T$287,10,FALSE))</f>
        <v/>
      </c>
      <c r="E28" s="85" t="str">
        <f>IF($B28="","",VLOOKUP($B28,Data!$A$4:$T$287,4,FALSE))</f>
        <v/>
      </c>
      <c r="F28" s="15" t="str">
        <f>IF($B28="","",VLOOKUP($B28,Data!$A$4:$T$287,5,FALSE))</f>
        <v/>
      </c>
      <c r="G28" s="18" t="str">
        <f>IF($B28="","",VLOOKUP($B28,Data!$A$4:$T$287,7,FALSE))</f>
        <v/>
      </c>
      <c r="H28" s="18" t="str">
        <f t="shared" si="0"/>
        <v/>
      </c>
      <c r="I28" s="18" t="str">
        <f t="shared" si="1"/>
        <v/>
      </c>
      <c r="J28" s="16" t="str">
        <f t="shared" si="2"/>
        <v/>
      </c>
      <c r="K28" s="16" t="str">
        <f t="shared" si="3"/>
        <v/>
      </c>
      <c r="L28" s="15" t="e">
        <f>IF($I$15="Show",VLOOKUP($B28,Data!$A$4:$T$287,9,FALSE),VLOOKUP($B28,Data!$A$4:$T$287,7,FALSE))</f>
        <v>#N/A</v>
      </c>
      <c r="M28" s="17" t="str">
        <f>IF($B28="","",VLOOKUP($B28,Data!$A$4:$T$287,6,FALSE))</f>
        <v/>
      </c>
      <c r="N28" s="17" t="str">
        <f t="shared" si="4"/>
        <v/>
      </c>
      <c r="O28" s="26" t="str">
        <f>IF($B28="","",IF(VLOOKUP($B28,Data!$A$4:$T$287,11,FALSE)&lt;1,"",VLOOKUP(B28,Data!$A$4:$T$287,11,FALSE)))</f>
        <v/>
      </c>
    </row>
    <row r="29" spans="1:16" x14ac:dyDescent="0.35">
      <c r="A29" s="56"/>
      <c r="B29" s="58"/>
      <c r="C29" s="86" t="str">
        <f>IF($B29="","",VLOOKUP($B29,Data!$A$4:$T$287,2,FALSE))</f>
        <v/>
      </c>
      <c r="D29" s="27" t="str">
        <f>IF($B29="","",VLOOKUP($B29,Data!$A$4:$T$287,10,FALSE))</f>
        <v/>
      </c>
      <c r="E29" s="85" t="str">
        <f>IF($B29="","",VLOOKUP($B29,Data!$A$4:$T$287,4,FALSE))</f>
        <v/>
      </c>
      <c r="F29" s="15" t="str">
        <f>IF($B29="","",VLOOKUP($B29,Data!$A$4:$T$287,5,FALSE))</f>
        <v/>
      </c>
      <c r="G29" s="18" t="str">
        <f>IF($B29="","",VLOOKUP($B29,Data!$A$4:$T$287,7,FALSE))</f>
        <v/>
      </c>
      <c r="H29" s="18" t="str">
        <f t="shared" si="0"/>
        <v/>
      </c>
      <c r="I29" s="18" t="str">
        <f t="shared" si="1"/>
        <v/>
      </c>
      <c r="J29" s="16" t="str">
        <f t="shared" si="2"/>
        <v/>
      </c>
      <c r="K29" s="16" t="str">
        <f t="shared" si="3"/>
        <v/>
      </c>
      <c r="L29" s="15" t="e">
        <f>IF($I$15="Show",VLOOKUP($B29,Data!$A$4:$T$287,9,FALSE),VLOOKUP($B29,Data!$A$4:$T$287,7,FALSE))</f>
        <v>#N/A</v>
      </c>
      <c r="M29" s="17" t="str">
        <f>IF($B29="","",VLOOKUP($B29,Data!$A$4:$T$287,6,FALSE))</f>
        <v/>
      </c>
      <c r="N29" s="17" t="str">
        <f t="shared" si="4"/>
        <v/>
      </c>
      <c r="O29" s="26" t="str">
        <f>IF($B29="","",IF(VLOOKUP($B29,Data!$A$4:$T$287,11,FALSE)&lt;1,"",VLOOKUP(B29,Data!$A$4:$T$287,11,FALSE)))</f>
        <v/>
      </c>
    </row>
    <row r="30" spans="1:16" x14ac:dyDescent="0.35">
      <c r="A30" s="56"/>
      <c r="B30" s="57"/>
      <c r="C30" s="86" t="str">
        <f>IF($B30="","",VLOOKUP($B30,Data!$A$4:$T$287,2,FALSE))</f>
        <v/>
      </c>
      <c r="D30" s="27" t="str">
        <f>IF($B30="","",VLOOKUP($B30,Data!$A$4:$T$287,10,FALSE))</f>
        <v/>
      </c>
      <c r="E30" s="85" t="str">
        <f>IF($B30="","",VLOOKUP($B30,Data!$A$4:$T$287,4,FALSE))</f>
        <v/>
      </c>
      <c r="F30" s="15" t="str">
        <f>IF($B30="","",VLOOKUP($B30,Data!$A$4:$T$287,5,FALSE))</f>
        <v/>
      </c>
      <c r="G30" s="18" t="str">
        <f>IF($B30="","",VLOOKUP($B30,Data!$A$4:$T$287,7,FALSE))</f>
        <v/>
      </c>
      <c r="H30" s="18" t="str">
        <f t="shared" si="0"/>
        <v/>
      </c>
      <c r="I30" s="18" t="str">
        <f t="shared" si="1"/>
        <v/>
      </c>
      <c r="J30" s="16" t="str">
        <f t="shared" si="2"/>
        <v/>
      </c>
      <c r="K30" s="16" t="str">
        <f t="shared" si="3"/>
        <v/>
      </c>
      <c r="L30" s="15" t="e">
        <f>IF($I$15="Show",VLOOKUP($B30,Data!$A$4:$T$287,9,FALSE),VLOOKUP($B30,Data!$A$4:$T$287,7,FALSE))</f>
        <v>#N/A</v>
      </c>
      <c r="M30" s="17" t="str">
        <f>IF($B30="","",VLOOKUP($B30,Data!$A$4:$T$287,6,FALSE))</f>
        <v/>
      </c>
      <c r="N30" s="17" t="str">
        <f t="shared" si="4"/>
        <v/>
      </c>
      <c r="O30" s="26" t="str">
        <f>IF($B30="","",IF(VLOOKUP($B30,Data!$A$4:$T$287,11,FALSE)&lt;1,"",VLOOKUP(B30,Data!$A$4:$T$287,11,FALSE)))</f>
        <v/>
      </c>
    </row>
    <row r="31" spans="1:16" x14ac:dyDescent="0.35">
      <c r="A31" s="56"/>
      <c r="B31" s="58"/>
      <c r="C31" s="86" t="str">
        <f>IF($B31="","",VLOOKUP($B31,Data!$A$4:$T$287,2,FALSE))</f>
        <v/>
      </c>
      <c r="D31" s="27" t="str">
        <f>IF($B31="","",VLOOKUP($B31,Data!$A$4:$T$287,10,FALSE))</f>
        <v/>
      </c>
      <c r="E31" s="85" t="str">
        <f>IF($B31="","",VLOOKUP($B31,Data!$A$4:$T$287,4,FALSE))</f>
        <v/>
      </c>
      <c r="F31" s="15" t="str">
        <f>IF($B31="","",VLOOKUP($B31,Data!$A$4:$T$287,5,FALSE))</f>
        <v/>
      </c>
      <c r="G31" s="18" t="str">
        <f>IF($B31="","",VLOOKUP($B31,Data!$A$4:$T$287,7,FALSE))</f>
        <v/>
      </c>
      <c r="H31" s="18" t="str">
        <f t="shared" si="0"/>
        <v/>
      </c>
      <c r="I31" s="18" t="str">
        <f t="shared" si="1"/>
        <v/>
      </c>
      <c r="J31" s="16" t="str">
        <f t="shared" si="2"/>
        <v/>
      </c>
      <c r="K31" s="16" t="str">
        <f t="shared" si="3"/>
        <v/>
      </c>
      <c r="L31" s="15" t="e">
        <f>IF($I$15="Show",VLOOKUP($B31,Data!$A$4:$T$287,9,FALSE),VLOOKUP($B31,Data!$A$4:$T$287,7,FALSE))</f>
        <v>#N/A</v>
      </c>
      <c r="M31" s="17" t="str">
        <f>IF($B31="","",VLOOKUP($B31,Data!$A$4:$T$287,6,FALSE))</f>
        <v/>
      </c>
      <c r="N31" s="17" t="str">
        <f t="shared" si="4"/>
        <v/>
      </c>
      <c r="O31" s="26" t="str">
        <f>IF($B31="","",IF(VLOOKUP($B31,Data!$A$4:$T$287,11,FALSE)&lt;1,"",VLOOKUP(B31,Data!$A$4:$T$287,11,FALSE)))</f>
        <v/>
      </c>
    </row>
    <row r="32" spans="1:16" x14ac:dyDescent="0.35">
      <c r="A32" s="56"/>
      <c r="B32" s="58"/>
      <c r="C32" s="86" t="str">
        <f>IF($B32="","",VLOOKUP($B32,Data!$A$4:$T$287,2,FALSE))</f>
        <v/>
      </c>
      <c r="D32" s="27" t="str">
        <f>IF($B32="","",VLOOKUP($B32,Data!$A$4:$T$287,10,FALSE))</f>
        <v/>
      </c>
      <c r="E32" s="85" t="str">
        <f>IF($B32="","",VLOOKUP($B32,Data!$A$4:$T$287,4,FALSE))</f>
        <v/>
      </c>
      <c r="F32" s="15" t="str">
        <f>IF($B32="","",VLOOKUP($B32,Data!$A$4:$T$287,5,FALSE))</f>
        <v/>
      </c>
      <c r="G32" s="18" t="str">
        <f>IF($B32="","",VLOOKUP($B32,Data!$A$4:$T$287,7,FALSE))</f>
        <v/>
      </c>
      <c r="H32" s="18" t="str">
        <f t="shared" si="0"/>
        <v/>
      </c>
      <c r="I32" s="18" t="str">
        <f t="shared" si="1"/>
        <v/>
      </c>
      <c r="J32" s="16" t="str">
        <f t="shared" si="2"/>
        <v/>
      </c>
      <c r="K32" s="16" t="str">
        <f t="shared" si="3"/>
        <v/>
      </c>
      <c r="L32" s="15" t="e">
        <f>IF($I$15="Show",VLOOKUP($B32,Data!$A$4:$T$287,9,FALSE),VLOOKUP($B32,Data!$A$4:$T$287,7,FALSE))</f>
        <v>#N/A</v>
      </c>
      <c r="M32" s="17" t="str">
        <f>IF($B32="","",VLOOKUP($B32,Data!$A$4:$T$287,6,FALSE))</f>
        <v/>
      </c>
      <c r="N32" s="17" t="str">
        <f t="shared" si="4"/>
        <v/>
      </c>
      <c r="O32" s="26" t="str">
        <f>IF($B32="","",IF(VLOOKUP($B32,Data!$A$4:$T$287,11,FALSE)&lt;1,"",VLOOKUP(B32,Data!$A$4:$T$287,11,FALSE)))</f>
        <v/>
      </c>
    </row>
    <row r="33" spans="1:15" x14ac:dyDescent="0.35">
      <c r="A33" s="56"/>
      <c r="B33" s="58"/>
      <c r="C33" s="86" t="str">
        <f>IF($B33="","",VLOOKUP($B33,Data!$A$4:$T$287,2,FALSE))</f>
        <v/>
      </c>
      <c r="D33" s="27" t="str">
        <f>IF($B33="","",VLOOKUP($B33,Data!$A$4:$T$287,10,FALSE))</f>
        <v/>
      </c>
      <c r="E33" s="85" t="str">
        <f>IF($B33="","",VLOOKUP($B33,Data!$A$4:$T$287,4,FALSE))</f>
        <v/>
      </c>
      <c r="F33" s="15" t="str">
        <f>IF($B33="","",VLOOKUP($B33,Data!$A$4:$T$287,5,FALSE))</f>
        <v/>
      </c>
      <c r="G33" s="18" t="str">
        <f>IF($B33="","",VLOOKUP($B33,Data!$A$4:$T$287,7,FALSE))</f>
        <v/>
      </c>
      <c r="H33" s="18" t="str">
        <f t="shared" si="0"/>
        <v/>
      </c>
      <c r="I33" s="18" t="str">
        <f t="shared" si="1"/>
        <v/>
      </c>
      <c r="J33" s="16" t="str">
        <f t="shared" si="2"/>
        <v/>
      </c>
      <c r="K33" s="16" t="str">
        <f t="shared" si="3"/>
        <v/>
      </c>
      <c r="L33" s="15" t="e">
        <f>IF($I$15="Show",VLOOKUP($B33,Data!$A$4:$T$287,9,FALSE),VLOOKUP($B33,Data!$A$4:$T$287,7,FALSE))</f>
        <v>#N/A</v>
      </c>
      <c r="M33" s="17" t="str">
        <f>IF($B33="","",VLOOKUP($B33,Data!$A$4:$T$287,6,FALSE))</f>
        <v/>
      </c>
      <c r="N33" s="17" t="str">
        <f t="shared" si="4"/>
        <v/>
      </c>
      <c r="O33" s="26" t="str">
        <f>IF($B33="","",IF(VLOOKUP($B33,Data!$A$4:$T$287,11,FALSE)&lt;1,"",VLOOKUP(B33,Data!$A$4:$T$287,11,FALSE)))</f>
        <v/>
      </c>
    </row>
    <row r="34" spans="1:15" x14ac:dyDescent="0.35">
      <c r="A34" s="56"/>
      <c r="B34" s="58"/>
      <c r="C34" s="86" t="str">
        <f>IF($B34="","",VLOOKUP($B34,Data!$A$4:$T$287,2,FALSE))</f>
        <v/>
      </c>
      <c r="D34" s="27" t="str">
        <f>IF($B34="","",VLOOKUP($B34,Data!$A$4:$T$287,10,FALSE))</f>
        <v/>
      </c>
      <c r="E34" s="85" t="str">
        <f>IF($B34="","",VLOOKUP($B34,Data!$A$4:$T$287,4,FALSE))</f>
        <v/>
      </c>
      <c r="F34" s="15" t="str">
        <f>IF($B34="","",VLOOKUP($B34,Data!$A$4:$T$287,5,FALSE))</f>
        <v/>
      </c>
      <c r="G34" s="18" t="str">
        <f>IF($B34="","",VLOOKUP($B34,Data!$A$4:$T$287,7,FALSE))</f>
        <v/>
      </c>
      <c r="H34" s="18" t="str">
        <f t="shared" si="0"/>
        <v/>
      </c>
      <c r="I34" s="18" t="str">
        <f t="shared" si="1"/>
        <v/>
      </c>
      <c r="J34" s="16" t="str">
        <f t="shared" si="2"/>
        <v/>
      </c>
      <c r="K34" s="16" t="str">
        <f t="shared" si="3"/>
        <v/>
      </c>
      <c r="L34" s="15" t="e">
        <f>IF($I$15="Show",VLOOKUP($B34,Data!$A$4:$T$287,9,FALSE),VLOOKUP($B34,Data!$A$4:$T$287,7,FALSE))</f>
        <v>#N/A</v>
      </c>
      <c r="M34" s="17" t="str">
        <f>IF($B34="","",VLOOKUP($B34,Data!$A$4:$T$287,6,FALSE))</f>
        <v/>
      </c>
      <c r="N34" s="17" t="str">
        <f t="shared" si="4"/>
        <v/>
      </c>
      <c r="O34" s="26" t="str">
        <f>IF($B34="","",IF(VLOOKUP($B34,Data!$A$4:$T$287,11,FALSE)&lt;1,"",VLOOKUP(B34,Data!$A$4:$T$287,11,FALSE)))</f>
        <v/>
      </c>
    </row>
    <row r="35" spans="1:15" x14ac:dyDescent="0.35">
      <c r="A35" s="56"/>
      <c r="B35" s="100"/>
      <c r="C35" s="86" t="str">
        <f>IF($B35="","",VLOOKUP($B35,Data!$A$4:$T$287,2,FALSE))</f>
        <v/>
      </c>
      <c r="D35" s="27" t="str">
        <f>IF($B35="","",VLOOKUP($B35,Data!$A$4:$T$287,10,FALSE))</f>
        <v/>
      </c>
      <c r="E35" s="85" t="str">
        <f>IF($B35="","",VLOOKUP($B35,Data!$A$4:$T$287,4,FALSE))</f>
        <v/>
      </c>
      <c r="F35" s="15" t="str">
        <f>IF($B35="","",VLOOKUP($B35,Data!$A$4:$T$287,5,FALSE))</f>
        <v/>
      </c>
      <c r="G35" s="18" t="str">
        <f>IF($B35="","",VLOOKUP($B35,Data!$A$4:$T$287,7,FALSE))</f>
        <v/>
      </c>
      <c r="H35" s="18" t="str">
        <f t="shared" si="0"/>
        <v/>
      </c>
      <c r="I35" s="18" t="str">
        <f t="shared" si="1"/>
        <v/>
      </c>
      <c r="J35" s="16" t="str">
        <f t="shared" si="2"/>
        <v/>
      </c>
      <c r="K35" s="16" t="str">
        <f t="shared" si="3"/>
        <v/>
      </c>
      <c r="L35" s="15" t="e">
        <f>IF($I$15="Show",VLOOKUP($B35,Data!$A$4:$T$287,9,FALSE),VLOOKUP($B35,Data!$A$4:$T$287,7,FALSE))</f>
        <v>#N/A</v>
      </c>
      <c r="M35" s="17" t="str">
        <f>IF($B35="","",VLOOKUP($B35,Data!$A$4:$T$287,6,FALSE))</f>
        <v/>
      </c>
      <c r="N35" s="17" t="str">
        <f t="shared" si="4"/>
        <v/>
      </c>
      <c r="O35" s="26" t="str">
        <f>IF($B35="","",IF(VLOOKUP($B35,Data!$A$4:$T$287,11,FALSE)&lt;1,"",VLOOKUP(B35,Data!$A$4:$T$287,11,FALSE)))</f>
        <v/>
      </c>
    </row>
    <row r="36" spans="1:15" x14ac:dyDescent="0.35">
      <c r="A36" s="56"/>
      <c r="B36" s="58"/>
      <c r="C36" s="86" t="str">
        <f>IF($B36="","",VLOOKUP($B36,Data!$A$4:$T$287,2,FALSE))</f>
        <v/>
      </c>
      <c r="D36" s="27" t="str">
        <f>IF($B36="","",VLOOKUP($B36,Data!$A$4:$T$287,10,FALSE))</f>
        <v/>
      </c>
      <c r="E36" s="85" t="str">
        <f>IF($B36="","",VLOOKUP($B36,Data!$A$4:$T$287,4,FALSE))</f>
        <v/>
      </c>
      <c r="F36" s="15" t="str">
        <f>IF($B36="","",VLOOKUP($B36,Data!$A$4:$T$287,5,FALSE))</f>
        <v/>
      </c>
      <c r="G36" s="18" t="str">
        <f>IF($B36="","",VLOOKUP($B36,Data!$A$4:$T$287,7,FALSE))</f>
        <v/>
      </c>
      <c r="H36" s="18" t="str">
        <f t="shared" si="0"/>
        <v/>
      </c>
      <c r="I36" s="18" t="str">
        <f t="shared" si="1"/>
        <v/>
      </c>
      <c r="J36" s="16" t="str">
        <f t="shared" si="2"/>
        <v/>
      </c>
      <c r="K36" s="16" t="str">
        <f t="shared" si="3"/>
        <v/>
      </c>
      <c r="L36" s="15" t="e">
        <f>IF($I$15="Show",VLOOKUP($B36,Data!$A$4:$T$287,9,FALSE),VLOOKUP($B36,Data!$A$4:$T$287,7,FALSE))</f>
        <v>#N/A</v>
      </c>
      <c r="M36" s="17" t="str">
        <f>IF($B36="","",VLOOKUP($B36,Data!$A$4:$T$287,6,FALSE))</f>
        <v/>
      </c>
      <c r="N36" s="17" t="str">
        <f t="shared" si="4"/>
        <v/>
      </c>
      <c r="O36" s="26" t="str">
        <f>IF($B36="","",IF(VLOOKUP($B36,Data!$A$4:$T$287,11,FALSE)&lt;1,"",VLOOKUP(B36,Data!$A$4:$T$287,11,FALSE)))</f>
        <v/>
      </c>
    </row>
    <row r="37" spans="1:15" x14ac:dyDescent="0.35">
      <c r="A37" s="56"/>
      <c r="B37" s="100"/>
      <c r="C37" s="86" t="str">
        <f>IF($B37="","",VLOOKUP($B37,Data!$A$4:$T$287,2,FALSE))</f>
        <v/>
      </c>
      <c r="D37" s="27" t="str">
        <f>IF($B37="","",VLOOKUP($B37,Data!$A$4:$T$287,10,FALSE))</f>
        <v/>
      </c>
      <c r="E37" s="85" t="str">
        <f>IF($B37="","",VLOOKUP($B37,Data!$A$4:$T$287,4,FALSE))</f>
        <v/>
      </c>
      <c r="F37" s="15" t="str">
        <f>IF($B37="","",VLOOKUP($B37,Data!$A$4:$T$287,5,FALSE))</f>
        <v/>
      </c>
      <c r="G37" s="18" t="str">
        <f>IF($B37="","",VLOOKUP($B37,Data!$A$4:$T$287,7,FALSE))</f>
        <v/>
      </c>
      <c r="H37" s="18" t="str">
        <f t="shared" si="0"/>
        <v/>
      </c>
      <c r="I37" s="18" t="str">
        <f t="shared" si="1"/>
        <v/>
      </c>
      <c r="J37" s="16" t="str">
        <f t="shared" si="2"/>
        <v/>
      </c>
      <c r="K37" s="16" t="str">
        <f t="shared" si="3"/>
        <v/>
      </c>
      <c r="L37" s="15" t="e">
        <f>IF($I$15="Show",VLOOKUP($B37,Data!$A$4:$T$287,9,FALSE),VLOOKUP($B37,Data!$A$4:$T$287,7,FALSE))</f>
        <v>#N/A</v>
      </c>
      <c r="M37" s="17" t="str">
        <f>IF($B37="","",VLOOKUP($B37,Data!$A$4:$T$287,6,FALSE))</f>
        <v/>
      </c>
      <c r="N37" s="17" t="str">
        <f t="shared" si="4"/>
        <v/>
      </c>
      <c r="O37" s="26" t="str">
        <f>IF($B37="","",IF(VLOOKUP($B37,Data!$A$4:$T$287,11,FALSE)&lt;1,"",VLOOKUP(B37,Data!$A$4:$T$287,11,FALSE)))</f>
        <v/>
      </c>
    </row>
    <row r="38" spans="1:15" x14ac:dyDescent="0.35">
      <c r="A38" s="56"/>
      <c r="B38" s="58"/>
      <c r="C38" s="86" t="str">
        <f>IF($B38="","",VLOOKUP($B38,Data!$A$4:$T$287,2,FALSE))</f>
        <v/>
      </c>
      <c r="D38" s="27" t="str">
        <f>IF($B38="","",VLOOKUP($B38,Data!$A$4:$T$287,10,FALSE))</f>
        <v/>
      </c>
      <c r="E38" s="85" t="str">
        <f>IF($B38="","",VLOOKUP($B38,Data!$A$4:$T$287,4,FALSE))</f>
        <v/>
      </c>
      <c r="F38" s="15" t="str">
        <f>IF($B38="","",VLOOKUP($B38,Data!$A$4:$T$287,5,FALSE))</f>
        <v/>
      </c>
      <c r="G38" s="18" t="str">
        <f>IF($B38="","",VLOOKUP($B38,Data!$A$4:$T$287,7,FALSE))</f>
        <v/>
      </c>
      <c r="H38" s="18" t="str">
        <f t="shared" si="0"/>
        <v/>
      </c>
      <c r="I38" s="18" t="str">
        <f t="shared" si="1"/>
        <v/>
      </c>
      <c r="J38" s="16" t="str">
        <f t="shared" si="2"/>
        <v/>
      </c>
      <c r="K38" s="16" t="str">
        <f t="shared" si="3"/>
        <v/>
      </c>
      <c r="L38" s="15" t="e">
        <f>IF($I$15="Show",VLOOKUP($B38,Data!$A$4:$T$287,9,FALSE),VLOOKUP($B38,Data!$A$4:$T$287,7,FALSE))</f>
        <v>#N/A</v>
      </c>
      <c r="M38" s="17" t="str">
        <f>IF($B38="","",VLOOKUP($B38,Data!$A$4:$T$287,6,FALSE))</f>
        <v/>
      </c>
      <c r="N38" s="17" t="str">
        <f t="shared" si="4"/>
        <v/>
      </c>
      <c r="O38" s="26" t="str">
        <f>IF($B38="","",IF(VLOOKUP($B38,Data!$A$4:$T$287,11,FALSE)&lt;1,"",VLOOKUP(B38,Data!$A$4:$T$287,11,FALSE)))</f>
        <v/>
      </c>
    </row>
    <row r="39" spans="1:15" x14ac:dyDescent="0.35">
      <c r="A39" s="56"/>
      <c r="B39" s="58"/>
      <c r="C39" s="86" t="str">
        <f>IF($B39="","",VLOOKUP($B39,Data!$A$4:$T$287,2,FALSE))</f>
        <v/>
      </c>
      <c r="D39" s="27" t="str">
        <f>IF($B39="","",VLOOKUP($B39,Data!$A$4:$T$287,10,FALSE))</f>
        <v/>
      </c>
      <c r="E39" s="85" t="str">
        <f>IF($B39="","",VLOOKUP($B39,Data!$A$4:$T$287,4,FALSE))</f>
        <v/>
      </c>
      <c r="F39" s="15" t="str">
        <f>IF($B39="","",VLOOKUP($B39,Data!$A$4:$T$287,5,FALSE))</f>
        <v/>
      </c>
      <c r="G39" s="18" t="str">
        <f>IF($B39="","",VLOOKUP($B39,Data!$A$4:$T$287,7,FALSE))</f>
        <v/>
      </c>
      <c r="H39" s="18" t="str">
        <f t="shared" si="0"/>
        <v/>
      </c>
      <c r="I39" s="18" t="str">
        <f t="shared" si="1"/>
        <v/>
      </c>
      <c r="J39" s="16" t="str">
        <f t="shared" si="2"/>
        <v/>
      </c>
      <c r="K39" s="16" t="str">
        <f t="shared" si="3"/>
        <v/>
      </c>
      <c r="L39" s="15" t="e">
        <f>IF($I$15="Show",VLOOKUP($B39,Data!$A$4:$T$287,9,FALSE),VLOOKUP($B39,Data!$A$4:$T$287,7,FALSE))</f>
        <v>#N/A</v>
      </c>
      <c r="M39" s="17" t="str">
        <f>IF($B39="","",VLOOKUP($B39,Data!$A$4:$T$287,6,FALSE))</f>
        <v/>
      </c>
      <c r="N39" s="17" t="str">
        <f t="shared" si="4"/>
        <v/>
      </c>
      <c r="O39" s="26" t="str">
        <f>IF($B39="","",IF(VLOOKUP($B39,Data!$A$4:$T$287,11,FALSE)&lt;1,"",VLOOKUP(B39,Data!$A$4:$T$287,11,FALSE)))</f>
        <v/>
      </c>
    </row>
    <row r="40" spans="1:15" x14ac:dyDescent="0.35">
      <c r="A40" s="56"/>
      <c r="B40" s="58"/>
      <c r="C40" s="86" t="str">
        <f>IF($B40="","",VLOOKUP($B40,Data!$A$4:$T$287,2,FALSE))</f>
        <v/>
      </c>
      <c r="D40" s="27" t="str">
        <f>IF($B40="","",VLOOKUP($B40,Data!$A$4:$T$287,10,FALSE))</f>
        <v/>
      </c>
      <c r="E40" s="85" t="str">
        <f>IF($B40="","",VLOOKUP($B40,Data!$A$4:$T$287,4,FALSE))</f>
        <v/>
      </c>
      <c r="F40" s="15" t="str">
        <f>IF($B40="","",VLOOKUP($B40,Data!$A$4:$T$287,5,FALSE))</f>
        <v/>
      </c>
      <c r="G40" s="18" t="str">
        <f>IF($B40="","",VLOOKUP($B40,Data!$A$4:$T$287,7,FALSE))</f>
        <v/>
      </c>
      <c r="H40" s="18" t="str">
        <f t="shared" si="0"/>
        <v/>
      </c>
      <c r="I40" s="18" t="str">
        <f t="shared" si="1"/>
        <v/>
      </c>
      <c r="J40" s="16" t="str">
        <f t="shared" si="2"/>
        <v/>
      </c>
      <c r="K40" s="16" t="str">
        <f t="shared" si="3"/>
        <v/>
      </c>
      <c r="L40" s="15" t="e">
        <f>IF($I$15="Show",VLOOKUP($B40,Data!$A$4:$T$287,9,FALSE),VLOOKUP($B40,Data!$A$4:$T$287,7,FALSE))</f>
        <v>#N/A</v>
      </c>
      <c r="M40" s="17" t="str">
        <f>IF($B40="","",VLOOKUP($B40,Data!$A$4:$T$287,6,FALSE))</f>
        <v/>
      </c>
      <c r="N40" s="17" t="str">
        <f t="shared" si="4"/>
        <v/>
      </c>
      <c r="O40" s="26" t="str">
        <f>IF($B40="","",IF(VLOOKUP($B40,Data!$A$4:$T$287,11,FALSE)&lt;1,"",VLOOKUP(B40,Data!$A$4:$T$287,11,FALSE)))</f>
        <v/>
      </c>
    </row>
    <row r="41" spans="1:15" x14ac:dyDescent="0.35">
      <c r="A41" s="56"/>
      <c r="B41" s="100"/>
      <c r="C41" s="86" t="str">
        <f>IF($B41="","",VLOOKUP($B41,Data!$A$4:$T$287,2,FALSE))</f>
        <v/>
      </c>
      <c r="D41" s="27" t="str">
        <f>IF($B41="","",VLOOKUP($B41,Data!$A$4:$T$287,10,FALSE))</f>
        <v/>
      </c>
      <c r="E41" s="85" t="str">
        <f>IF($B41="","",VLOOKUP($B41,Data!$A$4:$T$287,4,FALSE))</f>
        <v/>
      </c>
      <c r="F41" s="15" t="str">
        <f>IF($B41="","",VLOOKUP($B41,Data!$A$4:$T$287,5,FALSE))</f>
        <v/>
      </c>
      <c r="G41" s="18" t="str">
        <f>IF($B41="","",VLOOKUP($B41,Data!$A$4:$T$287,7,FALSE))</f>
        <v/>
      </c>
      <c r="H41" s="18" t="str">
        <f t="shared" si="0"/>
        <v/>
      </c>
      <c r="I41" s="18" t="str">
        <f t="shared" si="1"/>
        <v/>
      </c>
      <c r="J41" s="16" t="str">
        <f t="shared" si="2"/>
        <v/>
      </c>
      <c r="K41" s="16" t="str">
        <f t="shared" si="3"/>
        <v/>
      </c>
      <c r="L41" s="15" t="e">
        <f>IF($I$15="Show",VLOOKUP($B41,Data!$A$4:$T$287,9,FALSE),VLOOKUP($B41,Data!$A$4:$T$287,7,FALSE))</f>
        <v>#N/A</v>
      </c>
      <c r="M41" s="17" t="str">
        <f>IF($B41="","",VLOOKUP($B41,Data!$A$4:$T$287,6,FALSE))</f>
        <v/>
      </c>
      <c r="N41" s="17" t="str">
        <f t="shared" si="4"/>
        <v/>
      </c>
      <c r="O41" s="26" t="str">
        <f>IF($B41="","",IF(VLOOKUP($B41,Data!$A$4:$T$287,11,FALSE)&lt;1,"",VLOOKUP(B41,Data!$A$4:$T$287,11,FALSE)))</f>
        <v/>
      </c>
    </row>
    <row r="42" spans="1:15" x14ac:dyDescent="0.35">
      <c r="A42" s="56"/>
      <c r="B42" s="59"/>
      <c r="C42" s="86" t="str">
        <f>IF($B42="","",VLOOKUP($B42,Data!$A$4:$T$287,2,FALSE))</f>
        <v/>
      </c>
      <c r="D42" s="27" t="str">
        <f>IF($B42="","",VLOOKUP($B42,Data!$A$4:$T$287,10,FALSE))</f>
        <v/>
      </c>
      <c r="E42" s="85" t="str">
        <f>IF($B42="","",VLOOKUP($B42,Data!$A$4:$T$287,4,FALSE))</f>
        <v/>
      </c>
      <c r="F42" s="15" t="str">
        <f>IF($B42="","",VLOOKUP($B42,Data!$A$4:$T$287,5,FALSE))</f>
        <v/>
      </c>
      <c r="G42" s="18" t="str">
        <f>IF($B42="","",VLOOKUP($B42,Data!$A$4:$T$287,7,FALSE))</f>
        <v/>
      </c>
      <c r="H42" s="18" t="str">
        <f t="shared" si="0"/>
        <v/>
      </c>
      <c r="I42" s="18" t="str">
        <f t="shared" si="1"/>
        <v/>
      </c>
      <c r="J42" s="16" t="str">
        <f t="shared" si="2"/>
        <v/>
      </c>
      <c r="K42" s="16" t="str">
        <f t="shared" si="3"/>
        <v/>
      </c>
      <c r="L42" s="15" t="e">
        <f>IF($I$15="Show",VLOOKUP($B42,Data!$A$4:$T$287,9,FALSE),VLOOKUP($B42,Data!$A$4:$T$287,7,FALSE))</f>
        <v>#N/A</v>
      </c>
      <c r="M42" s="17" t="str">
        <f>IF($B42="","",VLOOKUP($B42,Data!$A$4:$T$287,6,FALSE))</f>
        <v/>
      </c>
      <c r="N42" s="17" t="str">
        <f t="shared" si="4"/>
        <v/>
      </c>
      <c r="O42" s="26" t="str">
        <f>IF($B42="","",IF(VLOOKUP($B42,Data!$A$4:$T$287,11,FALSE)&lt;1,"",VLOOKUP(B42,Data!$A$4:$T$287,11,FALSE)))</f>
        <v/>
      </c>
    </row>
    <row r="43" spans="1:15" x14ac:dyDescent="0.35">
      <c r="A43" s="56"/>
      <c r="B43" s="58"/>
      <c r="C43" s="86" t="str">
        <f>IF($B43="","",VLOOKUP($B43,Data!$A$4:$T$287,2,FALSE))</f>
        <v/>
      </c>
      <c r="D43" s="27" t="str">
        <f>IF($B43="","",VLOOKUP($B43,Data!$A$4:$T$287,10,FALSE))</f>
        <v/>
      </c>
      <c r="E43" s="85" t="str">
        <f>IF($B43="","",VLOOKUP($B43,Data!$A$4:$T$287,4,FALSE))</f>
        <v/>
      </c>
      <c r="F43" s="15" t="str">
        <f>IF($B43="","",VLOOKUP($B43,Data!$A$4:$T$287,5,FALSE))</f>
        <v/>
      </c>
      <c r="G43" s="18" t="str">
        <f>IF($B43="","",VLOOKUP($B43,Data!$A$4:$T$287,7,FALSE))</f>
        <v/>
      </c>
      <c r="H43" s="18" t="str">
        <f t="shared" si="0"/>
        <v/>
      </c>
      <c r="I43" s="18" t="str">
        <f t="shared" si="1"/>
        <v/>
      </c>
      <c r="J43" s="16" t="str">
        <f t="shared" si="2"/>
        <v/>
      </c>
      <c r="K43" s="16" t="str">
        <f t="shared" si="3"/>
        <v/>
      </c>
      <c r="L43" s="15" t="e">
        <f>IF($I$15="Show",VLOOKUP($B43,Data!$A$4:$T$287,9,FALSE),VLOOKUP($B43,Data!$A$4:$T$287,7,FALSE))</f>
        <v>#N/A</v>
      </c>
      <c r="M43" s="17" t="str">
        <f>IF($B43="","",VLOOKUP($B43,Data!$A$4:$T$287,6,FALSE))</f>
        <v/>
      </c>
      <c r="N43" s="17" t="str">
        <f t="shared" si="4"/>
        <v/>
      </c>
      <c r="O43" s="26" t="str">
        <f>IF($B43="","",IF(VLOOKUP($B43,Data!$A$4:$T$287,11,FALSE)&lt;1,"",VLOOKUP(B43,Data!$A$4:$T$287,11,FALSE)))</f>
        <v/>
      </c>
    </row>
    <row r="44" spans="1:15" x14ac:dyDescent="0.35">
      <c r="A44" s="56"/>
      <c r="B44" s="58"/>
      <c r="C44" s="86" t="str">
        <f>IF($B44="","",VLOOKUP($B44,Data!$A$4:$T$287,2,FALSE))</f>
        <v/>
      </c>
      <c r="D44" s="27" t="str">
        <f>IF($B44="","",VLOOKUP($B44,Data!$A$4:$T$287,10,FALSE))</f>
        <v/>
      </c>
      <c r="E44" s="85" t="str">
        <f>IF($B44="","",VLOOKUP($B44,Data!$A$4:$T$287,4,FALSE))</f>
        <v/>
      </c>
      <c r="F44" s="15" t="str">
        <f>IF($B44="","",VLOOKUP($B44,Data!$A$4:$T$287,5,FALSE))</f>
        <v/>
      </c>
      <c r="G44" s="18" t="str">
        <f>IF($B44="","",VLOOKUP($B44,Data!$A$4:$T$287,7,FALSE))</f>
        <v/>
      </c>
      <c r="H44" s="18" t="str">
        <f t="shared" si="0"/>
        <v/>
      </c>
      <c r="I44" s="18" t="str">
        <f t="shared" si="1"/>
        <v/>
      </c>
      <c r="J44" s="16" t="str">
        <f t="shared" si="2"/>
        <v/>
      </c>
      <c r="K44" s="16" t="str">
        <f t="shared" si="3"/>
        <v/>
      </c>
      <c r="L44" s="15" t="e">
        <f>IF($I$15="Show",VLOOKUP($B44,Data!$A$4:$T$287,9,FALSE),VLOOKUP($B44,Data!$A$4:$T$287,7,FALSE))</f>
        <v>#N/A</v>
      </c>
      <c r="M44" s="17" t="str">
        <f>IF($B44="","",VLOOKUP($B44,Data!$A$4:$T$287,6,FALSE))</f>
        <v/>
      </c>
      <c r="N44" s="17" t="str">
        <f t="shared" si="4"/>
        <v/>
      </c>
      <c r="O44" s="26" t="str">
        <f>IF($B44="","",IF(VLOOKUP($B44,Data!$A$4:$T$287,11,FALSE)&lt;1,"",VLOOKUP(B44,Data!$A$4:$T$287,11,FALSE)))</f>
        <v/>
      </c>
    </row>
    <row r="45" spans="1:15" x14ac:dyDescent="0.35">
      <c r="A45" s="56"/>
      <c r="B45" s="58"/>
      <c r="C45" s="86" t="str">
        <f>IF($B45="","",VLOOKUP($B45,Data!$A$4:$T$287,2,FALSE))</f>
        <v/>
      </c>
      <c r="D45" s="27" t="str">
        <f>IF($B45="","",VLOOKUP($B45,Data!$A$4:$T$287,10,FALSE))</f>
        <v/>
      </c>
      <c r="E45" s="85" t="str">
        <f>IF($B45="","",VLOOKUP($B45,Data!$A$4:$T$287,4,FALSE))</f>
        <v/>
      </c>
      <c r="F45" s="15" t="str">
        <f>IF($B45="","",VLOOKUP($B45,Data!$A$4:$T$287,5,FALSE))</f>
        <v/>
      </c>
      <c r="G45" s="18" t="str">
        <f>IF($B45="","",VLOOKUP($B45,Data!$A$4:$T$287,7,FALSE))</f>
        <v/>
      </c>
      <c r="H45" s="18" t="str">
        <f t="shared" si="0"/>
        <v/>
      </c>
      <c r="I45" s="18" t="str">
        <f t="shared" si="1"/>
        <v/>
      </c>
      <c r="J45" s="16" t="str">
        <f t="shared" si="2"/>
        <v/>
      </c>
      <c r="K45" s="16" t="str">
        <f t="shared" si="3"/>
        <v/>
      </c>
      <c r="L45" s="15" t="e">
        <f>IF($I$15="Show",VLOOKUP($B45,Data!$A$4:$T$287,9,FALSE),VLOOKUP($B45,Data!$A$4:$T$287,7,FALSE))</f>
        <v>#N/A</v>
      </c>
      <c r="M45" s="17" t="str">
        <f>IF($B45="","",VLOOKUP($B45,Data!$A$4:$T$287,6,FALSE))</f>
        <v/>
      </c>
      <c r="N45" s="17" t="str">
        <f t="shared" si="4"/>
        <v/>
      </c>
      <c r="O45" s="26" t="str">
        <f>IF($B45="","",IF(VLOOKUP($B45,Data!$A$4:$T$287,11,FALSE)&lt;1,"",VLOOKUP(B45,Data!$A$4:$T$287,11,FALSE)))</f>
        <v/>
      </c>
    </row>
    <row r="46" spans="1:15" x14ac:dyDescent="0.35">
      <c r="A46" s="19"/>
      <c r="B46" s="87"/>
      <c r="C46" s="86" t="str">
        <f>IF($B46="","",VLOOKUP($B46,Data!$A$4:$T$287,2,FALSE))</f>
        <v/>
      </c>
      <c r="D46" s="27" t="str">
        <f>IF($B46="","",VLOOKUP($B46,Data!$A$4:$T$287,10,FALSE))</f>
        <v/>
      </c>
      <c r="E46" s="85" t="str">
        <f>IF($B46="","",VLOOKUP($B46,Data!$A$4:$T$287,4,FALSE))</f>
        <v/>
      </c>
      <c r="F46" s="15" t="str">
        <f>IF($B46="","",VLOOKUP($B46,Data!$A$4:$T$287,5,FALSE))</f>
        <v/>
      </c>
      <c r="G46" s="18" t="str">
        <f>IF($B46="","",VLOOKUP($B46,Data!$A$4:$T$287,7,FALSE))</f>
        <v/>
      </c>
      <c r="H46" s="18" t="str">
        <f t="shared" si="0"/>
        <v/>
      </c>
      <c r="I46" s="18" t="str">
        <f t="shared" si="1"/>
        <v/>
      </c>
      <c r="J46" s="16" t="str">
        <f t="shared" si="2"/>
        <v/>
      </c>
      <c r="K46" s="16" t="str">
        <f t="shared" si="3"/>
        <v/>
      </c>
      <c r="L46" s="15" t="e">
        <f>IF($I$15="Show",VLOOKUP($B46,Data!$A$4:$T$287,9,FALSE),VLOOKUP($B46,Data!$A$4:$T$287,7,FALSE))</f>
        <v>#N/A</v>
      </c>
      <c r="M46" s="17" t="str">
        <f>IF($B46="","",VLOOKUP($B46,Data!$A$4:$T$287,6,FALSE))</f>
        <v/>
      </c>
      <c r="N46" s="17" t="str">
        <f t="shared" si="4"/>
        <v/>
      </c>
      <c r="O46" s="26" t="str">
        <f>IF($B46="","",IF(VLOOKUP($B46,Data!$A$4:$T$287,11,FALSE)&lt;1,"",VLOOKUP(B46,Data!$A$4:$T$287,11,FALSE)))</f>
        <v/>
      </c>
    </row>
    <row r="47" spans="1:15" x14ac:dyDescent="0.35">
      <c r="A47" s="19"/>
      <c r="B47" s="87"/>
      <c r="C47" s="86" t="str">
        <f>IF($B47="","",VLOOKUP($B47,Data!$A$4:$T$287,2,FALSE))</f>
        <v/>
      </c>
      <c r="D47" s="27" t="str">
        <f>IF($B47="","",VLOOKUP($B47,Data!$A$4:$T$287,10,FALSE))</f>
        <v/>
      </c>
      <c r="E47" s="85" t="str">
        <f>IF($B47="","",VLOOKUP($B47,Data!$A$4:$T$287,4,FALSE))</f>
        <v/>
      </c>
      <c r="F47" s="15" t="str">
        <f>IF($B47="","",VLOOKUP($B47,Data!$A$4:$T$287,5,FALSE))</f>
        <v/>
      </c>
      <c r="G47" s="18" t="str">
        <f>IF($B47="","",VLOOKUP($B47,Data!$A$4:$T$287,7,FALSE))</f>
        <v/>
      </c>
      <c r="H47" s="18" t="str">
        <f t="shared" si="0"/>
        <v/>
      </c>
      <c r="I47" s="18" t="str">
        <f t="shared" si="1"/>
        <v/>
      </c>
      <c r="J47" s="16" t="str">
        <f t="shared" si="2"/>
        <v/>
      </c>
      <c r="K47" s="16" t="str">
        <f t="shared" si="3"/>
        <v/>
      </c>
      <c r="L47" s="15" t="e">
        <f>IF($I$15="Show",VLOOKUP($B47,Data!$A$4:$T$287,9,FALSE),VLOOKUP($B47,Data!$A$4:$T$287,7,FALSE))</f>
        <v>#N/A</v>
      </c>
      <c r="M47" s="17" t="str">
        <f>IF($B47="","",VLOOKUP($B47,Data!$A$4:$T$287,6,FALSE))</f>
        <v/>
      </c>
      <c r="N47" s="17" t="str">
        <f t="shared" si="4"/>
        <v/>
      </c>
      <c r="O47" s="26" t="str">
        <f>IF($B47="","",IF(VLOOKUP($B47,Data!$A$4:$T$287,11,FALSE)&lt;1,"",VLOOKUP(B47,Data!$A$4:$T$287,11,FALSE)))</f>
        <v/>
      </c>
    </row>
    <row r="48" spans="1:15" x14ac:dyDescent="0.35">
      <c r="A48" s="19"/>
      <c r="B48" s="87"/>
      <c r="C48" s="86" t="str">
        <f>IF($B48="","",VLOOKUP($B48,Data!$A$4:$T$287,2,FALSE))</f>
        <v/>
      </c>
      <c r="D48" s="27" t="str">
        <f>IF($B48="","",VLOOKUP($B48,Data!$A$4:$T$287,10,FALSE))</f>
        <v/>
      </c>
      <c r="E48" s="85" t="str">
        <f>IF($B48="","",VLOOKUP($B48,Data!$A$4:$T$287,4,FALSE))</f>
        <v/>
      </c>
      <c r="F48" s="15" t="str">
        <f>IF($B48="","",VLOOKUP($B48,Data!$A$4:$T$287,5,FALSE))</f>
        <v/>
      </c>
      <c r="G48" s="18" t="str">
        <f>IF($B48="","",VLOOKUP($B48,Data!$A$4:$T$287,7,FALSE))</f>
        <v/>
      </c>
      <c r="H48" s="18" t="str">
        <f t="shared" si="0"/>
        <v/>
      </c>
      <c r="I48" s="18" t="str">
        <f t="shared" si="1"/>
        <v/>
      </c>
      <c r="J48" s="16" t="str">
        <f t="shared" si="2"/>
        <v/>
      </c>
      <c r="K48" s="16" t="str">
        <f t="shared" si="3"/>
        <v/>
      </c>
      <c r="L48" s="15" t="e">
        <f>IF($I$15="Show",VLOOKUP($B48,Data!$A$4:$T$287,9,FALSE),VLOOKUP($B48,Data!$A$4:$T$287,7,FALSE))</f>
        <v>#N/A</v>
      </c>
      <c r="M48" s="17" t="str">
        <f>IF($B48="","",VLOOKUP($B48,Data!$A$4:$T$287,6,FALSE))</f>
        <v/>
      </c>
      <c r="N48" s="17" t="str">
        <f t="shared" si="4"/>
        <v/>
      </c>
      <c r="O48" s="26" t="str">
        <f>IF($B48="","",IF(VLOOKUP($B48,Data!$A$4:$T$287,11,FALSE)&lt;1,"",VLOOKUP(B48,Data!$A$4:$T$287,11,FALSE)))</f>
        <v/>
      </c>
    </row>
    <row r="49" spans="1:16" x14ac:dyDescent="0.35">
      <c r="A49" s="19"/>
      <c r="B49" s="87"/>
      <c r="C49" s="86" t="str">
        <f>IF($B49="","",VLOOKUP($B49,Data!$A$4:$T$287,2,FALSE))</f>
        <v/>
      </c>
      <c r="D49" s="27" t="str">
        <f>IF($B49="","",VLOOKUP($B49,Data!$A$4:$T$287,10,FALSE))</f>
        <v/>
      </c>
      <c r="E49" s="85" t="str">
        <f>IF($B49="","",VLOOKUP($B49,Data!$A$4:$T$287,4,FALSE))</f>
        <v/>
      </c>
      <c r="F49" s="15" t="str">
        <f>IF($B49="","",VLOOKUP($B49,Data!$A$4:$T$287,5,FALSE))</f>
        <v/>
      </c>
      <c r="G49" s="18" t="str">
        <f>IF($B49="","",VLOOKUP($B49,Data!$A$4:$T$287,7,FALSE))</f>
        <v/>
      </c>
      <c r="H49" s="18" t="str">
        <f t="shared" si="0"/>
        <v/>
      </c>
      <c r="I49" s="18" t="str">
        <f t="shared" si="1"/>
        <v/>
      </c>
      <c r="J49" s="16" t="str">
        <f t="shared" si="2"/>
        <v/>
      </c>
      <c r="K49" s="16" t="str">
        <f t="shared" si="3"/>
        <v/>
      </c>
      <c r="L49" s="15" t="e">
        <f>IF($I$15="Show",VLOOKUP($B49,Data!$A$4:$T$287,9,FALSE),VLOOKUP($B49,Data!$A$4:$T$287,7,FALSE))</f>
        <v>#N/A</v>
      </c>
      <c r="M49" s="17" t="str">
        <f>IF($B49="","",VLOOKUP($B49,Data!$A$4:$T$287,6,FALSE))</f>
        <v/>
      </c>
      <c r="N49" s="17" t="str">
        <f t="shared" si="4"/>
        <v/>
      </c>
      <c r="O49" s="26" t="str">
        <f>IF($B49="","",IF(VLOOKUP($B49,Data!$A$4:$T$287,11,FALSE)&lt;1,"",VLOOKUP(B49,Data!$A$4:$T$287,11,FALSE)))</f>
        <v/>
      </c>
    </row>
    <row r="50" spans="1:16" x14ac:dyDescent="0.35">
      <c r="A50" s="19"/>
      <c r="B50" s="87"/>
      <c r="C50" s="86" t="str">
        <f>IF($B50="","",VLOOKUP($B50,Data!$A$4:$T$287,2,FALSE))</f>
        <v/>
      </c>
      <c r="D50" s="27" t="str">
        <f>IF($B50="","",VLOOKUP($B50,Data!$A$4:$T$287,10,FALSE))</f>
        <v/>
      </c>
      <c r="E50" s="85" t="str">
        <f>IF($B50="","",VLOOKUP($B50,Data!$A$4:$T$287,4,FALSE))</f>
        <v/>
      </c>
      <c r="F50" s="15" t="str">
        <f>IF($B50="","",VLOOKUP($B50,Data!$A$4:$T$287,5,FALSE))</f>
        <v/>
      </c>
      <c r="G50" s="18" t="str">
        <f>IF($B50="","",VLOOKUP($B50,Data!$A$4:$T$287,7,FALSE))</f>
        <v/>
      </c>
      <c r="H50" s="18" t="str">
        <f t="shared" si="0"/>
        <v/>
      </c>
      <c r="I50" s="18" t="str">
        <f t="shared" si="1"/>
        <v/>
      </c>
      <c r="J50" s="16" t="str">
        <f t="shared" si="2"/>
        <v/>
      </c>
      <c r="K50" s="16" t="str">
        <f t="shared" si="3"/>
        <v/>
      </c>
      <c r="L50" s="15" t="e">
        <f>IF($I$15="Show",VLOOKUP($B50,Data!$A$4:$T$287,9,FALSE),VLOOKUP($B50,Data!$A$4:$T$287,7,FALSE))</f>
        <v>#N/A</v>
      </c>
      <c r="M50" s="17" t="str">
        <f>IF($B50="","",VLOOKUP($B50,Data!$A$4:$T$287,6,FALSE))</f>
        <v/>
      </c>
      <c r="N50" s="17" t="str">
        <f t="shared" si="4"/>
        <v/>
      </c>
      <c r="O50" s="26" t="str">
        <f>IF($B50="","",IF(VLOOKUP($B50,Data!$A$4:$T$287,11,FALSE)&lt;1,"",VLOOKUP(B50,Data!$A$4:$T$287,11,FALSE)))</f>
        <v/>
      </c>
    </row>
    <row r="51" spans="1:16" x14ac:dyDescent="0.35">
      <c r="A51" s="19"/>
      <c r="B51" s="87"/>
      <c r="C51" s="86" t="str">
        <f>IF($B51="","",VLOOKUP($B51,Data!$A$4:$T$287,2,FALSE))</f>
        <v/>
      </c>
      <c r="D51" s="27" t="str">
        <f>IF($B51="","",VLOOKUP($B51,Data!$A$4:$T$287,10,FALSE))</f>
        <v/>
      </c>
      <c r="E51" s="85" t="str">
        <f>IF($B51="","",VLOOKUP($B51,Data!$A$4:$T$287,4,FALSE))</f>
        <v/>
      </c>
      <c r="F51" s="15" t="str">
        <f>IF($B51="","",VLOOKUP($B51,Data!$A$4:$T$287,5,FALSE))</f>
        <v/>
      </c>
      <c r="G51" s="18" t="str">
        <f>IF($B51="","",VLOOKUP($B51,Data!$A$4:$T$287,7,FALSE))</f>
        <v/>
      </c>
      <c r="H51" s="18" t="str">
        <f t="shared" si="0"/>
        <v/>
      </c>
      <c r="I51" s="18" t="str">
        <f t="shared" si="1"/>
        <v/>
      </c>
      <c r="J51" s="16" t="str">
        <f t="shared" si="2"/>
        <v/>
      </c>
      <c r="K51" s="16" t="str">
        <f t="shared" si="3"/>
        <v/>
      </c>
      <c r="L51" s="15" t="e">
        <f>IF($I$15="Show",VLOOKUP($B51,Data!$A$4:$T$287,9,FALSE),VLOOKUP($B51,Data!$A$4:$T$287,7,FALSE))</f>
        <v>#N/A</v>
      </c>
      <c r="M51" s="17" t="str">
        <f>IF($B51="","",VLOOKUP($B51,Data!$A$4:$T$287,6,FALSE))</f>
        <v/>
      </c>
      <c r="N51" s="17" t="str">
        <f t="shared" si="4"/>
        <v/>
      </c>
      <c r="O51" s="26" t="str">
        <f>IF($B51="","",IF(VLOOKUP($B51,Data!$A$4:$T$287,11,FALSE)&lt;1,"",VLOOKUP(B51,Data!$A$4:$T$287,11,FALSE)))</f>
        <v/>
      </c>
    </row>
    <row r="52" spans="1:16" x14ac:dyDescent="0.35">
      <c r="A52" s="19"/>
      <c r="B52" s="87"/>
      <c r="C52" s="86" t="str">
        <f>IF($B52="","",VLOOKUP($B52,Data!$A$4:$T$287,2,FALSE))</f>
        <v/>
      </c>
      <c r="D52" s="27" t="str">
        <f>IF($B52="","",VLOOKUP($B52,Data!$A$4:$T$287,10,FALSE))</f>
        <v/>
      </c>
      <c r="E52" s="85" t="str">
        <f>IF($B52="","",VLOOKUP($B52,Data!$A$4:$T$287,4,FALSE))</f>
        <v/>
      </c>
      <c r="F52" s="15" t="str">
        <f>IF($B52="","",VLOOKUP($B52,Data!$A$4:$T$287,5,FALSE))</f>
        <v/>
      </c>
      <c r="G52" s="18" t="str">
        <f>IF($B52="","",VLOOKUP($B52,Data!$A$4:$T$287,7,FALSE))</f>
        <v/>
      </c>
      <c r="H52" s="18" t="str">
        <f t="shared" si="0"/>
        <v/>
      </c>
      <c r="I52" s="18" t="str">
        <f t="shared" si="1"/>
        <v/>
      </c>
      <c r="J52" s="16" t="str">
        <f t="shared" si="2"/>
        <v/>
      </c>
      <c r="K52" s="16" t="str">
        <f t="shared" si="3"/>
        <v/>
      </c>
      <c r="L52" s="15" t="e">
        <f>IF($I$15="Show",VLOOKUP($B52,Data!$A$4:$T$287,9,FALSE),VLOOKUP($B52,Data!$A$4:$T$287,7,FALSE))</f>
        <v>#N/A</v>
      </c>
      <c r="M52" s="17" t="str">
        <f>IF($B52="","",VLOOKUP($B52,Data!$A$4:$T$287,6,FALSE))</f>
        <v/>
      </c>
      <c r="N52" s="17" t="str">
        <f t="shared" si="4"/>
        <v/>
      </c>
      <c r="O52" s="26" t="str">
        <f>IF($B52="","",IF(VLOOKUP($B52,Data!$A$4:$T$287,11,FALSE)&lt;1,"",VLOOKUP(B52,Data!$A$4:$T$287,11,FALSE)))</f>
        <v/>
      </c>
    </row>
    <row r="53" spans="1:16" x14ac:dyDescent="0.35">
      <c r="A53" s="19"/>
      <c r="B53" s="87"/>
      <c r="C53" s="86" t="str">
        <f>IF($B53="","",VLOOKUP($B53,Data!$A$4:$T$287,2,FALSE))</f>
        <v/>
      </c>
      <c r="D53" s="27" t="str">
        <f>IF($B53="","",VLOOKUP($B53,Data!$A$4:$T$287,10,FALSE))</f>
        <v/>
      </c>
      <c r="E53" s="85" t="str">
        <f>IF($B53="","",VLOOKUP($B53,Data!$A$4:$T$287,4,FALSE))</f>
        <v/>
      </c>
      <c r="F53" s="15" t="str">
        <f>IF($B53="","",VLOOKUP($B53,Data!$A$4:$T$287,5,FALSE))</f>
        <v/>
      </c>
      <c r="G53" s="18" t="str">
        <f>IF($B53="","",VLOOKUP($B53,Data!$A$4:$T$287,7,FALSE))</f>
        <v/>
      </c>
      <c r="H53" s="18" t="str">
        <f t="shared" si="0"/>
        <v/>
      </c>
      <c r="I53" s="18" t="str">
        <f t="shared" si="1"/>
        <v/>
      </c>
      <c r="J53" s="16" t="str">
        <f t="shared" si="2"/>
        <v/>
      </c>
      <c r="K53" s="16" t="str">
        <f t="shared" si="3"/>
        <v/>
      </c>
      <c r="L53" s="15" t="e">
        <f>IF($I$15="Show",VLOOKUP($B53,Data!$A$4:$T$287,9,FALSE),VLOOKUP($B53,Data!$A$4:$T$287,7,FALSE))</f>
        <v>#N/A</v>
      </c>
      <c r="M53" s="17" t="str">
        <f>IF($B53="","",VLOOKUP($B53,Data!$A$4:$T$287,6,FALSE))</f>
        <v/>
      </c>
      <c r="N53" s="17" t="str">
        <f t="shared" si="4"/>
        <v/>
      </c>
      <c r="O53" s="26" t="str">
        <f>IF($B53="","",IF(VLOOKUP($B53,Data!$A$4:$T$287,11,FALSE)&lt;1,"",VLOOKUP(B53,Data!$A$4:$T$287,11,FALSE)))</f>
        <v/>
      </c>
    </row>
    <row r="54" spans="1:16" x14ac:dyDescent="0.35">
      <c r="A54" s="19"/>
      <c r="B54" s="88"/>
      <c r="C54" s="86" t="str">
        <f>IF($B54="","",VLOOKUP($B54,Data!$A$4:$T$287,2,FALSE))</f>
        <v/>
      </c>
      <c r="D54" s="27" t="str">
        <f>IF($B54="","",VLOOKUP($B54,Data!$A$4:$T$287,10,FALSE))</f>
        <v/>
      </c>
      <c r="E54" s="85" t="str">
        <f>IF($B54="","",VLOOKUP($B54,Data!$A$4:$T$287,4,FALSE))</f>
        <v/>
      </c>
      <c r="F54" s="15" t="str">
        <f>IF($B54="","",VLOOKUP($B54,Data!$A$4:$T$287,5,FALSE))</f>
        <v/>
      </c>
      <c r="G54" s="18" t="str">
        <f>IF($B54="","",VLOOKUP($B54,Data!$A$4:$T$287,7,FALSE))</f>
        <v/>
      </c>
      <c r="H54" s="18" t="str">
        <f t="shared" si="0"/>
        <v/>
      </c>
      <c r="I54" s="18" t="str">
        <f t="shared" si="1"/>
        <v/>
      </c>
      <c r="J54" s="16" t="str">
        <f t="shared" si="2"/>
        <v/>
      </c>
      <c r="K54" s="16" t="str">
        <f t="shared" si="3"/>
        <v/>
      </c>
      <c r="L54" s="15" t="e">
        <f>IF($I$15="Show",VLOOKUP($B54,Data!$A$4:$T$287,9,FALSE),VLOOKUP($B54,Data!$A$4:$T$287,7,FALSE))</f>
        <v>#N/A</v>
      </c>
      <c r="M54" s="17" t="str">
        <f>IF($B54="","",VLOOKUP($B54,Data!$A$4:$T$287,6,FALSE))</f>
        <v/>
      </c>
      <c r="N54" s="17" t="str">
        <f t="shared" si="4"/>
        <v/>
      </c>
      <c r="O54" s="26" t="str">
        <f>IF($B54="","",IF(VLOOKUP($B54,Data!$A$4:$T$287,11,FALSE)&lt;1,"",VLOOKUP(B54,Data!$A$4:$T$287,11,FALSE)))</f>
        <v/>
      </c>
    </row>
    <row r="55" spans="1:16" x14ac:dyDescent="0.35">
      <c r="A55" s="19"/>
      <c r="B55" s="88"/>
      <c r="C55" s="86" t="str">
        <f>IF($B55="","",VLOOKUP($B55,Data!$A$4:$T$287,2,FALSE))</f>
        <v/>
      </c>
      <c r="D55" s="27" t="str">
        <f>IF($B55="","",VLOOKUP($B55,Data!$A$4:$T$287,10,FALSE))</f>
        <v/>
      </c>
      <c r="E55" s="85" t="str">
        <f>IF($B55="","",VLOOKUP($B55,Data!$A$4:$T$287,4,FALSE))</f>
        <v/>
      </c>
      <c r="F55" s="15" t="str">
        <f>IF($B55="","",VLOOKUP($B55,Data!$A$4:$T$287,5,FALSE))</f>
        <v/>
      </c>
      <c r="G55" s="18" t="str">
        <f>IF($B55="","",VLOOKUP($B55,Data!$A$4:$T$287,7,FALSE))</f>
        <v/>
      </c>
      <c r="H55" s="18" t="str">
        <f t="shared" si="0"/>
        <v/>
      </c>
      <c r="I55" s="18" t="str">
        <f t="shared" si="1"/>
        <v/>
      </c>
      <c r="J55" s="16" t="str">
        <f t="shared" si="2"/>
        <v/>
      </c>
      <c r="K55" s="16" t="str">
        <f t="shared" si="3"/>
        <v/>
      </c>
      <c r="L55" s="15" t="e">
        <f>IF($I$15="Show",VLOOKUP($B55,Data!$A$4:$T$287,9,FALSE),VLOOKUP($B55,Data!$A$4:$T$287,7,FALSE))</f>
        <v>#N/A</v>
      </c>
      <c r="M55" s="17" t="str">
        <f>IF($B55="","",VLOOKUP($B55,Data!$A$4:$T$287,6,FALSE))</f>
        <v/>
      </c>
      <c r="N55" s="17" t="str">
        <f t="shared" si="4"/>
        <v/>
      </c>
      <c r="O55" s="26" t="str">
        <f>IF($B55="","",IF(VLOOKUP($B55,Data!$A$4:$T$287,11,FALSE)&lt;1,"",VLOOKUP(B55,Data!$A$4:$T$287,11,FALSE)))</f>
        <v/>
      </c>
    </row>
    <row r="56" spans="1:16" x14ac:dyDescent="0.35">
      <c r="A56" s="19"/>
      <c r="B56" s="88"/>
      <c r="C56" s="86" t="str">
        <f>IF($B56="","",VLOOKUP($B56,Data!$A$4:$T$287,2,FALSE))</f>
        <v/>
      </c>
      <c r="D56" s="27" t="str">
        <f>IF($B56="","",VLOOKUP($B56,Data!$A$4:$T$287,10,FALSE))</f>
        <v/>
      </c>
      <c r="E56" s="85" t="str">
        <f>IF($B56="","",VLOOKUP($B56,Data!$A$4:$T$287,4,FALSE))</f>
        <v/>
      </c>
      <c r="F56" s="15" t="str">
        <f>IF($B56="","",VLOOKUP($B56,Data!$A$4:$T$287,5,FALSE))</f>
        <v/>
      </c>
      <c r="G56" s="18" t="str">
        <f>IF($B56="","",VLOOKUP($B56,Data!$A$4:$T$287,7,FALSE))</f>
        <v/>
      </c>
      <c r="H56" s="18" t="str">
        <f t="shared" si="0"/>
        <v/>
      </c>
      <c r="I56" s="18" t="str">
        <f t="shared" si="1"/>
        <v/>
      </c>
      <c r="J56" s="16" t="str">
        <f t="shared" si="2"/>
        <v/>
      </c>
      <c r="K56" s="16" t="str">
        <f t="shared" si="3"/>
        <v/>
      </c>
      <c r="L56" s="15" t="e">
        <f>IF($I$15="Show",VLOOKUP($B56,Data!$A$4:$T$287,9,FALSE),VLOOKUP($B56,Data!$A$4:$T$287,7,FALSE))</f>
        <v>#N/A</v>
      </c>
      <c r="M56" s="17" t="str">
        <f>IF($B56="","",VLOOKUP($B56,Data!$A$4:$T$287,6,FALSE))</f>
        <v/>
      </c>
      <c r="N56" s="17" t="str">
        <f t="shared" si="4"/>
        <v/>
      </c>
      <c r="O56" s="26" t="str">
        <f>IF($B56="","",IF(VLOOKUP($B56,Data!$A$4:$T$287,11,FALSE)&lt;1,"",VLOOKUP(B56,Data!$A$4:$T$287,11,FALSE)))</f>
        <v/>
      </c>
    </row>
    <row r="57" spans="1:16" x14ac:dyDescent="0.35">
      <c r="A57" s="19"/>
      <c r="B57" s="88"/>
      <c r="C57" s="86" t="str">
        <f>IF($B57="","",VLOOKUP($B57,Data!$A$4:$T$287,2,FALSE))</f>
        <v/>
      </c>
      <c r="D57" s="27" t="str">
        <f>IF($B57="","",VLOOKUP($B57,Data!$A$4:$T$287,10,FALSE))</f>
        <v/>
      </c>
      <c r="E57" s="85" t="str">
        <f>IF($B57="","",VLOOKUP($B57,Data!$A$4:$T$287,4,FALSE))</f>
        <v/>
      </c>
      <c r="F57" s="15" t="str">
        <f>IF($B57="","",VLOOKUP($B57,Data!$A$4:$T$287,5,FALSE))</f>
        <v/>
      </c>
      <c r="G57" s="18" t="str">
        <f>IF($B57="","",VLOOKUP($B57,Data!$A$4:$T$287,7,FALSE))</f>
        <v/>
      </c>
      <c r="H57" s="18" t="str">
        <f t="shared" si="0"/>
        <v/>
      </c>
      <c r="I57" s="18" t="str">
        <f t="shared" si="1"/>
        <v/>
      </c>
      <c r="J57" s="16" t="str">
        <f t="shared" si="2"/>
        <v/>
      </c>
      <c r="K57" s="16" t="str">
        <f t="shared" si="3"/>
        <v/>
      </c>
      <c r="L57" s="15" t="e">
        <f>IF($I$15="Show",VLOOKUP($B57,Data!$A$4:$T$287,9,FALSE),VLOOKUP($B57,Data!$A$4:$T$287,7,FALSE))</f>
        <v>#N/A</v>
      </c>
      <c r="M57" s="17" t="str">
        <f>IF($B57="","",VLOOKUP($B57,Data!$A$4:$T$287,6,FALSE))</f>
        <v/>
      </c>
      <c r="N57" s="17" t="str">
        <f t="shared" si="4"/>
        <v/>
      </c>
      <c r="O57" s="26" t="str">
        <f>IF($B57="","",IF(VLOOKUP($B57,Data!$A$4:$T$287,11,FALSE)&lt;1,"",VLOOKUP(B57,Data!$A$4:$T$287,11,FALSE)))</f>
        <v/>
      </c>
    </row>
    <row r="58" spans="1:16" x14ac:dyDescent="0.35">
      <c r="A58" s="19"/>
      <c r="B58" s="88"/>
      <c r="C58" s="86" t="str">
        <f>IF($B58="","",VLOOKUP($B58,Data!$A$4:$T$287,2,FALSE))</f>
        <v/>
      </c>
      <c r="D58" s="27" t="str">
        <f>IF($B58="","",VLOOKUP($B58,Data!$A$4:$T$287,10,FALSE))</f>
        <v/>
      </c>
      <c r="E58" s="85" t="str">
        <f>IF($B58="","",VLOOKUP($B58,Data!$A$4:$T$287,4,FALSE))</f>
        <v/>
      </c>
      <c r="F58" s="15" t="str">
        <f>IF($B58="","",VLOOKUP($B58,Data!$A$4:$T$287,5,FALSE))</f>
        <v/>
      </c>
      <c r="G58" s="18" t="str">
        <f>IF($B58="","",VLOOKUP($B58,Data!$A$4:$T$287,7,FALSE))</f>
        <v/>
      </c>
      <c r="H58" s="18" t="str">
        <f t="shared" si="0"/>
        <v/>
      </c>
      <c r="I58" s="18" t="str">
        <f t="shared" si="1"/>
        <v/>
      </c>
      <c r="J58" s="16" t="str">
        <f t="shared" si="2"/>
        <v/>
      </c>
      <c r="K58" s="16" t="str">
        <f t="shared" si="3"/>
        <v/>
      </c>
      <c r="L58" s="15" t="e">
        <f>IF($I$15="Show",VLOOKUP($B58,Data!$A$4:$T$287,9,FALSE),VLOOKUP($B58,Data!$A$4:$T$287,7,FALSE))</f>
        <v>#N/A</v>
      </c>
      <c r="M58" s="17" t="str">
        <f>IF($B58="","",VLOOKUP($B58,Data!$A$4:$T$287,6,FALSE))</f>
        <v/>
      </c>
      <c r="N58" s="17" t="str">
        <f t="shared" si="4"/>
        <v/>
      </c>
      <c r="O58" s="26" t="str">
        <f>IF($B58="","",IF(VLOOKUP($B58,Data!$A$4:$T$287,11,FALSE)&lt;1,"",VLOOKUP(B58,Data!$A$4:$T$287,11,FALSE)))</f>
        <v/>
      </c>
    </row>
    <row r="59" spans="1:16" x14ac:dyDescent="0.35">
      <c r="A59" s="19"/>
      <c r="B59" s="88"/>
      <c r="C59" s="86" t="str">
        <f>IF($B59="","",VLOOKUP($B59,Data!$A$4:$T$287,2,FALSE))</f>
        <v/>
      </c>
      <c r="D59" s="27" t="str">
        <f>IF($B59="","",VLOOKUP($B59,Data!$A$4:$T$287,10,FALSE))</f>
        <v/>
      </c>
      <c r="E59" s="85" t="str">
        <f>IF($B59="","",VLOOKUP($B59,Data!$A$4:$T$287,4,FALSE))</f>
        <v/>
      </c>
      <c r="F59" s="15" t="str">
        <f>IF($B59="","",VLOOKUP($B59,Data!$A$4:$T$287,5,FALSE))</f>
        <v/>
      </c>
      <c r="G59" s="18" t="str">
        <f>IF($B59="","",VLOOKUP($B59,Data!$A$4:$T$287,7,FALSE))</f>
        <v/>
      </c>
      <c r="H59" s="18" t="str">
        <f t="shared" si="0"/>
        <v/>
      </c>
      <c r="I59" s="18" t="str">
        <f t="shared" si="1"/>
        <v/>
      </c>
      <c r="J59" s="16" t="str">
        <f t="shared" si="2"/>
        <v/>
      </c>
      <c r="K59" s="16" t="str">
        <f t="shared" si="3"/>
        <v/>
      </c>
      <c r="L59" s="15" t="e">
        <f>IF($I$15="Show",VLOOKUP($B59,Data!$A$4:$T$287,9,FALSE),VLOOKUP($B59,Data!$A$4:$T$287,7,FALSE))</f>
        <v>#N/A</v>
      </c>
      <c r="M59" s="17" t="str">
        <f>IF($B59="","",VLOOKUP($B59,Data!$A$4:$T$287,6,FALSE))</f>
        <v/>
      </c>
      <c r="N59" s="17" t="str">
        <f t="shared" si="4"/>
        <v/>
      </c>
      <c r="O59" s="26" t="str">
        <f>IF($B59="","",IF(VLOOKUP($B59,Data!$A$4:$T$287,11,FALSE)&lt;1,"",VLOOKUP(B59,Data!$A$4:$T$287,11,FALSE)))</f>
        <v/>
      </c>
    </row>
    <row r="60" spans="1:16" x14ac:dyDescent="0.35">
      <c r="A60" s="19"/>
      <c r="B60" s="88"/>
      <c r="C60" s="86" t="str">
        <f>IF($B60="","",VLOOKUP($B60,Data!$A$4:$T$287,2,FALSE))</f>
        <v/>
      </c>
      <c r="D60" s="27" t="str">
        <f>IF($B60="","",VLOOKUP($B60,Data!$A$4:$T$287,10,FALSE))</f>
        <v/>
      </c>
      <c r="E60" s="85" t="str">
        <f>IF($B60="","",VLOOKUP($B60,Data!$A$4:$T$287,4,FALSE))</f>
        <v/>
      </c>
      <c r="F60" s="15" t="str">
        <f>IF($B60="","",VLOOKUP($B60,Data!$A$4:$T$287,5,FALSE))</f>
        <v/>
      </c>
      <c r="G60" s="18" t="str">
        <f>IF($B60="","",VLOOKUP($B60,Data!$A$4:$T$287,7,FALSE))</f>
        <v/>
      </c>
      <c r="H60" s="18" t="str">
        <f t="shared" si="0"/>
        <v/>
      </c>
      <c r="I60" s="18" t="str">
        <f t="shared" si="1"/>
        <v/>
      </c>
      <c r="J60" s="16" t="str">
        <f t="shared" si="2"/>
        <v/>
      </c>
      <c r="K60" s="16" t="str">
        <f t="shared" si="3"/>
        <v/>
      </c>
      <c r="L60" s="15" t="e">
        <f>IF($I$15="Show",VLOOKUP($B60,Data!$A$4:$T$287,9,FALSE),VLOOKUP($B60,Data!$A$4:$T$287,7,FALSE))</f>
        <v>#N/A</v>
      </c>
      <c r="M60" s="17" t="str">
        <f>IF($B60="","",VLOOKUP($B60,Data!$A$4:$T$287,6,FALSE))</f>
        <v/>
      </c>
      <c r="N60" s="17" t="str">
        <f t="shared" si="4"/>
        <v/>
      </c>
      <c r="O60" s="26" t="str">
        <f>IF($B60="","",IF(VLOOKUP($B60,Data!$A$4:$T$287,11,FALSE)&lt;1,"",VLOOKUP(B60,Data!$A$4:$T$287,11,FALSE)))</f>
        <v/>
      </c>
    </row>
    <row r="61" spans="1:16" x14ac:dyDescent="0.35">
      <c r="A61" s="19"/>
      <c r="B61" s="88"/>
      <c r="C61" s="86" t="str">
        <f>IF($B61="","",VLOOKUP($B61,Data!$A$4:$T$287,2,FALSE))</f>
        <v/>
      </c>
      <c r="D61" s="27" t="str">
        <f>IF($B61="","",VLOOKUP($B61,Data!$A$4:$T$287,10,FALSE))</f>
        <v/>
      </c>
      <c r="E61" s="85" t="str">
        <f>IF($B61="","",VLOOKUP($B61,Data!$A$4:$T$287,4,FALSE))</f>
        <v/>
      </c>
      <c r="F61" s="15" t="str">
        <f>IF($B61="","",VLOOKUP($B61,Data!$A$4:$T$287,5,FALSE))</f>
        <v/>
      </c>
      <c r="G61" s="18" t="str">
        <f>IF($B61="","",VLOOKUP($B61,Data!$A$4:$T$287,7,FALSE))</f>
        <v/>
      </c>
      <c r="H61" s="18" t="str">
        <f t="shared" si="0"/>
        <v/>
      </c>
      <c r="I61" s="18" t="str">
        <f t="shared" si="1"/>
        <v/>
      </c>
      <c r="J61" s="16" t="str">
        <f t="shared" si="2"/>
        <v/>
      </c>
      <c r="K61" s="16" t="str">
        <f t="shared" si="3"/>
        <v/>
      </c>
      <c r="L61" s="15" t="e">
        <f>IF($I$15="Show",VLOOKUP($B61,Data!$A$4:$T$287,9,FALSE),VLOOKUP($B61,Data!$A$4:$T$287,7,FALSE))</f>
        <v>#N/A</v>
      </c>
      <c r="M61" s="17" t="str">
        <f>IF($B61="","",VLOOKUP($B61,Data!$A$4:$T$287,6,FALSE))</f>
        <v/>
      </c>
      <c r="N61" s="17" t="str">
        <f t="shared" si="4"/>
        <v/>
      </c>
      <c r="O61" s="26" t="str">
        <f>IF($B61="","",IF(VLOOKUP($B61,Data!$A$4:$T$287,11,FALSE)&lt;1,"",VLOOKUP(B61,Data!$A$4:$T$287,11,FALSE)))</f>
        <v/>
      </c>
      <c r="P61" s="55"/>
    </row>
    <row r="62" spans="1:16" x14ac:dyDescent="0.35">
      <c r="A62" s="19"/>
      <c r="B62" s="88"/>
      <c r="C62" s="86" t="str">
        <f>IF($B62="","",VLOOKUP($B62,Data!$A$4:$T$287,2,FALSE))</f>
        <v/>
      </c>
      <c r="D62" s="27" t="str">
        <f>IF($B62="","",VLOOKUP($B62,Data!$A$4:$T$287,10,FALSE))</f>
        <v/>
      </c>
      <c r="E62" s="85" t="str">
        <f>IF($B62="","",VLOOKUP($B62,Data!$A$4:$T$287,4,FALSE))</f>
        <v/>
      </c>
      <c r="F62" s="15" t="str">
        <f>IF($B62="","",VLOOKUP($B62,Data!$A$4:$T$287,5,FALSE))</f>
        <v/>
      </c>
      <c r="G62" s="18" t="str">
        <f>IF($B62="","",VLOOKUP($B62,Data!$A$4:$T$287,7,FALSE))</f>
        <v/>
      </c>
      <c r="H62" s="18" t="str">
        <f t="shared" si="0"/>
        <v/>
      </c>
      <c r="I62" s="18" t="str">
        <f t="shared" si="1"/>
        <v/>
      </c>
      <c r="J62" s="16" t="str">
        <f t="shared" si="2"/>
        <v/>
      </c>
      <c r="K62" s="16" t="str">
        <f t="shared" si="3"/>
        <v/>
      </c>
      <c r="L62" s="15" t="e">
        <f>IF($I$15="Show",VLOOKUP($B62,Data!$A$4:$T$287,9,FALSE),VLOOKUP($B62,Data!$A$4:$T$287,7,FALSE))</f>
        <v>#N/A</v>
      </c>
      <c r="M62" s="17" t="str">
        <f>IF($B62="","",VLOOKUP($B62,Data!$A$4:$T$287,6,FALSE))</f>
        <v/>
      </c>
      <c r="N62" s="17" t="str">
        <f t="shared" si="4"/>
        <v/>
      </c>
      <c r="O62" s="26" t="str">
        <f>IF($B62="","",IF(VLOOKUP($B62,Data!$A$4:$T$287,11,FALSE)&lt;1,"",VLOOKUP(B62,Data!$A$4:$T$287,11,FALSE)))</f>
        <v/>
      </c>
    </row>
    <row r="63" spans="1:16" x14ac:dyDescent="0.35">
      <c r="A63" s="19"/>
      <c r="B63" s="88"/>
      <c r="C63" s="86" t="str">
        <f>IF($B63="","",VLOOKUP($B63,Data!$A$4:$T$287,2,FALSE))</f>
        <v/>
      </c>
      <c r="D63" s="27" t="str">
        <f>IF($B63="","",VLOOKUP($B63,Data!$A$4:$T$287,10,FALSE))</f>
        <v/>
      </c>
      <c r="E63" s="85" t="str">
        <f>IF($B63="","",VLOOKUP($B63,Data!$A$4:$T$287,4,FALSE))</f>
        <v/>
      </c>
      <c r="F63" s="15" t="str">
        <f>IF($B63="","",VLOOKUP($B63,Data!$A$4:$T$287,5,FALSE))</f>
        <v/>
      </c>
      <c r="G63" s="18" t="str">
        <f>IF($B63="","",VLOOKUP($B63,Data!$A$4:$T$287,7,FALSE))</f>
        <v/>
      </c>
      <c r="H63" s="18" t="str">
        <f t="shared" si="0"/>
        <v/>
      </c>
      <c r="I63" s="18" t="str">
        <f t="shared" si="1"/>
        <v/>
      </c>
      <c r="J63" s="16" t="str">
        <f t="shared" si="2"/>
        <v/>
      </c>
      <c r="K63" s="16" t="str">
        <f t="shared" si="3"/>
        <v/>
      </c>
      <c r="L63" s="15" t="e">
        <f>IF($I$15="Show",VLOOKUP($B63,Data!$A$4:$T$287,9,FALSE),VLOOKUP($B63,Data!$A$4:$T$287,7,FALSE))</f>
        <v>#N/A</v>
      </c>
      <c r="M63" s="17" t="str">
        <f>IF($B63="","",VLOOKUP($B63,Data!$A$4:$T$287,6,FALSE))</f>
        <v/>
      </c>
      <c r="N63" s="17" t="str">
        <f t="shared" si="4"/>
        <v/>
      </c>
      <c r="O63" s="26" t="str">
        <f>IF($B63="","",IF(VLOOKUP($B63,Data!$A$4:$T$287,11,FALSE)&lt;1,"",VLOOKUP(B63,Data!$A$4:$T$287,11,FALSE)))</f>
        <v/>
      </c>
    </row>
    <row r="64" spans="1:16" x14ac:dyDescent="0.35">
      <c r="A64" s="19"/>
      <c r="B64" s="88"/>
      <c r="C64" s="86" t="str">
        <f>IF($B64="","",VLOOKUP($B64,Data!$A$4:$T$287,2,FALSE))</f>
        <v/>
      </c>
      <c r="D64" s="27" t="str">
        <f>IF($B64="","",VLOOKUP($B64,Data!$A$4:$T$287,10,FALSE))</f>
        <v/>
      </c>
      <c r="E64" s="85" t="str">
        <f>IF($B64="","",VLOOKUP($B64,Data!$A$4:$T$287,4,FALSE))</f>
        <v/>
      </c>
      <c r="F64" s="15" t="str">
        <f>IF($B64="","",VLOOKUP($B64,Data!$A$4:$T$287,5,FALSE))</f>
        <v/>
      </c>
      <c r="G64" s="18" t="str">
        <f>IF($B64="","",VLOOKUP($B64,Data!$A$4:$T$287,7,FALSE))</f>
        <v/>
      </c>
      <c r="H64" s="18" t="str">
        <f t="shared" si="0"/>
        <v/>
      </c>
      <c r="I64" s="18" t="str">
        <f t="shared" si="1"/>
        <v/>
      </c>
      <c r="J64" s="16" t="str">
        <f t="shared" si="2"/>
        <v/>
      </c>
      <c r="K64" s="16" t="str">
        <f t="shared" si="3"/>
        <v/>
      </c>
      <c r="L64" s="15" t="e">
        <f>IF($I$15="Show",VLOOKUP($B64,Data!$A$4:$T$287,9,FALSE),VLOOKUP($B64,Data!$A$4:$T$287,7,FALSE))</f>
        <v>#N/A</v>
      </c>
      <c r="M64" s="17" t="str">
        <f>IF($B64="","",VLOOKUP($B64,Data!$A$4:$T$287,6,FALSE))</f>
        <v/>
      </c>
      <c r="N64" s="17" t="str">
        <f t="shared" si="4"/>
        <v/>
      </c>
      <c r="O64" s="26" t="str">
        <f>IF($B64="","",IF(VLOOKUP($B64,Data!$A$4:$T$287,11,FALSE)&lt;1,"",VLOOKUP(B64,Data!$A$4:$T$287,11,FALSE)))</f>
        <v/>
      </c>
    </row>
    <row r="65" spans="1:16" x14ac:dyDescent="0.35">
      <c r="A65" s="19"/>
      <c r="B65" s="88"/>
      <c r="C65" s="86" t="str">
        <f>IF($B65="","",VLOOKUP($B65,Data!$A$4:$T$287,2,FALSE))</f>
        <v/>
      </c>
      <c r="D65" s="27" t="str">
        <f>IF($B65="","",VLOOKUP($B65,Data!$A$4:$T$287,10,FALSE))</f>
        <v/>
      </c>
      <c r="E65" s="85" t="str">
        <f>IF($B65="","",VLOOKUP($B65,Data!$A$4:$T$287,4,FALSE))</f>
        <v/>
      </c>
      <c r="F65" s="15" t="str">
        <f>IF($B65="","",VLOOKUP($B65,Data!$A$4:$T$287,5,FALSE))</f>
        <v/>
      </c>
      <c r="G65" s="18" t="str">
        <f>IF($B65="","",VLOOKUP($B65,Data!$A$4:$T$287,7,FALSE))</f>
        <v/>
      </c>
      <c r="H65" s="18" t="str">
        <f t="shared" si="0"/>
        <v/>
      </c>
      <c r="I65" s="18" t="str">
        <f t="shared" si="1"/>
        <v/>
      </c>
      <c r="J65" s="16" t="str">
        <f t="shared" si="2"/>
        <v/>
      </c>
      <c r="K65" s="16" t="str">
        <f t="shared" si="3"/>
        <v/>
      </c>
      <c r="L65" s="15" t="e">
        <f>IF($I$15="Show",VLOOKUP($B65,Data!$A$4:$T$287,9,FALSE),VLOOKUP($B65,Data!$A$4:$T$287,7,FALSE))</f>
        <v>#N/A</v>
      </c>
      <c r="M65" s="17" t="str">
        <f>IF($B65="","",VLOOKUP($B65,Data!$A$4:$T$287,6,FALSE))</f>
        <v/>
      </c>
      <c r="N65" s="17" t="str">
        <f t="shared" si="4"/>
        <v/>
      </c>
      <c r="O65" s="26" t="str">
        <f>IF($B65="","",IF(VLOOKUP($B65,Data!$A$4:$T$287,11,FALSE)&lt;1,"",VLOOKUP(B65,Data!$A$4:$T$287,11,FALSE)))</f>
        <v/>
      </c>
    </row>
    <row r="66" spans="1:16" x14ac:dyDescent="0.35">
      <c r="A66" s="19"/>
      <c r="B66" s="88"/>
      <c r="C66" s="86" t="str">
        <f>IF($B66="","",VLOOKUP($B66,Data!$A$4:$T$287,2,FALSE))</f>
        <v/>
      </c>
      <c r="D66" s="27" t="str">
        <f>IF($B66="","",VLOOKUP($B66,Data!$A$4:$T$287,10,FALSE))</f>
        <v/>
      </c>
      <c r="E66" s="85" t="str">
        <f>IF($B66="","",VLOOKUP($B66,Data!$A$4:$T$287,4,FALSE))</f>
        <v/>
      </c>
      <c r="F66" s="15" t="str">
        <f>IF($B66="","",VLOOKUP($B66,Data!$A$4:$T$287,5,FALSE))</f>
        <v/>
      </c>
      <c r="G66" s="18" t="str">
        <f>IF($B66="","",VLOOKUP($B66,Data!$A$4:$T$287,7,FALSE))</f>
        <v/>
      </c>
      <c r="H66" s="18" t="str">
        <f t="shared" si="0"/>
        <v/>
      </c>
      <c r="I66" s="18" t="str">
        <f t="shared" si="1"/>
        <v/>
      </c>
      <c r="J66" s="16" t="str">
        <f t="shared" si="2"/>
        <v/>
      </c>
      <c r="K66" s="16" t="str">
        <f t="shared" si="3"/>
        <v/>
      </c>
      <c r="L66" s="15" t="e">
        <f>IF($I$15="Show",VLOOKUP($B66,Data!$A$4:$T$287,9,FALSE),VLOOKUP($B66,Data!$A$4:$T$287,7,FALSE))</f>
        <v>#N/A</v>
      </c>
      <c r="M66" s="17" t="str">
        <f>IF($B66="","",VLOOKUP($B66,Data!$A$4:$T$287,6,FALSE))</f>
        <v/>
      </c>
      <c r="N66" s="17" t="str">
        <f t="shared" si="4"/>
        <v/>
      </c>
      <c r="O66" s="26" t="str">
        <f>IF($B66="","",IF(VLOOKUP($B66,Data!$A$4:$T$287,11,FALSE)&lt;1,"",VLOOKUP(B66,Data!$A$4:$T$287,11,FALSE)))</f>
        <v/>
      </c>
    </row>
    <row r="67" spans="1:16" x14ac:dyDescent="0.35">
      <c r="A67" s="19"/>
      <c r="B67" s="88"/>
      <c r="C67" s="86" t="str">
        <f>IF($B67="","",VLOOKUP($B67,Data!$A$4:$T$287,2,FALSE))</f>
        <v/>
      </c>
      <c r="D67" s="27" t="str">
        <f>IF($B67="","",VLOOKUP($B67,Data!$A$4:$T$287,10,FALSE))</f>
        <v/>
      </c>
      <c r="E67" s="85" t="str">
        <f>IF($B67="","",VLOOKUP($B67,Data!$A$4:$T$287,4,FALSE))</f>
        <v/>
      </c>
      <c r="F67" s="15" t="str">
        <f>IF($B67="","",VLOOKUP($B67,Data!$A$4:$T$287,5,FALSE))</f>
        <v/>
      </c>
      <c r="G67" s="18" t="str">
        <f>IF($B67="","",VLOOKUP($B67,Data!$A$4:$T$287,7,FALSE))</f>
        <v/>
      </c>
      <c r="H67" s="18" t="str">
        <f t="shared" si="0"/>
        <v/>
      </c>
      <c r="I67" s="18" t="str">
        <f t="shared" si="1"/>
        <v/>
      </c>
      <c r="J67" s="16" t="str">
        <f t="shared" si="2"/>
        <v/>
      </c>
      <c r="K67" s="16" t="str">
        <f t="shared" si="3"/>
        <v/>
      </c>
      <c r="L67" s="15" t="e">
        <f>IF($I$15="Show",VLOOKUP($B67,Data!$A$4:$T$287,9,FALSE),VLOOKUP($B67,Data!$A$4:$T$287,7,FALSE))</f>
        <v>#N/A</v>
      </c>
      <c r="M67" s="17" t="str">
        <f>IF($B67="","",VLOOKUP($B67,Data!$A$4:$T$287,6,FALSE))</f>
        <v/>
      </c>
      <c r="N67" s="17" t="str">
        <f t="shared" si="4"/>
        <v/>
      </c>
      <c r="O67" s="26" t="str">
        <f>IF($B67="","",IF(VLOOKUP($B67,Data!$A$4:$T$287,11,FALSE)&lt;1,"",VLOOKUP(B67,Data!$A$4:$T$287,11,FALSE)))</f>
        <v/>
      </c>
      <c r="P67" s="55"/>
    </row>
    <row r="68" spans="1:16" x14ac:dyDescent="0.35">
      <c r="A68" s="19"/>
      <c r="B68" s="88"/>
      <c r="C68" s="86" t="str">
        <f>IF($B68="","",VLOOKUP($B68,Data!$A$4:$T$287,2,FALSE))</f>
        <v/>
      </c>
      <c r="D68" s="27" t="str">
        <f>IF($B68="","",VLOOKUP($B68,Data!$A$4:$T$287,10,FALSE))</f>
        <v/>
      </c>
      <c r="E68" s="85" t="str">
        <f>IF($B68="","",VLOOKUP($B68,Data!$A$4:$T$287,4,FALSE))</f>
        <v/>
      </c>
      <c r="F68" s="15" t="str">
        <f>IF($B68="","",VLOOKUP($B68,Data!$A$4:$T$287,5,FALSE))</f>
        <v/>
      </c>
      <c r="G68" s="18" t="str">
        <f>IF($B68="","",VLOOKUP($B68,Data!$A$4:$T$287,7,FALSE))</f>
        <v/>
      </c>
      <c r="H68" s="18" t="str">
        <f t="shared" si="0"/>
        <v/>
      </c>
      <c r="I68" s="18" t="str">
        <f t="shared" si="1"/>
        <v/>
      </c>
      <c r="J68" s="16" t="str">
        <f t="shared" si="2"/>
        <v/>
      </c>
      <c r="K68" s="16" t="str">
        <f t="shared" si="3"/>
        <v/>
      </c>
      <c r="L68" s="15" t="e">
        <f>IF($I$15="Show",VLOOKUP($B68,Data!$A$4:$T$287,9,FALSE),VLOOKUP($B68,Data!$A$4:$T$287,7,FALSE))</f>
        <v>#N/A</v>
      </c>
      <c r="M68" s="17" t="str">
        <f>IF($B68="","",VLOOKUP($B68,Data!$A$4:$T$287,6,FALSE))</f>
        <v/>
      </c>
      <c r="N68" s="17" t="str">
        <f t="shared" si="4"/>
        <v/>
      </c>
      <c r="O68" s="26" t="str">
        <f>IF($B68="","",IF(VLOOKUP($B68,Data!$A$4:$T$287,11,FALSE)&lt;1,"",VLOOKUP(B68,Data!$A$4:$T$287,11,FALSE)))</f>
        <v/>
      </c>
      <c r="P68" s="55"/>
    </row>
    <row r="69" spans="1:16" x14ac:dyDescent="0.35">
      <c r="A69" s="19"/>
      <c r="B69" s="88"/>
      <c r="C69" s="86" t="str">
        <f>IF($B69="","",VLOOKUP($B69,Data!$A$4:$T$287,2,FALSE))</f>
        <v/>
      </c>
      <c r="D69" s="27" t="str">
        <f>IF($B69="","",VLOOKUP($B69,Data!$A$4:$T$287,10,FALSE))</f>
        <v/>
      </c>
      <c r="E69" s="85" t="str">
        <f>IF($B69="","",VLOOKUP($B69,Data!$A$4:$T$287,4,FALSE))</f>
        <v/>
      </c>
      <c r="F69" s="15" t="str">
        <f>IF($B69="","",VLOOKUP($B69,Data!$A$4:$T$287,5,FALSE))</f>
        <v/>
      </c>
      <c r="G69" s="18" t="str">
        <f>IF($B69="","",VLOOKUP($B69,Data!$A$4:$T$287,7,FALSE))</f>
        <v/>
      </c>
      <c r="H69" s="18" t="str">
        <f t="shared" si="0"/>
        <v/>
      </c>
      <c r="I69" s="18" t="str">
        <f t="shared" si="1"/>
        <v/>
      </c>
      <c r="J69" s="16" t="str">
        <f t="shared" si="2"/>
        <v/>
      </c>
      <c r="K69" s="16" t="str">
        <f t="shared" si="3"/>
        <v/>
      </c>
      <c r="L69" s="15" t="e">
        <f>IF($I$15="Show",VLOOKUP($B69,Data!$A$4:$T$287,9,FALSE),VLOOKUP($B69,Data!$A$4:$T$287,7,FALSE))</f>
        <v>#N/A</v>
      </c>
      <c r="M69" s="17" t="str">
        <f>IF($B69="","",VLOOKUP($B69,Data!$A$4:$T$287,6,FALSE))</f>
        <v/>
      </c>
      <c r="N69" s="17" t="str">
        <f t="shared" si="4"/>
        <v/>
      </c>
      <c r="O69" s="26" t="str">
        <f>IF($B69="","",IF(VLOOKUP($B69,Data!$A$4:$T$287,11,FALSE)&lt;1,"",VLOOKUP(B69,Data!$A$4:$T$287,11,FALSE)))</f>
        <v/>
      </c>
      <c r="P69" s="55"/>
    </row>
    <row r="70" spans="1:16" x14ac:dyDescent="0.35">
      <c r="A70" s="19"/>
      <c r="B70" s="88"/>
      <c r="C70" s="86" t="str">
        <f>IF($B70="","",VLOOKUP($B70,Data!$A$4:$T$287,2,FALSE))</f>
        <v/>
      </c>
      <c r="D70" s="27" t="str">
        <f>IF($B70="","",VLOOKUP($B70,Data!$A$4:$T$287,10,FALSE))</f>
        <v/>
      </c>
      <c r="E70" s="85" t="str">
        <f>IF($B70="","",VLOOKUP($B70,Data!$A$4:$T$287,4,FALSE))</f>
        <v/>
      </c>
      <c r="F70" s="15" t="str">
        <f>IF($B70="","",VLOOKUP($B70,Data!$A$4:$T$287,5,FALSE))</f>
        <v/>
      </c>
      <c r="G70" s="18" t="str">
        <f>IF($B70="","",VLOOKUP($B70,Data!$A$4:$T$287,7,FALSE))</f>
        <v/>
      </c>
      <c r="H70" s="18" t="str">
        <f t="shared" si="0"/>
        <v/>
      </c>
      <c r="I70" s="18" t="str">
        <f t="shared" si="1"/>
        <v/>
      </c>
      <c r="J70" s="16" t="str">
        <f t="shared" si="2"/>
        <v/>
      </c>
      <c r="K70" s="16" t="str">
        <f t="shared" si="3"/>
        <v/>
      </c>
      <c r="L70" s="15" t="e">
        <f>IF($I$15="Show",VLOOKUP($B70,Data!$A$4:$T$287,9,FALSE),VLOOKUP($B70,Data!$A$4:$T$287,7,FALSE))</f>
        <v>#N/A</v>
      </c>
      <c r="M70" s="17" t="str">
        <f>IF($B70="","",VLOOKUP($B70,Data!$A$4:$T$287,6,FALSE))</f>
        <v/>
      </c>
      <c r="N70" s="17" t="str">
        <f t="shared" si="4"/>
        <v/>
      </c>
      <c r="O70" s="26" t="str">
        <f>IF($B70="","",IF(VLOOKUP($B70,Data!$A$4:$T$287,11,FALSE)&lt;1,"",VLOOKUP(B70,Data!$A$4:$T$287,11,FALSE)))</f>
        <v/>
      </c>
    </row>
    <row r="71" spans="1:16" x14ac:dyDescent="0.35">
      <c r="A71" s="19"/>
      <c r="B71" s="88"/>
      <c r="C71" s="86" t="str">
        <f>IF($B71="","",VLOOKUP($B71,Data!$A$4:$T$287,2,FALSE))</f>
        <v/>
      </c>
      <c r="D71" s="27" t="str">
        <f>IF($B71="","",VLOOKUP($B71,Data!$A$4:$T$287,10,FALSE))</f>
        <v/>
      </c>
      <c r="E71" s="85" t="str">
        <f>IF($B71="","",VLOOKUP($B71,Data!$A$4:$T$287,4,FALSE))</f>
        <v/>
      </c>
      <c r="F71" s="15" t="str">
        <f>IF($B71="","",VLOOKUP($B71,Data!$A$4:$T$287,5,FALSE))</f>
        <v/>
      </c>
      <c r="G71" s="18" t="str">
        <f>IF($B71="","",VLOOKUP($B71,Data!$A$4:$T$287,7,FALSE))</f>
        <v/>
      </c>
      <c r="H71" s="18" t="str">
        <f t="shared" si="0"/>
        <v/>
      </c>
      <c r="I71" s="18" t="str">
        <f t="shared" si="1"/>
        <v/>
      </c>
      <c r="J71" s="16" t="str">
        <f t="shared" si="2"/>
        <v/>
      </c>
      <c r="K71" s="16" t="str">
        <f t="shared" si="3"/>
        <v/>
      </c>
      <c r="L71" s="15" t="e">
        <f>IF($I$15="Show",VLOOKUP($B71,Data!$A$4:$T$287,9,FALSE),VLOOKUP($B71,Data!$A$4:$T$287,7,FALSE))</f>
        <v>#N/A</v>
      </c>
      <c r="M71" s="17" t="str">
        <f>IF($B71="","",VLOOKUP($B71,Data!$A$4:$T$287,6,FALSE))</f>
        <v/>
      </c>
      <c r="N71" s="17" t="str">
        <f t="shared" si="4"/>
        <v/>
      </c>
      <c r="O71" s="26" t="str">
        <f>IF($B71="","",IF(VLOOKUP($B71,Data!$A$4:$T$287,11,FALSE)&lt;1,"",VLOOKUP(B71,Data!$A$4:$T$287,11,FALSE)))</f>
        <v/>
      </c>
    </row>
    <row r="72" spans="1:16" x14ac:dyDescent="0.35">
      <c r="A72" s="19"/>
      <c r="B72" s="88"/>
      <c r="C72" s="86" t="str">
        <f>IF($B72="","",VLOOKUP($B72,Data!$A$4:$T$287,2,FALSE))</f>
        <v/>
      </c>
      <c r="D72" s="27" t="str">
        <f>IF($B72="","",VLOOKUP($B72,Data!$A$4:$T$287,10,FALSE))</f>
        <v/>
      </c>
      <c r="E72" s="85" t="str">
        <f>IF($B72="","",VLOOKUP($B72,Data!$A$4:$T$287,4,FALSE))</f>
        <v/>
      </c>
      <c r="F72" s="15" t="str">
        <f>IF($B72="","",VLOOKUP($B72,Data!$A$4:$T$287,5,FALSE))</f>
        <v/>
      </c>
      <c r="G72" s="18" t="str">
        <f>IF($B72="","",VLOOKUP($B72,Data!$A$4:$T$287,7,FALSE))</f>
        <v/>
      </c>
      <c r="H72" s="18" t="str">
        <f t="shared" si="0"/>
        <v/>
      </c>
      <c r="I72" s="18" t="str">
        <f t="shared" si="1"/>
        <v/>
      </c>
      <c r="J72" s="16" t="str">
        <f t="shared" si="2"/>
        <v/>
      </c>
      <c r="K72" s="16" t="str">
        <f t="shared" si="3"/>
        <v/>
      </c>
      <c r="L72" s="15" t="e">
        <f>IF($I$15="Show",VLOOKUP($B72,Data!$A$4:$T$287,9,FALSE),VLOOKUP($B72,Data!$A$4:$T$287,7,FALSE))</f>
        <v>#N/A</v>
      </c>
      <c r="M72" s="17" t="str">
        <f>IF($B72="","",VLOOKUP($B72,Data!$A$4:$T$287,6,FALSE))</f>
        <v/>
      </c>
      <c r="N72" s="17" t="str">
        <f t="shared" si="4"/>
        <v/>
      </c>
      <c r="O72" s="26" t="str">
        <f>IF($B72="","",IF(VLOOKUP($B72,Data!$A$4:$T$287,11,FALSE)&lt;1,"",VLOOKUP(B72,Data!$A$4:$T$287,11,FALSE)))</f>
        <v/>
      </c>
    </row>
    <row r="73" spans="1:16" x14ac:dyDescent="0.35">
      <c r="A73" s="19"/>
      <c r="B73" s="88"/>
      <c r="C73" s="86" t="str">
        <f>IF($B73="","",VLOOKUP($B73,Data!$A$4:$T$287,2,FALSE))</f>
        <v/>
      </c>
      <c r="D73" s="27" t="str">
        <f>IF($B73="","",VLOOKUP($B73,Data!$A$4:$T$287,10,FALSE))</f>
        <v/>
      </c>
      <c r="E73" s="85" t="str">
        <f>IF($B73="","",VLOOKUP($B73,Data!$A$4:$T$287,4,FALSE))</f>
        <v/>
      </c>
      <c r="F73" s="15" t="str">
        <f>IF($B73="","",VLOOKUP($B73,Data!$A$4:$T$287,5,FALSE))</f>
        <v/>
      </c>
      <c r="G73" s="18" t="str">
        <f>IF($B73="","",VLOOKUP($B73,Data!$A$4:$T$287,7,FALSE))</f>
        <v/>
      </c>
      <c r="H73" s="18" t="str">
        <f t="shared" si="0"/>
        <v/>
      </c>
      <c r="I73" s="18" t="str">
        <f t="shared" si="1"/>
        <v/>
      </c>
      <c r="J73" s="16" t="str">
        <f t="shared" si="2"/>
        <v/>
      </c>
      <c r="K73" s="16" t="str">
        <f t="shared" si="3"/>
        <v/>
      </c>
      <c r="L73" s="15" t="e">
        <f>IF($I$15="Show",VLOOKUP($B73,Data!$A$4:$T$287,9,FALSE),VLOOKUP($B73,Data!$A$4:$T$287,7,FALSE))</f>
        <v>#N/A</v>
      </c>
      <c r="M73" s="17" t="str">
        <f>IF($B73="","",VLOOKUP($B73,Data!$A$4:$T$287,6,FALSE))</f>
        <v/>
      </c>
      <c r="N73" s="17" t="str">
        <f t="shared" si="4"/>
        <v/>
      </c>
      <c r="O73" s="26" t="str">
        <f>IF($B73="","",IF(VLOOKUP($B73,Data!$A$4:$T$287,11,FALSE)&lt;1,"",VLOOKUP(B73,Data!$A$4:$T$287,11,FALSE)))</f>
        <v/>
      </c>
      <c r="P73" s="55"/>
    </row>
    <row r="74" spans="1:16" x14ac:dyDescent="0.35">
      <c r="A74" s="19"/>
      <c r="B74" s="88"/>
      <c r="C74" s="86" t="str">
        <f>IF($B74="","",VLOOKUP($B74,Data!$A$4:$T$287,2,FALSE))</f>
        <v/>
      </c>
      <c r="D74" s="27" t="str">
        <f>IF($B74="","",VLOOKUP($B74,Data!$A$4:$T$287,10,FALSE))</f>
        <v/>
      </c>
      <c r="E74" s="85" t="str">
        <f>IF($B74="","",VLOOKUP($B74,Data!$A$4:$T$287,4,FALSE))</f>
        <v/>
      </c>
      <c r="F74" s="15" t="str">
        <f>IF($B74="","",VLOOKUP($B74,Data!$A$4:$T$287,5,FALSE))</f>
        <v/>
      </c>
      <c r="G74" s="18" t="str">
        <f>IF($B74="","",VLOOKUP($B74,Data!$A$4:$T$287,7,FALSE))</f>
        <v/>
      </c>
      <c r="H74" s="18" t="str">
        <f t="shared" si="0"/>
        <v/>
      </c>
      <c r="I74" s="18" t="str">
        <f t="shared" si="1"/>
        <v/>
      </c>
      <c r="J74" s="16" t="str">
        <f t="shared" si="2"/>
        <v/>
      </c>
      <c r="K74" s="16" t="str">
        <f t="shared" si="3"/>
        <v/>
      </c>
      <c r="L74" s="15" t="e">
        <f>IF($I$15="Show",VLOOKUP($B74,Data!$A$4:$T$287,9,FALSE),VLOOKUP($B74,Data!$A$4:$T$287,7,FALSE))</f>
        <v>#N/A</v>
      </c>
      <c r="M74" s="17" t="str">
        <f>IF($B74="","",VLOOKUP($B74,Data!$A$4:$T$287,6,FALSE))</f>
        <v/>
      </c>
      <c r="N74" s="17" t="str">
        <f t="shared" si="4"/>
        <v/>
      </c>
      <c r="O74" s="26" t="str">
        <f>IF($B74="","",IF(VLOOKUP($B74,Data!$A$4:$T$287,11,FALSE)&lt;1,"",VLOOKUP(B74,Data!$A$4:$T$287,11,FALSE)))</f>
        <v/>
      </c>
    </row>
    <row r="75" spans="1:16" x14ac:dyDescent="0.35">
      <c r="A75" s="19"/>
      <c r="B75" s="88"/>
      <c r="C75" s="86" t="str">
        <f>IF($B75="","",VLOOKUP($B75,Data!$A$4:$T$287,2,FALSE))</f>
        <v/>
      </c>
      <c r="D75" s="27" t="str">
        <f>IF($B75="","",VLOOKUP($B75,Data!$A$4:$T$287,10,FALSE))</f>
        <v/>
      </c>
      <c r="E75" s="85" t="str">
        <f>IF($B75="","",VLOOKUP($B75,Data!$A$4:$T$287,4,FALSE))</f>
        <v/>
      </c>
      <c r="F75" s="15" t="str">
        <f>IF($B75="","",VLOOKUP($B75,Data!$A$4:$T$287,5,FALSE))</f>
        <v/>
      </c>
      <c r="G75" s="18" t="str">
        <f>IF($B75="","",VLOOKUP($B75,Data!$A$4:$T$287,7,FALSE))</f>
        <v/>
      </c>
      <c r="H75" s="18" t="str">
        <f t="shared" si="0"/>
        <v/>
      </c>
      <c r="I75" s="18" t="str">
        <f t="shared" si="1"/>
        <v/>
      </c>
      <c r="J75" s="16" t="str">
        <f t="shared" si="2"/>
        <v/>
      </c>
      <c r="K75" s="16" t="str">
        <f t="shared" si="3"/>
        <v/>
      </c>
      <c r="L75" s="15" t="e">
        <f>IF($I$15="Show",VLOOKUP($B75,Data!$A$4:$T$287,9,FALSE),VLOOKUP($B75,Data!$A$4:$T$287,7,FALSE))</f>
        <v>#N/A</v>
      </c>
      <c r="M75" s="17" t="str">
        <f>IF($B75="","",VLOOKUP($B75,Data!$A$4:$T$287,6,FALSE))</f>
        <v/>
      </c>
      <c r="N75" s="17" t="str">
        <f t="shared" si="4"/>
        <v/>
      </c>
      <c r="O75" s="26" t="str">
        <f>IF($B75="","",IF(VLOOKUP($B75,Data!$A$4:$T$287,11,FALSE)&lt;1,"",VLOOKUP(B75,Data!$A$4:$T$287,11,FALSE)))</f>
        <v/>
      </c>
    </row>
    <row r="76" spans="1:16" x14ac:dyDescent="0.35">
      <c r="A76" s="19"/>
      <c r="B76" s="88"/>
      <c r="C76" s="86" t="str">
        <f>IF($B76="","",VLOOKUP($B76,Data!$A$4:$T$287,2,FALSE))</f>
        <v/>
      </c>
      <c r="D76" s="27" t="str">
        <f>IF($B76="","",VLOOKUP($B76,Data!$A$4:$T$287,10,FALSE))</f>
        <v/>
      </c>
      <c r="E76" s="85" t="str">
        <f>IF($B76="","",VLOOKUP($B76,Data!$A$4:$T$287,4,FALSE))</f>
        <v/>
      </c>
      <c r="F76" s="15" t="str">
        <f>IF($B76="","",VLOOKUP($B76,Data!$A$4:$T$287,5,FALSE))</f>
        <v/>
      </c>
      <c r="G76" s="18" t="str">
        <f>IF($B76="","",VLOOKUP($B76,Data!$A$4:$T$287,7,FALSE))</f>
        <v/>
      </c>
      <c r="H76" s="18" t="str">
        <f t="shared" si="0"/>
        <v/>
      </c>
      <c r="I76" s="18" t="str">
        <f t="shared" si="1"/>
        <v/>
      </c>
      <c r="J76" s="16" t="str">
        <f t="shared" si="2"/>
        <v/>
      </c>
      <c r="K76" s="16" t="str">
        <f t="shared" si="3"/>
        <v/>
      </c>
      <c r="L76" s="15" t="e">
        <f>IF($I$15="Show",VLOOKUP($B76,Data!$A$4:$T$287,9,FALSE),VLOOKUP($B76,Data!$A$4:$T$287,7,FALSE))</f>
        <v>#N/A</v>
      </c>
      <c r="M76" s="17" t="str">
        <f>IF($B76="","",VLOOKUP($B76,Data!$A$4:$T$287,6,FALSE))</f>
        <v/>
      </c>
      <c r="N76" s="17" t="str">
        <f t="shared" si="4"/>
        <v/>
      </c>
      <c r="O76" s="26" t="str">
        <f>IF($B76="","",IF(VLOOKUP($B76,Data!$A$4:$T$287,11,FALSE)&lt;1,"",VLOOKUP(B76,Data!$A$4:$T$287,11,FALSE)))</f>
        <v/>
      </c>
    </row>
    <row r="77" spans="1:16" x14ac:dyDescent="0.35">
      <c r="A77" s="19"/>
      <c r="B77" s="88"/>
      <c r="C77" s="86" t="str">
        <f>IF($B77="","",VLOOKUP($B77,Data!$A$4:$T$287,2,FALSE))</f>
        <v/>
      </c>
      <c r="D77" s="27" t="str">
        <f>IF($B77="","",VLOOKUP($B77,Data!$A$4:$T$287,10,FALSE))</f>
        <v/>
      </c>
      <c r="E77" s="85" t="str">
        <f>IF($B77="","",VLOOKUP($B77,Data!$A$4:$T$287,4,FALSE))</f>
        <v/>
      </c>
      <c r="F77" s="15" t="str">
        <f>IF($B77="","",VLOOKUP($B77,Data!$A$4:$T$287,5,FALSE))</f>
        <v/>
      </c>
      <c r="G77" s="18" t="str">
        <f>IF($B77="","",VLOOKUP($B77,Data!$A$4:$T$287,7,FALSE))</f>
        <v/>
      </c>
      <c r="H77" s="18" t="str">
        <f t="shared" si="0"/>
        <v/>
      </c>
      <c r="I77" s="18" t="str">
        <f t="shared" si="1"/>
        <v/>
      </c>
      <c r="J77" s="16" t="str">
        <f t="shared" si="2"/>
        <v/>
      </c>
      <c r="K77" s="16" t="str">
        <f t="shared" si="3"/>
        <v/>
      </c>
      <c r="L77" s="15" t="e">
        <f>IF($I$15="Show",VLOOKUP($B77,Data!$A$4:$T$287,9,FALSE),VLOOKUP($B77,Data!$A$4:$T$287,7,FALSE))</f>
        <v>#N/A</v>
      </c>
      <c r="M77" s="17" t="str">
        <f>IF($B77="","",VLOOKUP($B77,Data!$A$4:$T$287,6,FALSE))</f>
        <v/>
      </c>
      <c r="N77" s="17" t="str">
        <f t="shared" si="4"/>
        <v/>
      </c>
      <c r="O77" s="26" t="str">
        <f>IF($B77="","",IF(VLOOKUP($B77,Data!$A$4:$T$287,11,FALSE)&lt;1,"",VLOOKUP(B77,Data!$A$4:$T$287,11,FALSE)))</f>
        <v/>
      </c>
    </row>
    <row r="78" spans="1:16" x14ac:dyDescent="0.35">
      <c r="A78" s="19"/>
      <c r="B78" s="88"/>
      <c r="C78" s="86" t="str">
        <f>IF($B78="","",VLOOKUP($B78,Data!$A$4:$T$287,2,FALSE))</f>
        <v/>
      </c>
      <c r="D78" s="27" t="str">
        <f>IF($B78="","",VLOOKUP($B78,Data!$A$4:$T$287,10,FALSE))</f>
        <v/>
      </c>
      <c r="E78" s="85" t="str">
        <f>IF($B78="","",VLOOKUP($B78,Data!$A$4:$T$287,4,FALSE))</f>
        <v/>
      </c>
      <c r="F78" s="15" t="str">
        <f>IF($B78="","",VLOOKUP($B78,Data!$A$4:$T$287,5,FALSE))</f>
        <v/>
      </c>
      <c r="G78" s="18" t="str">
        <f>IF($B78="","",VLOOKUP($B78,Data!$A$4:$T$287,7,FALSE))</f>
        <v/>
      </c>
      <c r="H78" s="18" t="str">
        <f t="shared" si="0"/>
        <v/>
      </c>
      <c r="I78" s="18" t="str">
        <f t="shared" si="1"/>
        <v/>
      </c>
      <c r="J78" s="16" t="str">
        <f t="shared" si="2"/>
        <v/>
      </c>
      <c r="K78" s="16" t="str">
        <f t="shared" si="3"/>
        <v/>
      </c>
      <c r="L78" s="15" t="e">
        <f>IF($I$15="Show",VLOOKUP($B78,Data!$A$4:$T$287,9,FALSE),VLOOKUP($B78,Data!$A$4:$T$287,7,FALSE))</f>
        <v>#N/A</v>
      </c>
      <c r="M78" s="17" t="str">
        <f>IF($B78="","",VLOOKUP($B78,Data!$A$4:$T$287,6,FALSE))</f>
        <v/>
      </c>
      <c r="N78" s="17" t="str">
        <f t="shared" si="4"/>
        <v/>
      </c>
      <c r="O78" s="26" t="str">
        <f>IF($B78="","",IF(VLOOKUP($B78,Data!$A$4:$T$287,11,FALSE)&lt;1,"",VLOOKUP(B78,Data!$A$4:$T$287,11,FALSE)))</f>
        <v/>
      </c>
    </row>
    <row r="79" spans="1:16" x14ac:dyDescent="0.35">
      <c r="A79" s="19"/>
      <c r="B79" s="88"/>
      <c r="C79" s="86" t="str">
        <f>IF($B79="","",VLOOKUP($B79,Data!$A$4:$T$287,2,FALSE))</f>
        <v/>
      </c>
      <c r="D79" s="27" t="str">
        <f>IF($B79="","",VLOOKUP($B79,Data!$A$4:$T$287,10,FALSE))</f>
        <v/>
      </c>
      <c r="E79" s="85" t="str">
        <f>IF($B79="","",VLOOKUP($B79,Data!$A$4:$T$287,4,FALSE))</f>
        <v/>
      </c>
      <c r="F79" s="15" t="str">
        <f>IF($B79="","",VLOOKUP($B79,Data!$A$4:$T$287,5,FALSE))</f>
        <v/>
      </c>
      <c r="G79" s="18" t="str">
        <f>IF($B79="","",VLOOKUP($B79,Data!$A$4:$T$287,7,FALSE))</f>
        <v/>
      </c>
      <c r="H79" s="18" t="str">
        <f t="shared" si="0"/>
        <v/>
      </c>
      <c r="I79" s="18" t="str">
        <f t="shared" si="1"/>
        <v/>
      </c>
      <c r="J79" s="16" t="str">
        <f t="shared" si="2"/>
        <v/>
      </c>
      <c r="K79" s="16" t="str">
        <f t="shared" si="3"/>
        <v/>
      </c>
      <c r="L79" s="15" t="e">
        <f>IF($I$15="Show",VLOOKUP($B79,Data!$A$4:$T$287,9,FALSE),VLOOKUP($B79,Data!$A$4:$T$287,7,FALSE))</f>
        <v>#N/A</v>
      </c>
      <c r="M79" s="17" t="str">
        <f>IF($B79="","",VLOOKUP($B79,Data!$A$4:$T$287,6,FALSE))</f>
        <v/>
      </c>
      <c r="N79" s="17" t="str">
        <f t="shared" si="4"/>
        <v/>
      </c>
      <c r="O79" s="26" t="str">
        <f>IF($B79="","",IF(VLOOKUP($B79,Data!$A$4:$T$287,11,FALSE)&lt;1,"",VLOOKUP(B79,Data!$A$4:$T$287,11,FALSE)))</f>
        <v/>
      </c>
    </row>
    <row r="80" spans="1:16" x14ac:dyDescent="0.35">
      <c r="A80" s="19"/>
      <c r="B80" s="88"/>
      <c r="C80" s="86" t="str">
        <f>IF($B80="","",VLOOKUP($B80,Data!$A$4:$T$287,2,FALSE))</f>
        <v/>
      </c>
      <c r="D80" s="27" t="str">
        <f>IF($B80="","",VLOOKUP($B80,Data!$A$4:$T$287,10,FALSE))</f>
        <v/>
      </c>
      <c r="E80" s="85" t="str">
        <f>IF($B80="","",VLOOKUP($B80,Data!$A$4:$T$287,4,FALSE))</f>
        <v/>
      </c>
      <c r="F80" s="15" t="str">
        <f>IF($B80="","",VLOOKUP($B80,Data!$A$4:$T$287,5,FALSE))</f>
        <v/>
      </c>
      <c r="G80" s="18" t="str">
        <f>IF($B80="","",VLOOKUP($B80,Data!$A$4:$T$287,7,FALSE))</f>
        <v/>
      </c>
      <c r="H80" s="18" t="str">
        <f t="shared" si="0"/>
        <v/>
      </c>
      <c r="I80" s="18" t="str">
        <f t="shared" si="1"/>
        <v/>
      </c>
      <c r="J80" s="16" t="str">
        <f t="shared" si="2"/>
        <v/>
      </c>
      <c r="K80" s="16" t="str">
        <f t="shared" si="3"/>
        <v/>
      </c>
      <c r="L80" s="15" t="e">
        <f>IF($I$15="Show",VLOOKUP($B80,Data!$A$4:$T$287,9,FALSE),VLOOKUP($B80,Data!$A$4:$T$287,7,FALSE))</f>
        <v>#N/A</v>
      </c>
      <c r="M80" s="17" t="str">
        <f>IF($B80="","",VLOOKUP($B80,Data!$A$4:$T$287,6,FALSE))</f>
        <v/>
      </c>
      <c r="N80" s="17" t="str">
        <f t="shared" si="4"/>
        <v/>
      </c>
      <c r="O80" s="26" t="str">
        <f>IF($B80="","",IF(VLOOKUP($B80,Data!$A$4:$T$287,11,FALSE)&lt;1,"",VLOOKUP(B80,Data!$A$4:$T$287,11,FALSE)))</f>
        <v/>
      </c>
      <c r="P80" s="55"/>
    </row>
    <row r="81" spans="1:16" x14ac:dyDescent="0.35">
      <c r="A81" s="19"/>
      <c r="B81" s="88"/>
      <c r="C81" s="86" t="str">
        <f>IF($B81="","",VLOOKUP($B81,Data!$A$4:$T$287,2,FALSE))</f>
        <v/>
      </c>
      <c r="D81" s="27" t="str">
        <f>IF($B81="","",VLOOKUP($B81,Data!$A$4:$T$287,10,FALSE))</f>
        <v/>
      </c>
      <c r="E81" s="85" t="str">
        <f>IF($B81="","",VLOOKUP($B81,Data!$A$4:$T$287,4,FALSE))</f>
        <v/>
      </c>
      <c r="F81" s="15" t="str">
        <f>IF($B81="","",VLOOKUP($B81,Data!$A$4:$T$287,5,FALSE))</f>
        <v/>
      </c>
      <c r="G81" s="18" t="str">
        <f>IF($B81="","",VLOOKUP($B81,Data!$A$4:$T$287,7,FALSE))</f>
        <v/>
      </c>
      <c r="H81" s="18" t="str">
        <f t="shared" si="0"/>
        <v/>
      </c>
      <c r="I81" s="18" t="str">
        <f t="shared" si="1"/>
        <v/>
      </c>
      <c r="J81" s="16" t="str">
        <f t="shared" si="2"/>
        <v/>
      </c>
      <c r="K81" s="16" t="str">
        <f t="shared" si="3"/>
        <v/>
      </c>
      <c r="L81" s="15" t="e">
        <f>IF($I$15="Show",VLOOKUP($B81,Data!$A$4:$T$287,9,FALSE),VLOOKUP($B81,Data!$A$4:$T$287,7,FALSE))</f>
        <v>#N/A</v>
      </c>
      <c r="M81" s="17" t="str">
        <f>IF($B81="","",VLOOKUP($B81,Data!$A$4:$T$287,6,FALSE))</f>
        <v/>
      </c>
      <c r="N81" s="17" t="str">
        <f t="shared" si="4"/>
        <v/>
      </c>
      <c r="O81" s="26" t="str">
        <f>IF($B81="","",IF(VLOOKUP($B81,Data!$A$4:$T$287,11,FALSE)&lt;1,"",VLOOKUP(B81,Data!$A$4:$T$287,11,FALSE)))</f>
        <v/>
      </c>
    </row>
    <row r="82" spans="1:16" x14ac:dyDescent="0.35">
      <c r="A82" s="19"/>
      <c r="B82" s="88"/>
      <c r="C82" s="86" t="str">
        <f>IF($B82="","",VLOOKUP($B82,Data!$A$4:$T$287,2,FALSE))</f>
        <v/>
      </c>
      <c r="D82" s="27" t="str">
        <f>IF($B82="","",VLOOKUP($B82,Data!$A$4:$T$287,10,FALSE))</f>
        <v/>
      </c>
      <c r="E82" s="85" t="str">
        <f>IF($B82="","",VLOOKUP($B82,Data!$A$4:$T$287,4,FALSE))</f>
        <v/>
      </c>
      <c r="F82" s="15" t="str">
        <f>IF($B82="","",VLOOKUP($B82,Data!$A$4:$T$287,5,FALSE))</f>
        <v/>
      </c>
      <c r="G82" s="18" t="str">
        <f>IF($B82="","",VLOOKUP($B82,Data!$A$4:$T$287,7,FALSE))</f>
        <v/>
      </c>
      <c r="H82" s="18" t="str">
        <f t="shared" si="0"/>
        <v/>
      </c>
      <c r="I82" s="18" t="str">
        <f t="shared" si="1"/>
        <v/>
      </c>
      <c r="J82" s="16" t="str">
        <f t="shared" si="2"/>
        <v/>
      </c>
      <c r="K82" s="16" t="str">
        <f t="shared" si="3"/>
        <v/>
      </c>
      <c r="L82" s="15" t="e">
        <f>IF($I$15="Show",VLOOKUP($B82,Data!$A$4:$T$287,9,FALSE),VLOOKUP($B82,Data!$A$4:$T$287,7,FALSE))</f>
        <v>#N/A</v>
      </c>
      <c r="M82" s="17" t="str">
        <f>IF($B82="","",VLOOKUP($B82,Data!$A$4:$T$287,6,FALSE))</f>
        <v/>
      </c>
      <c r="N82" s="17" t="str">
        <f t="shared" si="4"/>
        <v/>
      </c>
      <c r="O82" s="26" t="str">
        <f>IF($B82="","",IF(VLOOKUP($B82,Data!$A$4:$T$287,11,FALSE)&lt;1,"",VLOOKUP(B82,Data!$A$4:$T$287,11,FALSE)))</f>
        <v/>
      </c>
    </row>
    <row r="83" spans="1:16" x14ac:dyDescent="0.35">
      <c r="A83" s="19"/>
      <c r="B83" s="88"/>
      <c r="C83" s="86" t="str">
        <f>IF($B83="","",VLOOKUP($B83,Data!$A$4:$T$287,2,FALSE))</f>
        <v/>
      </c>
      <c r="D83" s="27" t="str">
        <f>IF($B83="","",VLOOKUP($B83,Data!$A$4:$T$287,10,FALSE))</f>
        <v/>
      </c>
      <c r="E83" s="85" t="str">
        <f>IF($B83="","",VLOOKUP($B83,Data!$A$4:$T$287,4,FALSE))</f>
        <v/>
      </c>
      <c r="F83" s="15" t="str">
        <f>IF($B83="","",VLOOKUP($B83,Data!$A$4:$T$287,5,FALSE))</f>
        <v/>
      </c>
      <c r="G83" s="18" t="str">
        <f>IF($B83="","",VLOOKUP($B83,Data!$A$4:$T$287,7,FALSE))</f>
        <v/>
      </c>
      <c r="H83" s="18" t="str">
        <f t="shared" si="0"/>
        <v/>
      </c>
      <c r="I83" s="18" t="str">
        <f t="shared" si="1"/>
        <v/>
      </c>
      <c r="J83" s="16" t="str">
        <f t="shared" si="2"/>
        <v/>
      </c>
      <c r="K83" s="16" t="str">
        <f t="shared" si="3"/>
        <v/>
      </c>
      <c r="L83" s="15" t="e">
        <f>IF($I$15="Show",VLOOKUP($B83,Data!$A$4:$T$287,9,FALSE),VLOOKUP($B83,Data!$A$4:$T$287,7,FALSE))</f>
        <v>#N/A</v>
      </c>
      <c r="M83" s="17" t="str">
        <f>IF($B83="","",VLOOKUP($B83,Data!$A$4:$T$287,6,FALSE))</f>
        <v/>
      </c>
      <c r="N83" s="17" t="str">
        <f t="shared" si="4"/>
        <v/>
      </c>
      <c r="O83" s="26" t="str">
        <f>IF($B83="","",IF(VLOOKUP($B83,Data!$A$4:$T$287,11,FALSE)&lt;1,"",VLOOKUP(B83,Data!$A$4:$T$287,11,FALSE)))</f>
        <v/>
      </c>
      <c r="P83" s="55"/>
    </row>
    <row r="84" spans="1:16" x14ac:dyDescent="0.35">
      <c r="A84" s="19"/>
      <c r="B84" s="88"/>
      <c r="C84" s="86" t="str">
        <f>IF($B84="","",VLOOKUP($B84,Data!$A$4:$T$287,2,FALSE))</f>
        <v/>
      </c>
      <c r="D84" s="27" t="str">
        <f>IF($B84="","",VLOOKUP($B84,Data!$A$4:$T$287,10,FALSE))</f>
        <v/>
      </c>
      <c r="E84" s="85" t="str">
        <f>IF($B84="","",VLOOKUP($B84,Data!$A$4:$T$287,4,FALSE))</f>
        <v/>
      </c>
      <c r="F84" s="15" t="str">
        <f>IF($B84="","",VLOOKUP($B84,Data!$A$4:$T$287,5,FALSE))</f>
        <v/>
      </c>
      <c r="G84" s="18" t="str">
        <f>IF($B84="","",VLOOKUP($B84,Data!$A$4:$T$287,7,FALSE))</f>
        <v/>
      </c>
      <c r="H84" s="18" t="str">
        <f t="shared" si="0"/>
        <v/>
      </c>
      <c r="I84" s="18" t="str">
        <f t="shared" si="1"/>
        <v/>
      </c>
      <c r="J84" s="16" t="str">
        <f t="shared" si="2"/>
        <v/>
      </c>
      <c r="K84" s="16" t="str">
        <f t="shared" si="3"/>
        <v/>
      </c>
      <c r="L84" s="15" t="e">
        <f>IF($I$15="Show",VLOOKUP($B84,Data!$A$4:$T$287,9,FALSE),VLOOKUP($B84,Data!$A$4:$T$287,7,FALSE))</f>
        <v>#N/A</v>
      </c>
      <c r="M84" s="17" t="str">
        <f>IF($B84="","",VLOOKUP($B84,Data!$A$4:$T$287,6,FALSE))</f>
        <v/>
      </c>
      <c r="N84" s="17" t="str">
        <f t="shared" si="4"/>
        <v/>
      </c>
      <c r="O84" s="26" t="str">
        <f>IF($B84="","",IF(VLOOKUP($B84,Data!$A$4:$T$287,11,FALSE)&lt;1,"",VLOOKUP(B84,Data!$A$4:$T$287,11,FALSE)))</f>
        <v/>
      </c>
      <c r="P84" s="55"/>
    </row>
    <row r="85" spans="1:16" x14ac:dyDescent="0.35">
      <c r="A85" s="19"/>
      <c r="B85" s="88"/>
      <c r="C85" s="86" t="str">
        <f>IF($B85="","",VLOOKUP($B85,Data!$A$4:$T$287,2,FALSE))</f>
        <v/>
      </c>
      <c r="D85" s="27" t="str">
        <f>IF($B85="","",VLOOKUP($B85,Data!$A$4:$T$287,10,FALSE))</f>
        <v/>
      </c>
      <c r="E85" s="85" t="str">
        <f>IF($B85="","",VLOOKUP($B85,Data!$A$4:$T$287,4,FALSE))</f>
        <v/>
      </c>
      <c r="F85" s="15" t="str">
        <f>IF($B85="","",VLOOKUP($B85,Data!$A$4:$T$287,5,FALSE))</f>
        <v/>
      </c>
      <c r="G85" s="18" t="str">
        <f>IF($B85="","",VLOOKUP($B85,Data!$A$4:$T$287,7,FALSE))</f>
        <v/>
      </c>
      <c r="H85" s="18" t="str">
        <f t="shared" si="0"/>
        <v/>
      </c>
      <c r="I85" s="18" t="str">
        <f t="shared" si="1"/>
        <v/>
      </c>
      <c r="J85" s="16" t="str">
        <f t="shared" si="2"/>
        <v/>
      </c>
      <c r="K85" s="16" t="str">
        <f t="shared" si="3"/>
        <v/>
      </c>
      <c r="L85" s="15" t="e">
        <f>IF($I$15="Show",VLOOKUP($B85,Data!$A$4:$T$287,9,FALSE),VLOOKUP($B85,Data!$A$4:$T$287,7,FALSE))</f>
        <v>#N/A</v>
      </c>
      <c r="M85" s="17" t="str">
        <f>IF($B85="","",VLOOKUP($B85,Data!$A$4:$T$287,6,FALSE))</f>
        <v/>
      </c>
      <c r="N85" s="17" t="str">
        <f t="shared" si="4"/>
        <v/>
      </c>
      <c r="O85" s="26" t="str">
        <f>IF($B85="","",IF(VLOOKUP($B85,Data!$A$4:$T$287,11,FALSE)&lt;1,"",VLOOKUP(B85,Data!$A$4:$T$287,11,FALSE)))</f>
        <v/>
      </c>
      <c r="P85" s="55"/>
    </row>
    <row r="86" spans="1:16" x14ac:dyDescent="0.35">
      <c r="A86" s="19"/>
      <c r="B86" s="88"/>
      <c r="C86" s="86" t="str">
        <f>IF($B86="","",VLOOKUP($B86,Data!$A$4:$T$287,2,FALSE))</f>
        <v/>
      </c>
      <c r="D86" s="27" t="str">
        <f>IF($B86="","",VLOOKUP($B86,Data!$A$4:$T$287,10,FALSE))</f>
        <v/>
      </c>
      <c r="E86" s="85" t="str">
        <f>IF($B86="","",VLOOKUP($B86,Data!$A$4:$T$287,4,FALSE))</f>
        <v/>
      </c>
      <c r="F86" s="15" t="str">
        <f>IF($B86="","",VLOOKUP($B86,Data!$A$4:$T$287,5,FALSE))</f>
        <v/>
      </c>
      <c r="G86" s="18" t="str">
        <f>IF($B86="","",VLOOKUP($B86,Data!$A$4:$T$287,7,FALSE))</f>
        <v/>
      </c>
      <c r="H86" s="18" t="str">
        <f t="shared" ref="H86:H149" si="5">IF($B86="","",IF($K$15="","",ROUND($G86*(1-($K$15*0.01)),2)))</f>
        <v/>
      </c>
      <c r="I86" s="18" t="str">
        <f t="shared" ref="I86:I149" si="6">IF($B86="","",IF($G86=$L86,"",L86))</f>
        <v/>
      </c>
      <c r="J86" s="16" t="str">
        <f t="shared" ref="J86:J149" si="7">IF($B86="","",IF($H86&lt;$L86,$H86,$L86))</f>
        <v/>
      </c>
      <c r="K86" s="16" t="str">
        <f t="shared" ref="K86:K149" si="8">IF(A86="","",J86*A86)</f>
        <v/>
      </c>
      <c r="L86" s="15" t="e">
        <f>IF($I$15="Show",VLOOKUP($B86,Data!$A$4:$T$287,9,FALSE),VLOOKUP($B86,Data!$A$4:$T$287,7,FALSE))</f>
        <v>#N/A</v>
      </c>
      <c r="M86" s="17" t="str">
        <f>IF($B86="","",VLOOKUP($B86,Data!$A$4:$T$287,6,FALSE))</f>
        <v/>
      </c>
      <c r="N86" s="17" t="str">
        <f t="shared" ref="N86:N149" si="9">IF($A86="","",$A86/$M86)</f>
        <v/>
      </c>
      <c r="O86" s="26" t="str">
        <f>IF($B86="","",IF(VLOOKUP($B86,Data!$A$4:$T$287,11,FALSE)&lt;1,"",VLOOKUP(B86,Data!$A$4:$T$287,11,FALSE)))</f>
        <v/>
      </c>
    </row>
    <row r="87" spans="1:16" x14ac:dyDescent="0.35">
      <c r="A87" s="19"/>
      <c r="B87" s="101"/>
      <c r="C87" s="86" t="str">
        <f>IF($B87="","",VLOOKUP($B87,Data!$A$4:$T$287,2,FALSE))</f>
        <v/>
      </c>
      <c r="D87" s="27" t="str">
        <f>IF($B87="","",VLOOKUP($B87,Data!$A$4:$T$287,10,FALSE))</f>
        <v/>
      </c>
      <c r="E87" s="85" t="str">
        <f>IF($B87="","",VLOOKUP($B87,Data!$A$4:$T$287,4,FALSE))</f>
        <v/>
      </c>
      <c r="F87" s="15" t="str">
        <f>IF($B87="","",VLOOKUP($B87,Data!$A$4:$T$287,5,FALSE))</f>
        <v/>
      </c>
      <c r="G87" s="18" t="str">
        <f>IF($B87="","",VLOOKUP($B87,Data!$A$4:$T$287,7,FALSE))</f>
        <v/>
      </c>
      <c r="H87" s="18" t="str">
        <f t="shared" si="5"/>
        <v/>
      </c>
      <c r="I87" s="18" t="str">
        <f t="shared" si="6"/>
        <v/>
      </c>
      <c r="J87" s="16" t="str">
        <f t="shared" si="7"/>
        <v/>
      </c>
      <c r="K87" s="16" t="str">
        <f t="shared" si="8"/>
        <v/>
      </c>
      <c r="L87" s="15" t="e">
        <f>IF($I$15="Show",VLOOKUP($B87,Data!$A$4:$T$287,9,FALSE),VLOOKUP($B87,Data!$A$4:$T$287,7,FALSE))</f>
        <v>#N/A</v>
      </c>
      <c r="M87" s="17" t="str">
        <f>IF($B87="","",VLOOKUP($B87,Data!$A$4:$T$287,6,FALSE))</f>
        <v/>
      </c>
      <c r="N87" s="17" t="str">
        <f t="shared" si="9"/>
        <v/>
      </c>
      <c r="O87" s="26" t="str">
        <f>IF($B87="","",IF(VLOOKUP($B87,Data!$A$4:$T$287,11,FALSE)&lt;1,"",VLOOKUP(B87,Data!$A$4:$T$287,11,FALSE)))</f>
        <v/>
      </c>
    </row>
    <row r="88" spans="1:16" x14ac:dyDescent="0.35">
      <c r="A88" s="19"/>
      <c r="B88" s="101"/>
      <c r="C88" s="86" t="str">
        <f>IF($B88="","",VLOOKUP($B88,Data!$A$4:$T$287,2,FALSE))</f>
        <v/>
      </c>
      <c r="D88" s="27" t="str">
        <f>IF($B88="","",VLOOKUP($B88,Data!$A$4:$T$287,10,FALSE))</f>
        <v/>
      </c>
      <c r="E88" s="85" t="str">
        <f>IF($B88="","",VLOOKUP($B88,Data!$A$4:$T$287,4,FALSE))</f>
        <v/>
      </c>
      <c r="F88" s="15" t="str">
        <f>IF($B88="","",VLOOKUP($B88,Data!$A$4:$T$287,5,FALSE))</f>
        <v/>
      </c>
      <c r="G88" s="18" t="str">
        <f>IF($B88="","",VLOOKUP($B88,Data!$A$4:$T$287,7,FALSE))</f>
        <v/>
      </c>
      <c r="H88" s="18" t="str">
        <f t="shared" si="5"/>
        <v/>
      </c>
      <c r="I88" s="18" t="str">
        <f t="shared" si="6"/>
        <v/>
      </c>
      <c r="J88" s="16" t="str">
        <f t="shared" si="7"/>
        <v/>
      </c>
      <c r="K88" s="16" t="str">
        <f t="shared" si="8"/>
        <v/>
      </c>
      <c r="L88" s="15" t="e">
        <f>IF($I$15="Show",VLOOKUP($B88,Data!$A$4:$T$287,9,FALSE),VLOOKUP($B88,Data!$A$4:$T$287,7,FALSE))</f>
        <v>#N/A</v>
      </c>
      <c r="M88" s="17" t="str">
        <f>IF($B88="","",VLOOKUP($B88,Data!$A$4:$T$287,6,FALSE))</f>
        <v/>
      </c>
      <c r="N88" s="17" t="str">
        <f t="shared" si="9"/>
        <v/>
      </c>
      <c r="O88" s="26" t="str">
        <f>IF($B88="","",IF(VLOOKUP($B88,Data!$A$4:$T$287,11,FALSE)&lt;1,"",VLOOKUP(B88,Data!$A$4:$T$287,11,FALSE)))</f>
        <v/>
      </c>
    </row>
    <row r="89" spans="1:16" x14ac:dyDescent="0.35">
      <c r="A89" s="19"/>
      <c r="B89" s="101"/>
      <c r="C89" s="86" t="str">
        <f>IF($B89="","",VLOOKUP($B89,Data!$A$4:$T$287,2,FALSE))</f>
        <v/>
      </c>
      <c r="D89" s="27" t="str">
        <f>IF($B89="","",VLOOKUP($B89,Data!$A$4:$T$287,10,FALSE))</f>
        <v/>
      </c>
      <c r="E89" s="85" t="str">
        <f>IF($B89="","",VLOOKUP($B89,Data!$A$4:$T$287,4,FALSE))</f>
        <v/>
      </c>
      <c r="F89" s="15" t="str">
        <f>IF($B89="","",VLOOKUP($B89,Data!$A$4:$T$287,5,FALSE))</f>
        <v/>
      </c>
      <c r="G89" s="18" t="str">
        <f>IF($B89="","",VLOOKUP($B89,Data!$A$4:$T$287,7,FALSE))</f>
        <v/>
      </c>
      <c r="H89" s="18" t="str">
        <f t="shared" si="5"/>
        <v/>
      </c>
      <c r="I89" s="18" t="str">
        <f t="shared" si="6"/>
        <v/>
      </c>
      <c r="J89" s="16" t="str">
        <f t="shared" si="7"/>
        <v/>
      </c>
      <c r="K89" s="16" t="str">
        <f t="shared" si="8"/>
        <v/>
      </c>
      <c r="L89" s="15" t="e">
        <f>IF($I$15="Show",VLOOKUP($B89,Data!$A$4:$T$287,9,FALSE),VLOOKUP($B89,Data!$A$4:$T$287,7,FALSE))</f>
        <v>#N/A</v>
      </c>
      <c r="M89" s="17" t="str">
        <f>IF($B89="","",VLOOKUP($B89,Data!$A$4:$T$287,6,FALSE))</f>
        <v/>
      </c>
      <c r="N89" s="17" t="str">
        <f t="shared" si="9"/>
        <v/>
      </c>
      <c r="O89" s="26" t="str">
        <f>IF($B89="","",IF(VLOOKUP($B89,Data!$A$4:$T$287,11,FALSE)&lt;1,"",VLOOKUP(B89,Data!$A$4:$T$287,11,FALSE)))</f>
        <v/>
      </c>
    </row>
    <row r="90" spans="1:16" x14ac:dyDescent="0.35">
      <c r="A90" s="19"/>
      <c r="B90" s="102"/>
      <c r="C90" s="86" t="str">
        <f>IF($B90="","",VLOOKUP($B90,Data!$A$4:$T$287,2,FALSE))</f>
        <v/>
      </c>
      <c r="D90" s="27" t="str">
        <f>IF($B90="","",VLOOKUP($B90,Data!$A$4:$T$287,10,FALSE))</f>
        <v/>
      </c>
      <c r="E90" s="85" t="str">
        <f>IF($B90="","",VLOOKUP($B90,Data!$A$4:$T$287,4,FALSE))</f>
        <v/>
      </c>
      <c r="F90" s="15" t="str">
        <f>IF($B90="","",VLOOKUP($B90,Data!$A$4:$T$287,5,FALSE))</f>
        <v/>
      </c>
      <c r="G90" s="18" t="str">
        <f>IF($B90="","",VLOOKUP($B90,Data!$A$4:$T$287,7,FALSE))</f>
        <v/>
      </c>
      <c r="H90" s="18" t="str">
        <f t="shared" si="5"/>
        <v/>
      </c>
      <c r="I90" s="18" t="str">
        <f t="shared" si="6"/>
        <v/>
      </c>
      <c r="J90" s="16" t="str">
        <f t="shared" si="7"/>
        <v/>
      </c>
      <c r="K90" s="16" t="str">
        <f t="shared" si="8"/>
        <v/>
      </c>
      <c r="L90" s="15" t="e">
        <f>IF($I$15="Show",VLOOKUP($B90,Data!$A$4:$T$287,9,FALSE),VLOOKUP($B90,Data!$A$4:$T$287,7,FALSE))</f>
        <v>#N/A</v>
      </c>
      <c r="M90" s="17" t="str">
        <f>IF($B90="","",VLOOKUP($B90,Data!$A$4:$T$287,6,FALSE))</f>
        <v/>
      </c>
      <c r="N90" s="17" t="str">
        <f t="shared" si="9"/>
        <v/>
      </c>
      <c r="O90" s="26" t="str">
        <f>IF($B90="","",IF(VLOOKUP($B90,Data!$A$4:$T$287,11,FALSE)&lt;1,"",VLOOKUP(B90,Data!$A$4:$T$287,11,FALSE)))</f>
        <v/>
      </c>
    </row>
    <row r="91" spans="1:16" x14ac:dyDescent="0.35">
      <c r="A91" s="19"/>
      <c r="B91" s="101"/>
      <c r="C91" s="86" t="str">
        <f>IF($B91="","",VLOOKUP($B91,Data!$A$4:$T$287,2,FALSE))</f>
        <v/>
      </c>
      <c r="D91" s="27" t="str">
        <f>IF($B91="","",VLOOKUP($B91,Data!$A$4:$T$287,10,FALSE))</f>
        <v/>
      </c>
      <c r="E91" s="85" t="str">
        <f>IF($B91="","",VLOOKUP($B91,Data!$A$4:$T$287,4,FALSE))</f>
        <v/>
      </c>
      <c r="F91" s="15" t="str">
        <f>IF($B91="","",VLOOKUP($B91,Data!$A$4:$T$287,5,FALSE))</f>
        <v/>
      </c>
      <c r="G91" s="18" t="str">
        <f>IF($B91="","",VLOOKUP($B91,Data!$A$4:$T$287,7,FALSE))</f>
        <v/>
      </c>
      <c r="H91" s="18" t="str">
        <f t="shared" si="5"/>
        <v/>
      </c>
      <c r="I91" s="18" t="str">
        <f t="shared" si="6"/>
        <v/>
      </c>
      <c r="J91" s="16" t="str">
        <f t="shared" si="7"/>
        <v/>
      </c>
      <c r="K91" s="16" t="str">
        <f t="shared" si="8"/>
        <v/>
      </c>
      <c r="L91" s="15" t="e">
        <f>IF($I$15="Show",VLOOKUP($B91,Data!$A$4:$T$287,9,FALSE),VLOOKUP($B91,Data!$A$4:$T$287,7,FALSE))</f>
        <v>#N/A</v>
      </c>
      <c r="M91" s="17" t="str">
        <f>IF($B91="","",VLOOKUP($B91,Data!$A$4:$T$287,6,FALSE))</f>
        <v/>
      </c>
      <c r="N91" s="17" t="str">
        <f t="shared" si="9"/>
        <v/>
      </c>
      <c r="O91" s="26" t="str">
        <f>IF($B91="","",IF(VLOOKUP($B91,Data!$A$4:$T$287,11,FALSE)&lt;1,"",VLOOKUP(B91,Data!$A$4:$T$287,11,FALSE)))</f>
        <v/>
      </c>
    </row>
    <row r="92" spans="1:16" x14ac:dyDescent="0.35">
      <c r="A92" s="19"/>
      <c r="B92" s="101"/>
      <c r="C92" s="86" t="str">
        <f>IF($B92="","",VLOOKUP($B92,Data!$A$4:$T$287,2,FALSE))</f>
        <v/>
      </c>
      <c r="D92" s="27" t="str">
        <f>IF($B92="","",VLOOKUP($B92,Data!$A$4:$T$287,10,FALSE))</f>
        <v/>
      </c>
      <c r="E92" s="85" t="str">
        <f>IF($B92="","",VLOOKUP($B92,Data!$A$4:$T$287,4,FALSE))</f>
        <v/>
      </c>
      <c r="F92" s="15" t="str">
        <f>IF($B92="","",VLOOKUP($B92,Data!$A$4:$T$287,5,FALSE))</f>
        <v/>
      </c>
      <c r="G92" s="18" t="str">
        <f>IF($B92="","",VLOOKUP($B92,Data!$A$4:$T$287,7,FALSE))</f>
        <v/>
      </c>
      <c r="H92" s="18" t="str">
        <f t="shared" si="5"/>
        <v/>
      </c>
      <c r="I92" s="18" t="str">
        <f t="shared" si="6"/>
        <v/>
      </c>
      <c r="J92" s="16" t="str">
        <f t="shared" si="7"/>
        <v/>
      </c>
      <c r="K92" s="16" t="str">
        <f t="shared" si="8"/>
        <v/>
      </c>
      <c r="L92" s="15" t="e">
        <f>IF($I$15="Show",VLOOKUP($B92,Data!$A$4:$T$287,9,FALSE),VLOOKUP($B92,Data!$A$4:$T$287,7,FALSE))</f>
        <v>#N/A</v>
      </c>
      <c r="M92" s="17" t="str">
        <f>IF($B92="","",VLOOKUP($B92,Data!$A$4:$T$287,6,FALSE))</f>
        <v/>
      </c>
      <c r="N92" s="17" t="str">
        <f t="shared" si="9"/>
        <v/>
      </c>
      <c r="O92" s="26" t="str">
        <f>IF($B92="","",IF(VLOOKUP($B92,Data!$A$4:$T$287,11,FALSE)&lt;1,"",VLOOKUP(B92,Data!$A$4:$T$287,11,FALSE)))</f>
        <v/>
      </c>
    </row>
    <row r="93" spans="1:16" x14ac:dyDescent="0.35">
      <c r="A93" s="19"/>
      <c r="B93" s="102"/>
      <c r="C93" s="86" t="str">
        <f>IF($B93="","",VLOOKUP($B93,Data!$A$4:$T$287,2,FALSE))</f>
        <v/>
      </c>
      <c r="D93" s="27" t="str">
        <f>IF($B93="","",VLOOKUP($B93,Data!$A$4:$T$287,10,FALSE))</f>
        <v/>
      </c>
      <c r="E93" s="85" t="str">
        <f>IF($B93="","",VLOOKUP($B93,Data!$A$4:$T$287,4,FALSE))</f>
        <v/>
      </c>
      <c r="F93" s="15" t="str">
        <f>IF($B93="","",VLOOKUP($B93,Data!$A$4:$T$287,5,FALSE))</f>
        <v/>
      </c>
      <c r="G93" s="18" t="str">
        <f>IF($B93="","",VLOOKUP($B93,Data!$A$4:$T$287,7,FALSE))</f>
        <v/>
      </c>
      <c r="H93" s="18" t="str">
        <f t="shared" si="5"/>
        <v/>
      </c>
      <c r="I93" s="18" t="str">
        <f t="shared" si="6"/>
        <v/>
      </c>
      <c r="J93" s="16" t="str">
        <f t="shared" si="7"/>
        <v/>
      </c>
      <c r="K93" s="16" t="str">
        <f t="shared" si="8"/>
        <v/>
      </c>
      <c r="L93" s="15" t="e">
        <f>IF($I$15="Show",VLOOKUP($B93,Data!$A$4:$T$287,9,FALSE),VLOOKUP($B93,Data!$A$4:$T$287,7,FALSE))</f>
        <v>#N/A</v>
      </c>
      <c r="M93" s="17" t="str">
        <f>IF($B93="","",VLOOKUP($B93,Data!$A$4:$T$287,6,FALSE))</f>
        <v/>
      </c>
      <c r="N93" s="17" t="str">
        <f t="shared" si="9"/>
        <v/>
      </c>
      <c r="O93" s="26" t="str">
        <f>IF($B93="","",IF(VLOOKUP($B93,Data!$A$4:$T$287,11,FALSE)&lt;1,"",VLOOKUP(B93,Data!$A$4:$T$287,11,FALSE)))</f>
        <v/>
      </c>
    </row>
    <row r="94" spans="1:16" x14ac:dyDescent="0.35">
      <c r="A94" s="19"/>
      <c r="B94" s="101"/>
      <c r="C94" s="86" t="str">
        <f>IF($B94="","",VLOOKUP($B94,Data!$A$4:$T$287,2,FALSE))</f>
        <v/>
      </c>
      <c r="D94" s="27" t="str">
        <f>IF($B94="","",VLOOKUP($B94,Data!$A$4:$T$287,10,FALSE))</f>
        <v/>
      </c>
      <c r="E94" s="85" t="str">
        <f>IF($B94="","",VLOOKUP($B94,Data!$A$4:$T$287,4,FALSE))</f>
        <v/>
      </c>
      <c r="F94" s="15" t="str">
        <f>IF($B94="","",VLOOKUP($B94,Data!$A$4:$T$287,5,FALSE))</f>
        <v/>
      </c>
      <c r="G94" s="18" t="str">
        <f>IF($B94="","",VLOOKUP($B94,Data!$A$4:$T$287,7,FALSE))</f>
        <v/>
      </c>
      <c r="H94" s="18" t="str">
        <f t="shared" si="5"/>
        <v/>
      </c>
      <c r="I94" s="18" t="str">
        <f t="shared" si="6"/>
        <v/>
      </c>
      <c r="J94" s="16" t="str">
        <f t="shared" si="7"/>
        <v/>
      </c>
      <c r="K94" s="16" t="str">
        <f t="shared" si="8"/>
        <v/>
      </c>
      <c r="L94" s="15" t="e">
        <f>IF($I$15="Show",VLOOKUP($B94,Data!$A$4:$T$287,9,FALSE),VLOOKUP($B94,Data!$A$4:$T$287,7,FALSE))</f>
        <v>#N/A</v>
      </c>
      <c r="M94" s="17" t="str">
        <f>IF($B94="","",VLOOKUP($B94,Data!$A$4:$T$287,6,FALSE))</f>
        <v/>
      </c>
      <c r="N94" s="17" t="str">
        <f t="shared" si="9"/>
        <v/>
      </c>
      <c r="O94" s="26" t="str">
        <f>IF($B94="","",IF(VLOOKUP($B94,Data!$A$4:$T$287,11,FALSE)&lt;1,"",VLOOKUP(B94,Data!$A$4:$T$287,11,FALSE)))</f>
        <v/>
      </c>
    </row>
    <row r="95" spans="1:16" x14ac:dyDescent="0.35">
      <c r="A95" s="19"/>
      <c r="B95" s="101"/>
      <c r="C95" s="86" t="str">
        <f>IF($B95="","",VLOOKUP($B95,Data!$A$4:$T$287,2,FALSE))</f>
        <v/>
      </c>
      <c r="D95" s="27" t="str">
        <f>IF($B95="","",VLOOKUP($B95,Data!$A$4:$T$287,10,FALSE))</f>
        <v/>
      </c>
      <c r="E95" s="85" t="str">
        <f>IF($B95="","",VLOOKUP($B95,Data!$A$4:$T$287,4,FALSE))</f>
        <v/>
      </c>
      <c r="F95" s="15" t="str">
        <f>IF($B95="","",VLOOKUP($B95,Data!$A$4:$T$287,5,FALSE))</f>
        <v/>
      </c>
      <c r="G95" s="18" t="str">
        <f>IF($B95="","",VLOOKUP($B95,Data!$A$4:$T$287,7,FALSE))</f>
        <v/>
      </c>
      <c r="H95" s="18" t="str">
        <f t="shared" si="5"/>
        <v/>
      </c>
      <c r="I95" s="18" t="str">
        <f t="shared" si="6"/>
        <v/>
      </c>
      <c r="J95" s="16" t="str">
        <f t="shared" si="7"/>
        <v/>
      </c>
      <c r="K95" s="16" t="str">
        <f t="shared" si="8"/>
        <v/>
      </c>
      <c r="L95" s="15" t="e">
        <f>IF($I$15="Show",VLOOKUP($B95,Data!$A$4:$T$287,9,FALSE),VLOOKUP($B95,Data!$A$4:$T$287,7,FALSE))</f>
        <v>#N/A</v>
      </c>
      <c r="M95" s="17" t="str">
        <f>IF($B95="","",VLOOKUP($B95,Data!$A$4:$T$287,6,FALSE))</f>
        <v/>
      </c>
      <c r="N95" s="17" t="str">
        <f t="shared" si="9"/>
        <v/>
      </c>
      <c r="O95" s="26" t="str">
        <f>IF($B95="","",IF(VLOOKUP($B95,Data!$A$4:$T$287,11,FALSE)&lt;1,"",VLOOKUP(B95,Data!$A$4:$T$287,11,FALSE)))</f>
        <v/>
      </c>
    </row>
    <row r="96" spans="1:16" x14ac:dyDescent="0.35">
      <c r="A96" s="19"/>
      <c r="B96" s="101"/>
      <c r="C96" s="86" t="str">
        <f>IF($B96="","",VLOOKUP($B96,Data!$A$4:$T$287,2,FALSE))</f>
        <v/>
      </c>
      <c r="D96" s="27" t="str">
        <f>IF($B96="","",VLOOKUP($B96,Data!$A$4:$T$287,10,FALSE))</f>
        <v/>
      </c>
      <c r="E96" s="85" t="str">
        <f>IF($B96="","",VLOOKUP($B96,Data!$A$4:$T$287,4,FALSE))</f>
        <v/>
      </c>
      <c r="F96" s="15" t="str">
        <f>IF($B96="","",VLOOKUP($B96,Data!$A$4:$T$287,5,FALSE))</f>
        <v/>
      </c>
      <c r="G96" s="18" t="str">
        <f>IF($B96="","",VLOOKUP($B96,Data!$A$4:$T$287,7,FALSE))</f>
        <v/>
      </c>
      <c r="H96" s="18" t="str">
        <f t="shared" si="5"/>
        <v/>
      </c>
      <c r="I96" s="18" t="str">
        <f t="shared" si="6"/>
        <v/>
      </c>
      <c r="J96" s="16" t="str">
        <f t="shared" si="7"/>
        <v/>
      </c>
      <c r="K96" s="16" t="str">
        <f t="shared" si="8"/>
        <v/>
      </c>
      <c r="L96" s="15" t="e">
        <f>IF($I$15="Show",VLOOKUP($B96,Data!$A$4:$T$287,9,FALSE),VLOOKUP($B96,Data!$A$4:$T$287,7,FALSE))</f>
        <v>#N/A</v>
      </c>
      <c r="M96" s="17" t="str">
        <f>IF($B96="","",VLOOKUP($B96,Data!$A$4:$T$287,6,FALSE))</f>
        <v/>
      </c>
      <c r="N96" s="17" t="str">
        <f t="shared" si="9"/>
        <v/>
      </c>
      <c r="O96" s="26" t="str">
        <f>IF($B96="","",IF(VLOOKUP($B96,Data!$A$4:$T$287,11,FALSE)&lt;1,"",VLOOKUP(B96,Data!$A$4:$T$287,11,FALSE)))</f>
        <v/>
      </c>
    </row>
    <row r="97" spans="1:15" x14ac:dyDescent="0.35">
      <c r="A97" s="19"/>
      <c r="B97" s="101"/>
      <c r="C97" s="86" t="str">
        <f>IF($B97="","",VLOOKUP($B97,Data!$A$4:$T$287,2,FALSE))</f>
        <v/>
      </c>
      <c r="D97" s="27" t="str">
        <f>IF($B97="","",VLOOKUP($B97,Data!$A$4:$T$287,10,FALSE))</f>
        <v/>
      </c>
      <c r="E97" s="85" t="str">
        <f>IF($B97="","",VLOOKUP($B97,Data!$A$4:$T$287,4,FALSE))</f>
        <v/>
      </c>
      <c r="F97" s="15" t="str">
        <f>IF($B97="","",VLOOKUP($B97,Data!$A$4:$T$287,5,FALSE))</f>
        <v/>
      </c>
      <c r="G97" s="18" t="str">
        <f>IF($B97="","",VLOOKUP($B97,Data!$A$4:$T$287,7,FALSE))</f>
        <v/>
      </c>
      <c r="H97" s="18" t="str">
        <f t="shared" si="5"/>
        <v/>
      </c>
      <c r="I97" s="18" t="str">
        <f t="shared" si="6"/>
        <v/>
      </c>
      <c r="J97" s="16" t="str">
        <f t="shared" si="7"/>
        <v/>
      </c>
      <c r="K97" s="16" t="str">
        <f t="shared" si="8"/>
        <v/>
      </c>
      <c r="L97" s="15" t="e">
        <f>IF($I$15="Show",VLOOKUP($B97,Data!$A$4:$T$287,9,FALSE),VLOOKUP($B97,Data!$A$4:$T$287,7,FALSE))</f>
        <v>#N/A</v>
      </c>
      <c r="M97" s="17" t="str">
        <f>IF($B97="","",VLOOKUP($B97,Data!$A$4:$T$287,6,FALSE))</f>
        <v/>
      </c>
      <c r="N97" s="17" t="str">
        <f t="shared" si="9"/>
        <v/>
      </c>
      <c r="O97" s="26" t="str">
        <f>IF($B97="","",IF(VLOOKUP($B97,Data!$A$4:$T$287,11,FALSE)&lt;1,"",VLOOKUP(B97,Data!$A$4:$T$287,11,FALSE)))</f>
        <v/>
      </c>
    </row>
    <row r="98" spans="1:15" x14ac:dyDescent="0.35">
      <c r="A98" s="19"/>
      <c r="B98" s="101"/>
      <c r="C98" s="86" t="str">
        <f>IF($B98="","",VLOOKUP($B98,Data!$A$4:$T$287,2,FALSE))</f>
        <v/>
      </c>
      <c r="D98" s="27" t="str">
        <f>IF($B98="","",VLOOKUP($B98,Data!$A$4:$T$287,10,FALSE))</f>
        <v/>
      </c>
      <c r="E98" s="85" t="str">
        <f>IF($B98="","",VLOOKUP($B98,Data!$A$4:$T$287,4,FALSE))</f>
        <v/>
      </c>
      <c r="F98" s="15" t="str">
        <f>IF($B98="","",VLOOKUP($B98,Data!$A$4:$T$287,5,FALSE))</f>
        <v/>
      </c>
      <c r="G98" s="18" t="str">
        <f>IF($B98="","",VLOOKUP($B98,Data!$A$4:$T$287,7,FALSE))</f>
        <v/>
      </c>
      <c r="H98" s="18" t="str">
        <f t="shared" si="5"/>
        <v/>
      </c>
      <c r="I98" s="18" t="str">
        <f t="shared" si="6"/>
        <v/>
      </c>
      <c r="J98" s="16" t="str">
        <f t="shared" si="7"/>
        <v/>
      </c>
      <c r="K98" s="16" t="str">
        <f t="shared" si="8"/>
        <v/>
      </c>
      <c r="L98" s="15" t="e">
        <f>IF($I$15="Show",VLOOKUP($B98,Data!$A$4:$T$287,9,FALSE),VLOOKUP($B98,Data!$A$4:$T$287,7,FALSE))</f>
        <v>#N/A</v>
      </c>
      <c r="M98" s="17" t="str">
        <f>IF($B98="","",VLOOKUP($B98,Data!$A$4:$T$287,6,FALSE))</f>
        <v/>
      </c>
      <c r="N98" s="17" t="str">
        <f t="shared" si="9"/>
        <v/>
      </c>
      <c r="O98" s="26" t="str">
        <f>IF($B98="","",IF(VLOOKUP($B98,Data!$A$4:$T$287,11,FALSE)&lt;1,"",VLOOKUP(B98,Data!$A$4:$T$287,11,FALSE)))</f>
        <v/>
      </c>
    </row>
    <row r="99" spans="1:15" x14ac:dyDescent="0.35">
      <c r="A99" s="19"/>
      <c r="B99" s="101"/>
      <c r="C99" s="86" t="str">
        <f>IF($B99="","",VLOOKUP($B99,Data!$A$4:$T$287,2,FALSE))</f>
        <v/>
      </c>
      <c r="D99" s="27" t="str">
        <f>IF($B99="","",VLOOKUP($B99,Data!$A$4:$T$287,10,FALSE))</f>
        <v/>
      </c>
      <c r="E99" s="85" t="str">
        <f>IF($B99="","",VLOOKUP($B99,Data!$A$4:$T$287,4,FALSE))</f>
        <v/>
      </c>
      <c r="F99" s="15" t="str">
        <f>IF($B99="","",VLOOKUP($B99,Data!$A$4:$T$287,5,FALSE))</f>
        <v/>
      </c>
      <c r="G99" s="18" t="str">
        <f>IF($B99="","",VLOOKUP($B99,Data!$A$4:$T$287,7,FALSE))</f>
        <v/>
      </c>
      <c r="H99" s="18" t="str">
        <f t="shared" si="5"/>
        <v/>
      </c>
      <c r="I99" s="18" t="str">
        <f t="shared" si="6"/>
        <v/>
      </c>
      <c r="J99" s="16" t="str">
        <f t="shared" si="7"/>
        <v/>
      </c>
      <c r="K99" s="16" t="str">
        <f t="shared" si="8"/>
        <v/>
      </c>
      <c r="L99" s="15" t="e">
        <f>IF($I$15="Show",VLOOKUP($B99,Data!$A$4:$T$287,9,FALSE),VLOOKUP($B99,Data!$A$4:$T$287,7,FALSE))</f>
        <v>#N/A</v>
      </c>
      <c r="M99" s="17" t="str">
        <f>IF($B99="","",VLOOKUP($B99,Data!$A$4:$T$287,6,FALSE))</f>
        <v/>
      </c>
      <c r="N99" s="17" t="str">
        <f t="shared" si="9"/>
        <v/>
      </c>
      <c r="O99" s="26" t="str">
        <f>IF($B99="","",IF(VLOOKUP($B99,Data!$A$4:$T$287,11,FALSE)&lt;1,"",VLOOKUP(B99,Data!$A$4:$T$287,11,FALSE)))</f>
        <v/>
      </c>
    </row>
    <row r="100" spans="1:15" x14ac:dyDescent="0.35">
      <c r="A100" s="19"/>
      <c r="B100" s="101"/>
      <c r="C100" s="86" t="str">
        <f>IF($B100="","",VLOOKUP($B100,Data!$A$4:$T$287,2,FALSE))</f>
        <v/>
      </c>
      <c r="D100" s="27" t="str">
        <f>IF($B100="","",VLOOKUP($B100,Data!$A$4:$T$287,10,FALSE))</f>
        <v/>
      </c>
      <c r="E100" s="85" t="str">
        <f>IF($B100="","",VLOOKUP($B100,Data!$A$4:$T$287,4,FALSE))</f>
        <v/>
      </c>
      <c r="F100" s="15" t="str">
        <f>IF($B100="","",VLOOKUP($B100,Data!$A$4:$T$287,5,FALSE))</f>
        <v/>
      </c>
      <c r="G100" s="18" t="str">
        <f>IF($B100="","",VLOOKUP($B100,Data!$A$4:$T$287,7,FALSE))</f>
        <v/>
      </c>
      <c r="H100" s="18" t="str">
        <f t="shared" si="5"/>
        <v/>
      </c>
      <c r="I100" s="18" t="str">
        <f t="shared" si="6"/>
        <v/>
      </c>
      <c r="J100" s="16" t="str">
        <f t="shared" si="7"/>
        <v/>
      </c>
      <c r="K100" s="16" t="str">
        <f t="shared" si="8"/>
        <v/>
      </c>
      <c r="L100" s="15" t="e">
        <f>IF($I$15="Show",VLOOKUP($B100,Data!$A$4:$T$287,9,FALSE),VLOOKUP($B100,Data!$A$4:$T$287,7,FALSE))</f>
        <v>#N/A</v>
      </c>
      <c r="M100" s="17" t="str">
        <f>IF($B100="","",VLOOKUP($B100,Data!$A$4:$T$287,6,FALSE))</f>
        <v/>
      </c>
      <c r="N100" s="17" t="str">
        <f t="shared" si="9"/>
        <v/>
      </c>
      <c r="O100" s="26" t="str">
        <f>IF($B100="","",IF(VLOOKUP($B100,Data!$A$4:$T$287,11,FALSE)&lt;1,"",VLOOKUP(B100,Data!$A$4:$T$287,11,FALSE)))</f>
        <v/>
      </c>
    </row>
    <row r="101" spans="1:15" x14ac:dyDescent="0.35">
      <c r="A101" s="19"/>
      <c r="B101" s="101"/>
      <c r="C101" s="86" t="str">
        <f>IF($B101="","",VLOOKUP($B101,Data!$A$4:$T$287,2,FALSE))</f>
        <v/>
      </c>
      <c r="D101" s="27" t="str">
        <f>IF($B101="","",VLOOKUP($B101,Data!$A$4:$T$287,10,FALSE))</f>
        <v/>
      </c>
      <c r="E101" s="85" t="str">
        <f>IF($B101="","",VLOOKUP($B101,Data!$A$4:$T$287,4,FALSE))</f>
        <v/>
      </c>
      <c r="F101" s="15" t="str">
        <f>IF($B101="","",VLOOKUP($B101,Data!$A$4:$T$287,5,FALSE))</f>
        <v/>
      </c>
      <c r="G101" s="18" t="str">
        <f>IF($B101="","",VLOOKUP($B101,Data!$A$4:$T$287,7,FALSE))</f>
        <v/>
      </c>
      <c r="H101" s="18" t="str">
        <f t="shared" si="5"/>
        <v/>
      </c>
      <c r="I101" s="18" t="str">
        <f t="shared" si="6"/>
        <v/>
      </c>
      <c r="J101" s="16" t="str">
        <f t="shared" si="7"/>
        <v/>
      </c>
      <c r="K101" s="16" t="str">
        <f t="shared" si="8"/>
        <v/>
      </c>
      <c r="L101" s="15" t="e">
        <f>IF($I$15="Show",VLOOKUP($B101,Data!$A$4:$T$287,9,FALSE),VLOOKUP($B101,Data!$A$4:$T$287,7,FALSE))</f>
        <v>#N/A</v>
      </c>
      <c r="M101" s="17" t="str">
        <f>IF($B101="","",VLOOKUP($B101,Data!$A$4:$T$287,6,FALSE))</f>
        <v/>
      </c>
      <c r="N101" s="17" t="str">
        <f t="shared" si="9"/>
        <v/>
      </c>
      <c r="O101" s="26" t="str">
        <f>IF($B101="","",IF(VLOOKUP($B101,Data!$A$4:$T$287,11,FALSE)&lt;1,"",VLOOKUP(B101,Data!$A$4:$T$287,11,FALSE)))</f>
        <v/>
      </c>
    </row>
    <row r="102" spans="1:15" x14ac:dyDescent="0.35">
      <c r="A102" s="19"/>
      <c r="B102" s="101"/>
      <c r="C102" s="86" t="str">
        <f>IF($B102="","",VLOOKUP($B102,Data!$A$4:$T$287,2,FALSE))</f>
        <v/>
      </c>
      <c r="D102" s="27" t="str">
        <f>IF($B102="","",VLOOKUP($B102,Data!$A$4:$T$287,10,FALSE))</f>
        <v/>
      </c>
      <c r="E102" s="85" t="str">
        <f>IF($B102="","",VLOOKUP($B102,Data!$A$4:$T$287,4,FALSE))</f>
        <v/>
      </c>
      <c r="F102" s="15" t="str">
        <f>IF($B102="","",VLOOKUP($B102,Data!$A$4:$T$287,5,FALSE))</f>
        <v/>
      </c>
      <c r="G102" s="18" t="str">
        <f>IF($B102="","",VLOOKUP($B102,Data!$A$4:$T$287,7,FALSE))</f>
        <v/>
      </c>
      <c r="H102" s="18" t="str">
        <f t="shared" si="5"/>
        <v/>
      </c>
      <c r="I102" s="18" t="str">
        <f t="shared" si="6"/>
        <v/>
      </c>
      <c r="J102" s="16" t="str">
        <f t="shared" si="7"/>
        <v/>
      </c>
      <c r="K102" s="16" t="str">
        <f t="shared" si="8"/>
        <v/>
      </c>
      <c r="L102" s="15" t="e">
        <f>IF($I$15="Show",VLOOKUP($B102,Data!$A$4:$T$287,9,FALSE),VLOOKUP($B102,Data!$A$4:$T$287,7,FALSE))</f>
        <v>#N/A</v>
      </c>
      <c r="M102" s="17" t="str">
        <f>IF($B102="","",VLOOKUP($B102,Data!$A$4:$T$287,6,FALSE))</f>
        <v/>
      </c>
      <c r="N102" s="17" t="str">
        <f t="shared" si="9"/>
        <v/>
      </c>
      <c r="O102" s="26" t="str">
        <f>IF($B102="","",IF(VLOOKUP($B102,Data!$A$4:$T$287,11,FALSE)&lt;1,"",VLOOKUP(B102,Data!$A$4:$T$287,11,FALSE)))</f>
        <v/>
      </c>
    </row>
    <row r="103" spans="1:15" x14ac:dyDescent="0.35">
      <c r="A103" s="19"/>
      <c r="B103" s="101"/>
      <c r="C103" s="86" t="str">
        <f>IF($B103="","",VLOOKUP($B103,Data!$A$4:$T$287,2,FALSE))</f>
        <v/>
      </c>
      <c r="D103" s="27" t="str">
        <f>IF($B103="","",VLOOKUP($B103,Data!$A$4:$T$287,10,FALSE))</f>
        <v/>
      </c>
      <c r="E103" s="85" t="str">
        <f>IF($B103="","",VLOOKUP($B103,Data!$A$4:$T$287,4,FALSE))</f>
        <v/>
      </c>
      <c r="F103" s="15" t="str">
        <f>IF($B103="","",VLOOKUP($B103,Data!$A$4:$T$287,5,FALSE))</f>
        <v/>
      </c>
      <c r="G103" s="18" t="str">
        <f>IF($B103="","",VLOOKUP($B103,Data!$A$4:$T$287,7,FALSE))</f>
        <v/>
      </c>
      <c r="H103" s="18" t="str">
        <f t="shared" si="5"/>
        <v/>
      </c>
      <c r="I103" s="18" t="str">
        <f t="shared" si="6"/>
        <v/>
      </c>
      <c r="J103" s="16" t="str">
        <f t="shared" si="7"/>
        <v/>
      </c>
      <c r="K103" s="16" t="str">
        <f t="shared" si="8"/>
        <v/>
      </c>
      <c r="L103" s="15" t="e">
        <f>IF($I$15="Show",VLOOKUP($B103,Data!$A$4:$T$287,9,FALSE),VLOOKUP($B103,Data!$A$4:$T$287,7,FALSE))</f>
        <v>#N/A</v>
      </c>
      <c r="M103" s="17" t="str">
        <f>IF($B103="","",VLOOKUP($B103,Data!$A$4:$T$287,6,FALSE))</f>
        <v/>
      </c>
      <c r="N103" s="17" t="str">
        <f t="shared" si="9"/>
        <v/>
      </c>
      <c r="O103" s="26" t="str">
        <f>IF($B103="","",IF(VLOOKUP($B103,Data!$A$4:$T$287,11,FALSE)&lt;1,"",VLOOKUP(B103,Data!$A$4:$T$287,11,FALSE)))</f>
        <v/>
      </c>
    </row>
    <row r="104" spans="1:15" x14ac:dyDescent="0.35">
      <c r="A104" s="19"/>
      <c r="B104" s="101"/>
      <c r="C104" s="86" t="str">
        <f>IF($B104="","",VLOOKUP($B104,Data!$A$4:$T$287,2,FALSE))</f>
        <v/>
      </c>
      <c r="D104" s="27" t="str">
        <f>IF($B104="","",VLOOKUP($B104,Data!$A$4:$T$287,10,FALSE))</f>
        <v/>
      </c>
      <c r="E104" s="85" t="str">
        <f>IF($B104="","",VLOOKUP($B104,Data!$A$4:$T$287,4,FALSE))</f>
        <v/>
      </c>
      <c r="F104" s="15" t="str">
        <f>IF($B104="","",VLOOKUP($B104,Data!$A$4:$T$287,5,FALSE))</f>
        <v/>
      </c>
      <c r="G104" s="18" t="str">
        <f>IF($B104="","",VLOOKUP($B104,Data!$A$4:$T$287,7,FALSE))</f>
        <v/>
      </c>
      <c r="H104" s="18" t="str">
        <f t="shared" si="5"/>
        <v/>
      </c>
      <c r="I104" s="18" t="str">
        <f t="shared" si="6"/>
        <v/>
      </c>
      <c r="J104" s="16" t="str">
        <f t="shared" si="7"/>
        <v/>
      </c>
      <c r="K104" s="16" t="str">
        <f t="shared" si="8"/>
        <v/>
      </c>
      <c r="L104" s="15" t="e">
        <f>IF($I$15="Show",VLOOKUP($B104,Data!$A$4:$T$287,9,FALSE),VLOOKUP($B104,Data!$A$4:$T$287,7,FALSE))</f>
        <v>#N/A</v>
      </c>
      <c r="M104" s="17" t="str">
        <f>IF($B104="","",VLOOKUP($B104,Data!$A$4:$T$287,6,FALSE))</f>
        <v/>
      </c>
      <c r="N104" s="17" t="str">
        <f t="shared" si="9"/>
        <v/>
      </c>
      <c r="O104" s="26" t="str">
        <f>IF($B104="","",IF(VLOOKUP($B104,Data!$A$4:$T$287,11,FALSE)&lt;1,"",VLOOKUP(B104,Data!$A$4:$T$287,11,FALSE)))</f>
        <v/>
      </c>
    </row>
    <row r="105" spans="1:15" x14ac:dyDescent="0.35">
      <c r="A105" s="19"/>
      <c r="B105" s="101"/>
      <c r="C105" s="86" t="str">
        <f>IF($B105="","",VLOOKUP($B105,Data!$A$4:$T$287,2,FALSE))</f>
        <v/>
      </c>
      <c r="D105" s="27" t="str">
        <f>IF($B105="","",VLOOKUP($B105,Data!$A$4:$T$287,10,FALSE))</f>
        <v/>
      </c>
      <c r="E105" s="85" t="str">
        <f>IF($B105="","",VLOOKUP($B105,Data!$A$4:$T$287,4,FALSE))</f>
        <v/>
      </c>
      <c r="F105" s="15" t="str">
        <f>IF($B105="","",VLOOKUP($B105,Data!$A$4:$T$287,5,FALSE))</f>
        <v/>
      </c>
      <c r="G105" s="18" t="str">
        <f>IF($B105="","",VLOOKUP($B105,Data!$A$4:$T$287,7,FALSE))</f>
        <v/>
      </c>
      <c r="H105" s="18" t="str">
        <f t="shared" si="5"/>
        <v/>
      </c>
      <c r="I105" s="18" t="str">
        <f t="shared" si="6"/>
        <v/>
      </c>
      <c r="J105" s="16" t="str">
        <f t="shared" si="7"/>
        <v/>
      </c>
      <c r="K105" s="16" t="str">
        <f t="shared" si="8"/>
        <v/>
      </c>
      <c r="L105" s="15" t="e">
        <f>IF($I$15="Show",VLOOKUP($B105,Data!$A$4:$T$287,9,FALSE),VLOOKUP($B105,Data!$A$4:$T$287,7,FALSE))</f>
        <v>#N/A</v>
      </c>
      <c r="M105" s="17" t="str">
        <f>IF($B105="","",VLOOKUP($B105,Data!$A$4:$T$287,6,FALSE))</f>
        <v/>
      </c>
      <c r="N105" s="17" t="str">
        <f t="shared" si="9"/>
        <v/>
      </c>
      <c r="O105" s="26" t="str">
        <f>IF($B105="","",IF(VLOOKUP($B105,Data!$A$4:$T$287,11,FALSE)&lt;1,"",VLOOKUP(B105,Data!$A$4:$T$287,11,FALSE)))</f>
        <v/>
      </c>
    </row>
    <row r="106" spans="1:15" x14ac:dyDescent="0.35">
      <c r="A106" s="19"/>
      <c r="B106" s="101"/>
      <c r="C106" s="86" t="str">
        <f>IF($B106="","",VLOOKUP($B106,Data!$A$4:$T$287,2,FALSE))</f>
        <v/>
      </c>
      <c r="D106" s="27" t="str">
        <f>IF($B106="","",VLOOKUP($B106,Data!$A$4:$T$287,10,FALSE))</f>
        <v/>
      </c>
      <c r="E106" s="85" t="str">
        <f>IF($B106="","",VLOOKUP($B106,Data!$A$4:$T$287,4,FALSE))</f>
        <v/>
      </c>
      <c r="F106" s="15" t="str">
        <f>IF($B106="","",VLOOKUP($B106,Data!$A$4:$T$287,5,FALSE))</f>
        <v/>
      </c>
      <c r="G106" s="18" t="str">
        <f>IF($B106="","",VLOOKUP($B106,Data!$A$4:$T$287,7,FALSE))</f>
        <v/>
      </c>
      <c r="H106" s="18" t="str">
        <f t="shared" si="5"/>
        <v/>
      </c>
      <c r="I106" s="18" t="str">
        <f t="shared" si="6"/>
        <v/>
      </c>
      <c r="J106" s="16" t="str">
        <f t="shared" si="7"/>
        <v/>
      </c>
      <c r="K106" s="16" t="str">
        <f t="shared" si="8"/>
        <v/>
      </c>
      <c r="L106" s="15" t="e">
        <f>IF($I$15="Show",VLOOKUP($B106,Data!$A$4:$T$287,9,FALSE),VLOOKUP($B106,Data!$A$4:$T$287,7,FALSE))</f>
        <v>#N/A</v>
      </c>
      <c r="M106" s="17" t="str">
        <f>IF($B106="","",VLOOKUP($B106,Data!$A$4:$T$287,6,FALSE))</f>
        <v/>
      </c>
      <c r="N106" s="17" t="str">
        <f t="shared" si="9"/>
        <v/>
      </c>
      <c r="O106" s="26" t="str">
        <f>IF($B106="","",IF(VLOOKUP($B106,Data!$A$4:$T$287,11,FALSE)&lt;1,"",VLOOKUP(B106,Data!$A$4:$T$287,11,FALSE)))</f>
        <v/>
      </c>
    </row>
    <row r="107" spans="1:15" x14ac:dyDescent="0.35">
      <c r="A107" s="19"/>
      <c r="B107" s="101"/>
      <c r="C107" s="86" t="str">
        <f>IF($B107="","",VLOOKUP($B107,Data!$A$4:$T$287,2,FALSE))</f>
        <v/>
      </c>
      <c r="D107" s="27" t="str">
        <f>IF($B107="","",VLOOKUP($B107,Data!$A$4:$T$287,10,FALSE))</f>
        <v/>
      </c>
      <c r="E107" s="85" t="str">
        <f>IF($B107="","",VLOOKUP($B107,Data!$A$4:$T$287,4,FALSE))</f>
        <v/>
      </c>
      <c r="F107" s="15" t="str">
        <f>IF($B107="","",VLOOKUP($B107,Data!$A$4:$T$287,5,FALSE))</f>
        <v/>
      </c>
      <c r="G107" s="18" t="str">
        <f>IF($B107="","",VLOOKUP($B107,Data!$A$4:$T$287,7,FALSE))</f>
        <v/>
      </c>
      <c r="H107" s="18" t="str">
        <f t="shared" si="5"/>
        <v/>
      </c>
      <c r="I107" s="18" t="str">
        <f t="shared" si="6"/>
        <v/>
      </c>
      <c r="J107" s="16" t="str">
        <f t="shared" si="7"/>
        <v/>
      </c>
      <c r="K107" s="16" t="str">
        <f t="shared" si="8"/>
        <v/>
      </c>
      <c r="L107" s="15" t="e">
        <f>IF($I$15="Show",VLOOKUP($B107,Data!$A$4:$T$287,9,FALSE),VLOOKUP($B107,Data!$A$4:$T$287,7,FALSE))</f>
        <v>#N/A</v>
      </c>
      <c r="M107" s="17" t="str">
        <f>IF($B107="","",VLOOKUP($B107,Data!$A$4:$T$287,6,FALSE))</f>
        <v/>
      </c>
      <c r="N107" s="17" t="str">
        <f t="shared" si="9"/>
        <v/>
      </c>
      <c r="O107" s="26" t="str">
        <f>IF($B107="","",IF(VLOOKUP($B107,Data!$A$4:$T$287,11,FALSE)&lt;1,"",VLOOKUP(B107,Data!$A$4:$T$287,11,FALSE)))</f>
        <v/>
      </c>
    </row>
    <row r="108" spans="1:15" x14ac:dyDescent="0.35">
      <c r="A108" s="19"/>
      <c r="B108" s="101"/>
      <c r="C108" s="86" t="str">
        <f>IF($B108="","",VLOOKUP($B108,Data!$A$4:$T$287,2,FALSE))</f>
        <v/>
      </c>
      <c r="D108" s="27" t="str">
        <f>IF($B108="","",VLOOKUP($B108,Data!$A$4:$T$287,10,FALSE))</f>
        <v/>
      </c>
      <c r="E108" s="85" t="str">
        <f>IF($B108="","",VLOOKUP($B108,Data!$A$4:$T$287,4,FALSE))</f>
        <v/>
      </c>
      <c r="F108" s="15" t="str">
        <f>IF($B108="","",VLOOKUP($B108,Data!$A$4:$T$287,5,FALSE))</f>
        <v/>
      </c>
      <c r="G108" s="18" t="str">
        <f>IF($B108="","",VLOOKUP($B108,Data!$A$4:$T$287,7,FALSE))</f>
        <v/>
      </c>
      <c r="H108" s="18" t="str">
        <f t="shared" si="5"/>
        <v/>
      </c>
      <c r="I108" s="18" t="str">
        <f t="shared" si="6"/>
        <v/>
      </c>
      <c r="J108" s="16" t="str">
        <f t="shared" si="7"/>
        <v/>
      </c>
      <c r="K108" s="16" t="str">
        <f t="shared" si="8"/>
        <v/>
      </c>
      <c r="L108" s="15" t="e">
        <f>IF($I$15="Show",VLOOKUP($B108,Data!$A$4:$T$287,9,FALSE),VLOOKUP($B108,Data!$A$4:$T$287,7,FALSE))</f>
        <v>#N/A</v>
      </c>
      <c r="M108" s="17" t="str">
        <f>IF($B108="","",VLOOKUP($B108,Data!$A$4:$T$287,6,FALSE))</f>
        <v/>
      </c>
      <c r="N108" s="17" t="str">
        <f t="shared" si="9"/>
        <v/>
      </c>
      <c r="O108" s="26" t="str">
        <f>IF($B108="","",IF(VLOOKUP($B108,Data!$A$4:$T$287,11,FALSE)&lt;1,"",VLOOKUP(B108,Data!$A$4:$T$287,11,FALSE)))</f>
        <v/>
      </c>
    </row>
    <row r="109" spans="1:15" x14ac:dyDescent="0.35">
      <c r="A109" s="19"/>
      <c r="B109" s="101"/>
      <c r="C109" s="86" t="str">
        <f>IF($B109="","",VLOOKUP($B109,Data!$A$4:$T$287,2,FALSE))</f>
        <v/>
      </c>
      <c r="D109" s="27" t="str">
        <f>IF($B109="","",VLOOKUP($B109,Data!$A$4:$T$287,10,FALSE))</f>
        <v/>
      </c>
      <c r="E109" s="85" t="str">
        <f>IF($B109="","",VLOOKUP($B109,Data!$A$4:$T$287,4,FALSE))</f>
        <v/>
      </c>
      <c r="F109" s="15" t="str">
        <f>IF($B109="","",VLOOKUP($B109,Data!$A$4:$T$287,5,FALSE))</f>
        <v/>
      </c>
      <c r="G109" s="18" t="str">
        <f>IF($B109="","",VLOOKUP($B109,Data!$A$4:$T$287,7,FALSE))</f>
        <v/>
      </c>
      <c r="H109" s="18" t="str">
        <f t="shared" si="5"/>
        <v/>
      </c>
      <c r="I109" s="18" t="str">
        <f t="shared" si="6"/>
        <v/>
      </c>
      <c r="J109" s="16" t="str">
        <f t="shared" si="7"/>
        <v/>
      </c>
      <c r="K109" s="16" t="str">
        <f t="shared" si="8"/>
        <v/>
      </c>
      <c r="L109" s="15" t="e">
        <f>IF($I$15="Show",VLOOKUP($B109,Data!$A$4:$T$287,9,FALSE),VLOOKUP($B109,Data!$A$4:$T$287,7,FALSE))</f>
        <v>#N/A</v>
      </c>
      <c r="M109" s="17" t="str">
        <f>IF($B109="","",VLOOKUP($B109,Data!$A$4:$T$287,6,FALSE))</f>
        <v/>
      </c>
      <c r="N109" s="17" t="str">
        <f t="shared" si="9"/>
        <v/>
      </c>
      <c r="O109" s="26" t="str">
        <f>IF($B109="","",IF(VLOOKUP($B109,Data!$A$4:$T$287,11,FALSE)&lt;1,"",VLOOKUP(B109,Data!$A$4:$T$287,11,FALSE)))</f>
        <v/>
      </c>
    </row>
    <row r="110" spans="1:15" x14ac:dyDescent="0.35">
      <c r="A110" s="19"/>
      <c r="B110" s="101"/>
      <c r="C110" s="86" t="str">
        <f>IF($B110="","",VLOOKUP($B110,Data!$A$4:$T$287,2,FALSE))</f>
        <v/>
      </c>
      <c r="D110" s="27" t="str">
        <f>IF($B110="","",VLOOKUP($B110,Data!$A$4:$T$287,10,FALSE))</f>
        <v/>
      </c>
      <c r="E110" s="85" t="str">
        <f>IF($B110="","",VLOOKUP($B110,Data!$A$4:$T$287,4,FALSE))</f>
        <v/>
      </c>
      <c r="F110" s="15" t="str">
        <f>IF($B110="","",VLOOKUP($B110,Data!$A$4:$T$287,5,FALSE))</f>
        <v/>
      </c>
      <c r="G110" s="18" t="str">
        <f>IF($B110="","",VLOOKUP($B110,Data!$A$4:$T$287,7,FALSE))</f>
        <v/>
      </c>
      <c r="H110" s="18" t="str">
        <f t="shared" si="5"/>
        <v/>
      </c>
      <c r="I110" s="18" t="str">
        <f t="shared" si="6"/>
        <v/>
      </c>
      <c r="J110" s="16" t="str">
        <f t="shared" si="7"/>
        <v/>
      </c>
      <c r="K110" s="16" t="str">
        <f t="shared" si="8"/>
        <v/>
      </c>
      <c r="L110" s="15" t="e">
        <f>IF($I$15="Show",VLOOKUP($B110,Data!$A$4:$T$287,9,FALSE),VLOOKUP($B110,Data!$A$4:$T$287,7,FALSE))</f>
        <v>#N/A</v>
      </c>
      <c r="M110" s="17" t="str">
        <f>IF($B110="","",VLOOKUP($B110,Data!$A$4:$T$287,6,FALSE))</f>
        <v/>
      </c>
      <c r="N110" s="17" t="str">
        <f t="shared" si="9"/>
        <v/>
      </c>
      <c r="O110" s="26" t="str">
        <f>IF($B110="","",IF(VLOOKUP($B110,Data!$A$4:$T$287,11,FALSE)&lt;1,"",VLOOKUP(B110,Data!$A$4:$T$287,11,FALSE)))</f>
        <v/>
      </c>
    </row>
    <row r="111" spans="1:15" x14ac:dyDescent="0.35">
      <c r="A111" s="19"/>
      <c r="B111" s="101"/>
      <c r="C111" s="86" t="str">
        <f>IF($B111="","",VLOOKUP($B111,Data!$A$4:$T$287,2,FALSE))</f>
        <v/>
      </c>
      <c r="D111" s="27" t="str">
        <f>IF($B111="","",VLOOKUP($B111,Data!$A$4:$T$287,10,FALSE))</f>
        <v/>
      </c>
      <c r="E111" s="85" t="str">
        <f>IF($B111="","",VLOOKUP($B111,Data!$A$4:$T$287,4,FALSE))</f>
        <v/>
      </c>
      <c r="F111" s="15" t="str">
        <f>IF($B111="","",VLOOKUP($B111,Data!$A$4:$T$287,5,FALSE))</f>
        <v/>
      </c>
      <c r="G111" s="18" t="str">
        <f>IF($B111="","",VLOOKUP($B111,Data!$A$4:$T$287,7,FALSE))</f>
        <v/>
      </c>
      <c r="H111" s="18" t="str">
        <f t="shared" si="5"/>
        <v/>
      </c>
      <c r="I111" s="18" t="str">
        <f t="shared" si="6"/>
        <v/>
      </c>
      <c r="J111" s="16" t="str">
        <f t="shared" si="7"/>
        <v/>
      </c>
      <c r="K111" s="16" t="str">
        <f t="shared" si="8"/>
        <v/>
      </c>
      <c r="L111" s="15" t="e">
        <f>IF($I$15="Show",VLOOKUP($B111,Data!$A$4:$T$287,9,FALSE),VLOOKUP($B111,Data!$A$4:$T$287,7,FALSE))</f>
        <v>#N/A</v>
      </c>
      <c r="M111" s="17" t="str">
        <f>IF($B111="","",VLOOKUP($B111,Data!$A$4:$T$287,6,FALSE))</f>
        <v/>
      </c>
      <c r="N111" s="17" t="str">
        <f t="shared" si="9"/>
        <v/>
      </c>
      <c r="O111" s="26" t="str">
        <f>IF($B111="","",IF(VLOOKUP($B111,Data!$A$4:$T$287,11,FALSE)&lt;1,"",VLOOKUP(B111,Data!$A$4:$T$287,11,FALSE)))</f>
        <v/>
      </c>
    </row>
    <row r="112" spans="1:15" x14ac:dyDescent="0.35">
      <c r="A112" s="19"/>
      <c r="B112" s="101"/>
      <c r="C112" s="86" t="str">
        <f>IF($B112="","",VLOOKUP($B112,Data!$A$4:$T$287,2,FALSE))</f>
        <v/>
      </c>
      <c r="D112" s="27" t="str">
        <f>IF($B112="","",VLOOKUP($B112,Data!$A$4:$T$287,10,FALSE))</f>
        <v/>
      </c>
      <c r="E112" s="85" t="str">
        <f>IF($B112="","",VLOOKUP($B112,Data!$A$4:$T$287,4,FALSE))</f>
        <v/>
      </c>
      <c r="F112" s="15" t="str">
        <f>IF($B112="","",VLOOKUP($B112,Data!$A$4:$T$287,5,FALSE))</f>
        <v/>
      </c>
      <c r="G112" s="18" t="str">
        <f>IF($B112="","",VLOOKUP($B112,Data!$A$4:$T$287,7,FALSE))</f>
        <v/>
      </c>
      <c r="H112" s="18" t="str">
        <f t="shared" si="5"/>
        <v/>
      </c>
      <c r="I112" s="18" t="str">
        <f t="shared" si="6"/>
        <v/>
      </c>
      <c r="J112" s="16" t="str">
        <f t="shared" si="7"/>
        <v/>
      </c>
      <c r="K112" s="16" t="str">
        <f t="shared" si="8"/>
        <v/>
      </c>
      <c r="L112" s="15" t="e">
        <f>IF($I$15="Show",VLOOKUP($B112,Data!$A$4:$T$287,9,FALSE),VLOOKUP($B112,Data!$A$4:$T$287,7,FALSE))</f>
        <v>#N/A</v>
      </c>
      <c r="M112" s="17" t="str">
        <f>IF($B112="","",VLOOKUP($B112,Data!$A$4:$T$287,6,FALSE))</f>
        <v/>
      </c>
      <c r="N112" s="17" t="str">
        <f t="shared" si="9"/>
        <v/>
      </c>
      <c r="O112" s="26" t="str">
        <f>IF($B112="","",IF(VLOOKUP($B112,Data!$A$4:$T$287,11,FALSE)&lt;1,"",VLOOKUP(B112,Data!$A$4:$T$287,11,FALSE)))</f>
        <v/>
      </c>
    </row>
    <row r="113" spans="1:15" x14ac:dyDescent="0.35">
      <c r="A113" s="19"/>
      <c r="B113" s="101"/>
      <c r="C113" s="86" t="str">
        <f>IF($B113="","",VLOOKUP($B113,Data!$A$4:$T$287,2,FALSE))</f>
        <v/>
      </c>
      <c r="D113" s="27" t="str">
        <f>IF($B113="","",VLOOKUP($B113,Data!$A$4:$T$287,10,FALSE))</f>
        <v/>
      </c>
      <c r="E113" s="85" t="str">
        <f>IF($B113="","",VLOOKUP($B113,Data!$A$4:$T$287,4,FALSE))</f>
        <v/>
      </c>
      <c r="F113" s="15" t="str">
        <f>IF($B113="","",VLOOKUP($B113,Data!$A$4:$T$287,5,FALSE))</f>
        <v/>
      </c>
      <c r="G113" s="18" t="str">
        <f>IF($B113="","",VLOOKUP($B113,Data!$A$4:$T$287,7,FALSE))</f>
        <v/>
      </c>
      <c r="H113" s="18" t="str">
        <f t="shared" si="5"/>
        <v/>
      </c>
      <c r="I113" s="18" t="str">
        <f t="shared" si="6"/>
        <v/>
      </c>
      <c r="J113" s="16" t="str">
        <f t="shared" si="7"/>
        <v/>
      </c>
      <c r="K113" s="16" t="str">
        <f t="shared" si="8"/>
        <v/>
      </c>
      <c r="L113" s="15" t="e">
        <f>IF($I$15="Show",VLOOKUP($B113,Data!$A$4:$T$287,9,FALSE),VLOOKUP($B113,Data!$A$4:$T$287,7,FALSE))</f>
        <v>#N/A</v>
      </c>
      <c r="M113" s="17" t="str">
        <f>IF($B113="","",VLOOKUP($B113,Data!$A$4:$T$287,6,FALSE))</f>
        <v/>
      </c>
      <c r="N113" s="17" t="str">
        <f t="shared" si="9"/>
        <v/>
      </c>
      <c r="O113" s="26" t="str">
        <f>IF($B113="","",IF(VLOOKUP($B113,Data!$A$4:$T$287,11,FALSE)&lt;1,"",VLOOKUP(B113,Data!$A$4:$T$287,11,FALSE)))</f>
        <v/>
      </c>
    </row>
    <row r="114" spans="1:15" x14ac:dyDescent="0.35">
      <c r="A114" s="19"/>
      <c r="B114" s="101"/>
      <c r="C114" s="86" t="str">
        <f>IF($B114="","",VLOOKUP($B114,Data!$A$4:$T$287,2,FALSE))</f>
        <v/>
      </c>
      <c r="D114" s="27" t="str">
        <f>IF($B114="","",VLOOKUP($B114,Data!$A$4:$T$287,10,FALSE))</f>
        <v/>
      </c>
      <c r="E114" s="85" t="str">
        <f>IF($B114="","",VLOOKUP($B114,Data!$A$4:$T$287,4,FALSE))</f>
        <v/>
      </c>
      <c r="F114" s="15" t="str">
        <f>IF($B114="","",VLOOKUP($B114,Data!$A$4:$T$287,5,FALSE))</f>
        <v/>
      </c>
      <c r="G114" s="18" t="str">
        <f>IF($B114="","",VLOOKUP($B114,Data!$A$4:$T$287,7,FALSE))</f>
        <v/>
      </c>
      <c r="H114" s="18" t="str">
        <f t="shared" si="5"/>
        <v/>
      </c>
      <c r="I114" s="18" t="str">
        <f t="shared" si="6"/>
        <v/>
      </c>
      <c r="J114" s="16" t="str">
        <f t="shared" si="7"/>
        <v/>
      </c>
      <c r="K114" s="16" t="str">
        <f t="shared" si="8"/>
        <v/>
      </c>
      <c r="L114" s="15" t="e">
        <f>IF($I$15="Show",VLOOKUP($B114,Data!$A$4:$T$287,9,FALSE),VLOOKUP($B114,Data!$A$4:$T$287,7,FALSE))</f>
        <v>#N/A</v>
      </c>
      <c r="M114" s="17" t="str">
        <f>IF($B114="","",VLOOKUP($B114,Data!$A$4:$T$287,6,FALSE))</f>
        <v/>
      </c>
      <c r="N114" s="17" t="str">
        <f t="shared" si="9"/>
        <v/>
      </c>
      <c r="O114" s="26" t="str">
        <f>IF($B114="","",IF(VLOOKUP($B114,Data!$A$4:$T$287,11,FALSE)&lt;1,"",VLOOKUP(B114,Data!$A$4:$T$287,11,FALSE)))</f>
        <v/>
      </c>
    </row>
    <row r="115" spans="1:15" x14ac:dyDescent="0.35">
      <c r="A115" s="19"/>
      <c r="B115" s="101"/>
      <c r="C115" s="86" t="str">
        <f>IF($B115="","",VLOOKUP($B115,Data!$A$4:$T$287,2,FALSE))</f>
        <v/>
      </c>
      <c r="D115" s="27" t="str">
        <f>IF($B115="","",VLOOKUP($B115,Data!$A$4:$T$287,10,FALSE))</f>
        <v/>
      </c>
      <c r="E115" s="85" t="str">
        <f>IF($B115="","",VLOOKUP($B115,Data!$A$4:$T$287,4,FALSE))</f>
        <v/>
      </c>
      <c r="F115" s="15" t="str">
        <f>IF($B115="","",VLOOKUP($B115,Data!$A$4:$T$287,5,FALSE))</f>
        <v/>
      </c>
      <c r="G115" s="18" t="str">
        <f>IF($B115="","",VLOOKUP($B115,Data!$A$4:$T$287,7,FALSE))</f>
        <v/>
      </c>
      <c r="H115" s="18" t="str">
        <f t="shared" si="5"/>
        <v/>
      </c>
      <c r="I115" s="18" t="str">
        <f t="shared" si="6"/>
        <v/>
      </c>
      <c r="J115" s="16" t="str">
        <f t="shared" si="7"/>
        <v/>
      </c>
      <c r="K115" s="16" t="str">
        <f t="shared" si="8"/>
        <v/>
      </c>
      <c r="L115" s="15" t="e">
        <f>IF($I$15="Show",VLOOKUP($B115,Data!$A$4:$T$287,9,FALSE),VLOOKUP($B115,Data!$A$4:$T$287,7,FALSE))</f>
        <v>#N/A</v>
      </c>
      <c r="M115" s="17" t="str">
        <f>IF($B115="","",VLOOKUP($B115,Data!$A$4:$T$287,6,FALSE))</f>
        <v/>
      </c>
      <c r="N115" s="17" t="str">
        <f t="shared" si="9"/>
        <v/>
      </c>
      <c r="O115" s="26" t="str">
        <f>IF($B115="","",IF(VLOOKUP($B115,Data!$A$4:$T$287,11,FALSE)&lt;1,"",VLOOKUP(B115,Data!$A$4:$T$287,11,FALSE)))</f>
        <v/>
      </c>
    </row>
    <row r="116" spans="1:15" x14ac:dyDescent="0.35">
      <c r="A116" s="19"/>
      <c r="B116" s="101"/>
      <c r="C116" s="86" t="str">
        <f>IF($B116="","",VLOOKUP($B116,Data!$A$4:$T$287,2,FALSE))</f>
        <v/>
      </c>
      <c r="D116" s="27" t="str">
        <f>IF($B116="","",VLOOKUP($B116,Data!$A$4:$T$287,10,FALSE))</f>
        <v/>
      </c>
      <c r="E116" s="85" t="str">
        <f>IF($B116="","",VLOOKUP($B116,Data!$A$4:$T$287,4,FALSE))</f>
        <v/>
      </c>
      <c r="F116" s="15" t="str">
        <f>IF($B116="","",VLOOKUP($B116,Data!$A$4:$T$287,5,FALSE))</f>
        <v/>
      </c>
      <c r="G116" s="18" t="str">
        <f>IF($B116="","",VLOOKUP($B116,Data!$A$4:$T$287,7,FALSE))</f>
        <v/>
      </c>
      <c r="H116" s="18" t="str">
        <f t="shared" si="5"/>
        <v/>
      </c>
      <c r="I116" s="18" t="str">
        <f t="shared" si="6"/>
        <v/>
      </c>
      <c r="J116" s="16" t="str">
        <f t="shared" si="7"/>
        <v/>
      </c>
      <c r="K116" s="16" t="str">
        <f t="shared" si="8"/>
        <v/>
      </c>
      <c r="L116" s="15" t="e">
        <f>IF($I$15="Show",VLOOKUP($B116,Data!$A$4:$T$287,9,FALSE),VLOOKUP($B116,Data!$A$4:$T$287,7,FALSE))</f>
        <v>#N/A</v>
      </c>
      <c r="M116" s="17" t="str">
        <f>IF($B116="","",VLOOKUP($B116,Data!$A$4:$T$287,6,FALSE))</f>
        <v/>
      </c>
      <c r="N116" s="17" t="str">
        <f t="shared" si="9"/>
        <v/>
      </c>
      <c r="O116" s="26" t="str">
        <f>IF($B116="","",IF(VLOOKUP($B116,Data!$A$4:$T$287,11,FALSE)&lt;1,"",VLOOKUP(B116,Data!$A$4:$T$287,11,FALSE)))</f>
        <v/>
      </c>
    </row>
    <row r="117" spans="1:15" x14ac:dyDescent="0.35">
      <c r="A117" s="19"/>
      <c r="B117" s="101"/>
      <c r="C117" s="86" t="str">
        <f>IF($B117="","",VLOOKUP($B117,Data!$A$4:$T$287,2,FALSE))</f>
        <v/>
      </c>
      <c r="D117" s="27" t="str">
        <f>IF($B117="","",VLOOKUP($B117,Data!$A$4:$T$287,10,FALSE))</f>
        <v/>
      </c>
      <c r="E117" s="85" t="str">
        <f>IF($B117="","",VLOOKUP($B117,Data!$A$4:$T$287,4,FALSE))</f>
        <v/>
      </c>
      <c r="F117" s="15" t="str">
        <f>IF($B117="","",VLOOKUP($B117,Data!$A$4:$T$287,5,FALSE))</f>
        <v/>
      </c>
      <c r="G117" s="18" t="str">
        <f>IF($B117="","",VLOOKUP($B117,Data!$A$4:$T$287,7,FALSE))</f>
        <v/>
      </c>
      <c r="H117" s="18" t="str">
        <f t="shared" si="5"/>
        <v/>
      </c>
      <c r="I117" s="18" t="str">
        <f t="shared" si="6"/>
        <v/>
      </c>
      <c r="J117" s="16" t="str">
        <f t="shared" si="7"/>
        <v/>
      </c>
      <c r="K117" s="16" t="str">
        <f t="shared" si="8"/>
        <v/>
      </c>
      <c r="L117" s="15" t="e">
        <f>IF($I$15="Show",VLOOKUP($B117,Data!$A$4:$T$287,9,FALSE),VLOOKUP($B117,Data!$A$4:$T$287,7,FALSE))</f>
        <v>#N/A</v>
      </c>
      <c r="M117" s="17" t="str">
        <f>IF($B117="","",VLOOKUP($B117,Data!$A$4:$T$287,6,FALSE))</f>
        <v/>
      </c>
      <c r="N117" s="17" t="str">
        <f t="shared" si="9"/>
        <v/>
      </c>
      <c r="O117" s="26" t="str">
        <f>IF($B117="","",IF(VLOOKUP($B117,Data!$A$4:$T$287,11,FALSE)&lt;1,"",VLOOKUP(B117,Data!$A$4:$T$287,11,FALSE)))</f>
        <v/>
      </c>
    </row>
    <row r="118" spans="1:15" x14ac:dyDescent="0.35">
      <c r="A118" s="19"/>
      <c r="B118" s="101"/>
      <c r="C118" s="86" t="str">
        <f>IF($B118="","",VLOOKUP($B118,Data!$A$4:$T$287,2,FALSE))</f>
        <v/>
      </c>
      <c r="D118" s="27" t="str">
        <f>IF($B118="","",VLOOKUP($B118,Data!$A$4:$T$287,10,FALSE))</f>
        <v/>
      </c>
      <c r="E118" s="85" t="str">
        <f>IF($B118="","",VLOOKUP($B118,Data!$A$4:$T$287,4,FALSE))</f>
        <v/>
      </c>
      <c r="F118" s="15" t="str">
        <f>IF($B118="","",VLOOKUP($B118,Data!$A$4:$T$287,5,FALSE))</f>
        <v/>
      </c>
      <c r="G118" s="18" t="str">
        <f>IF($B118="","",VLOOKUP($B118,Data!$A$4:$T$287,7,FALSE))</f>
        <v/>
      </c>
      <c r="H118" s="18" t="str">
        <f t="shared" si="5"/>
        <v/>
      </c>
      <c r="I118" s="18" t="str">
        <f t="shared" si="6"/>
        <v/>
      </c>
      <c r="J118" s="16" t="str">
        <f t="shared" si="7"/>
        <v/>
      </c>
      <c r="K118" s="16" t="str">
        <f t="shared" si="8"/>
        <v/>
      </c>
      <c r="L118" s="15" t="e">
        <f>IF($I$15="Show",VLOOKUP($B118,Data!$A$4:$T$287,9,FALSE),VLOOKUP($B118,Data!$A$4:$T$287,7,FALSE))</f>
        <v>#N/A</v>
      </c>
      <c r="M118" s="17" t="str">
        <f>IF($B118="","",VLOOKUP($B118,Data!$A$4:$T$287,6,FALSE))</f>
        <v/>
      </c>
      <c r="N118" s="17" t="str">
        <f t="shared" si="9"/>
        <v/>
      </c>
      <c r="O118" s="26" t="str">
        <f>IF($B118="","",IF(VLOOKUP($B118,Data!$A$4:$T$287,11,FALSE)&lt;1,"",VLOOKUP(B118,Data!$A$4:$T$287,11,FALSE)))</f>
        <v/>
      </c>
    </row>
    <row r="119" spans="1:15" x14ac:dyDescent="0.35">
      <c r="A119" s="19"/>
      <c r="B119" s="101"/>
      <c r="C119" s="86" t="str">
        <f>IF($B119="","",VLOOKUP($B119,Data!$A$4:$T$287,2,FALSE))</f>
        <v/>
      </c>
      <c r="D119" s="27" t="str">
        <f>IF($B119="","",VLOOKUP($B119,Data!$A$4:$T$287,10,FALSE))</f>
        <v/>
      </c>
      <c r="E119" s="85" t="str">
        <f>IF($B119="","",VLOOKUP($B119,Data!$A$4:$T$287,4,FALSE))</f>
        <v/>
      </c>
      <c r="F119" s="15" t="str">
        <f>IF($B119="","",VLOOKUP($B119,Data!$A$4:$T$287,5,FALSE))</f>
        <v/>
      </c>
      <c r="G119" s="18" t="str">
        <f>IF($B119="","",VLOOKUP($B119,Data!$A$4:$T$287,7,FALSE))</f>
        <v/>
      </c>
      <c r="H119" s="18" t="str">
        <f t="shared" si="5"/>
        <v/>
      </c>
      <c r="I119" s="18" t="str">
        <f t="shared" si="6"/>
        <v/>
      </c>
      <c r="J119" s="16" t="str">
        <f t="shared" si="7"/>
        <v/>
      </c>
      <c r="K119" s="16" t="str">
        <f t="shared" si="8"/>
        <v/>
      </c>
      <c r="L119" s="15" t="e">
        <f>IF($I$15="Show",VLOOKUP($B119,Data!$A$4:$T$287,9,FALSE),VLOOKUP($B119,Data!$A$4:$T$287,7,FALSE))</f>
        <v>#N/A</v>
      </c>
      <c r="M119" s="17" t="str">
        <f>IF($B119="","",VLOOKUP($B119,Data!$A$4:$T$287,6,FALSE))</f>
        <v/>
      </c>
      <c r="N119" s="17" t="str">
        <f t="shared" si="9"/>
        <v/>
      </c>
      <c r="O119" s="26" t="str">
        <f>IF($B119="","",IF(VLOOKUP($B119,Data!$A$4:$T$287,11,FALSE)&lt;1,"",VLOOKUP(B119,Data!$A$4:$T$287,11,FALSE)))</f>
        <v/>
      </c>
    </row>
    <row r="120" spans="1:15" x14ac:dyDescent="0.35">
      <c r="A120" s="19"/>
      <c r="B120" s="101"/>
      <c r="C120" s="86" t="str">
        <f>IF($B120="","",VLOOKUP($B120,Data!$A$4:$T$287,2,FALSE))</f>
        <v/>
      </c>
      <c r="D120" s="27" t="str">
        <f>IF($B120="","",VLOOKUP($B120,Data!$A$4:$T$287,10,FALSE))</f>
        <v/>
      </c>
      <c r="E120" s="85" t="str">
        <f>IF($B120="","",VLOOKUP($B120,Data!$A$4:$T$287,4,FALSE))</f>
        <v/>
      </c>
      <c r="F120" s="15" t="str">
        <f>IF($B120="","",VLOOKUP($B120,Data!$A$4:$T$287,5,FALSE))</f>
        <v/>
      </c>
      <c r="G120" s="18" t="str">
        <f>IF($B120="","",VLOOKUP($B120,Data!$A$4:$T$287,7,FALSE))</f>
        <v/>
      </c>
      <c r="H120" s="18" t="str">
        <f t="shared" si="5"/>
        <v/>
      </c>
      <c r="I120" s="18" t="str">
        <f t="shared" si="6"/>
        <v/>
      </c>
      <c r="J120" s="16" t="str">
        <f t="shared" si="7"/>
        <v/>
      </c>
      <c r="K120" s="16" t="str">
        <f t="shared" si="8"/>
        <v/>
      </c>
      <c r="L120" s="15" t="e">
        <f>IF($I$15="Show",VLOOKUP($B120,Data!$A$4:$T$287,9,FALSE),VLOOKUP($B120,Data!$A$4:$T$287,7,FALSE))</f>
        <v>#N/A</v>
      </c>
      <c r="M120" s="17" t="str">
        <f>IF($B120="","",VLOOKUP($B120,Data!$A$4:$T$287,6,FALSE))</f>
        <v/>
      </c>
      <c r="N120" s="17" t="str">
        <f t="shared" si="9"/>
        <v/>
      </c>
      <c r="O120" s="26" t="str">
        <f>IF($B120="","",IF(VLOOKUP($B120,Data!$A$4:$T$287,11,FALSE)&lt;1,"",VLOOKUP(B120,Data!$A$4:$T$287,11,FALSE)))</f>
        <v/>
      </c>
    </row>
    <row r="121" spans="1:15" x14ac:dyDescent="0.35">
      <c r="A121" s="19"/>
      <c r="B121" s="101"/>
      <c r="C121" s="86" t="str">
        <f>IF($B121="","",VLOOKUP($B121,Data!$A$4:$T$287,2,FALSE))</f>
        <v/>
      </c>
      <c r="D121" s="27" t="str">
        <f>IF($B121="","",VLOOKUP($B121,Data!$A$4:$T$287,10,FALSE))</f>
        <v/>
      </c>
      <c r="E121" s="85" t="str">
        <f>IF($B121="","",VLOOKUP($B121,Data!$A$4:$T$287,4,FALSE))</f>
        <v/>
      </c>
      <c r="F121" s="15" t="str">
        <f>IF($B121="","",VLOOKUP($B121,Data!$A$4:$T$287,5,FALSE))</f>
        <v/>
      </c>
      <c r="G121" s="18" t="str">
        <f>IF($B121="","",VLOOKUP($B121,Data!$A$4:$T$287,7,FALSE))</f>
        <v/>
      </c>
      <c r="H121" s="18" t="str">
        <f t="shared" si="5"/>
        <v/>
      </c>
      <c r="I121" s="18" t="str">
        <f t="shared" si="6"/>
        <v/>
      </c>
      <c r="J121" s="16" t="str">
        <f t="shared" si="7"/>
        <v/>
      </c>
      <c r="K121" s="16" t="str">
        <f t="shared" si="8"/>
        <v/>
      </c>
      <c r="L121" s="15" t="e">
        <f>IF($I$15="Show",VLOOKUP($B121,Data!$A$4:$T$287,9,FALSE),VLOOKUP($B121,Data!$A$4:$T$287,7,FALSE))</f>
        <v>#N/A</v>
      </c>
      <c r="M121" s="17" t="str">
        <f>IF($B121="","",VLOOKUP($B121,Data!$A$4:$T$287,6,FALSE))</f>
        <v/>
      </c>
      <c r="N121" s="17" t="str">
        <f t="shared" si="9"/>
        <v/>
      </c>
      <c r="O121" s="26" t="str">
        <f>IF($B121="","",IF(VLOOKUP($B121,Data!$A$4:$T$287,11,FALSE)&lt;1,"",VLOOKUP(B121,Data!$A$4:$T$287,11,FALSE)))</f>
        <v/>
      </c>
    </row>
    <row r="122" spans="1:15" x14ac:dyDescent="0.35">
      <c r="A122" s="19"/>
      <c r="B122" s="101"/>
      <c r="C122" s="86" t="str">
        <f>IF($B122="","",VLOOKUP($B122,Data!$A$4:$T$287,2,FALSE))</f>
        <v/>
      </c>
      <c r="D122" s="27" t="str">
        <f>IF($B122="","",VLOOKUP($B122,Data!$A$4:$T$287,10,FALSE))</f>
        <v/>
      </c>
      <c r="E122" s="85" t="str">
        <f>IF($B122="","",VLOOKUP($B122,Data!$A$4:$T$287,4,FALSE))</f>
        <v/>
      </c>
      <c r="F122" s="15" t="str">
        <f>IF($B122="","",VLOOKUP($B122,Data!$A$4:$T$287,5,FALSE))</f>
        <v/>
      </c>
      <c r="G122" s="18" t="str">
        <f>IF($B122="","",VLOOKUP($B122,Data!$A$4:$T$287,7,FALSE))</f>
        <v/>
      </c>
      <c r="H122" s="18" t="str">
        <f t="shared" si="5"/>
        <v/>
      </c>
      <c r="I122" s="18" t="str">
        <f t="shared" si="6"/>
        <v/>
      </c>
      <c r="J122" s="16" t="str">
        <f t="shared" si="7"/>
        <v/>
      </c>
      <c r="K122" s="16" t="str">
        <f t="shared" si="8"/>
        <v/>
      </c>
      <c r="L122" s="15" t="e">
        <f>IF($I$15="Show",VLOOKUP($B122,Data!$A$4:$T$287,9,FALSE),VLOOKUP($B122,Data!$A$4:$T$287,7,FALSE))</f>
        <v>#N/A</v>
      </c>
      <c r="M122" s="17" t="str">
        <f>IF($B122="","",VLOOKUP($B122,Data!$A$4:$T$287,6,FALSE))</f>
        <v/>
      </c>
      <c r="N122" s="17" t="str">
        <f t="shared" si="9"/>
        <v/>
      </c>
      <c r="O122" s="26" t="str">
        <f>IF($B122="","",IF(VLOOKUP($B122,Data!$A$4:$T$287,11,FALSE)&lt;1,"",VLOOKUP(B122,Data!$A$4:$T$287,11,FALSE)))</f>
        <v/>
      </c>
    </row>
    <row r="123" spans="1:15" x14ac:dyDescent="0.35">
      <c r="A123" s="19"/>
      <c r="B123" s="101"/>
      <c r="C123" s="86" t="str">
        <f>IF($B123="","",VLOOKUP($B123,Data!$A$4:$T$287,2,FALSE))</f>
        <v/>
      </c>
      <c r="D123" s="27" t="str">
        <f>IF($B123="","",VLOOKUP($B123,Data!$A$4:$T$287,10,FALSE))</f>
        <v/>
      </c>
      <c r="E123" s="85" t="str">
        <f>IF($B123="","",VLOOKUP($B123,Data!$A$4:$T$287,4,FALSE))</f>
        <v/>
      </c>
      <c r="F123" s="15" t="str">
        <f>IF($B123="","",VLOOKUP($B123,Data!$A$4:$T$287,5,FALSE))</f>
        <v/>
      </c>
      <c r="G123" s="18" t="str">
        <f>IF($B123="","",VLOOKUP($B123,Data!$A$4:$T$287,7,FALSE))</f>
        <v/>
      </c>
      <c r="H123" s="18" t="str">
        <f t="shared" si="5"/>
        <v/>
      </c>
      <c r="I123" s="18" t="str">
        <f t="shared" si="6"/>
        <v/>
      </c>
      <c r="J123" s="16" t="str">
        <f t="shared" si="7"/>
        <v/>
      </c>
      <c r="K123" s="16" t="str">
        <f t="shared" si="8"/>
        <v/>
      </c>
      <c r="L123" s="15" t="e">
        <f>IF($I$15="Show",VLOOKUP($B123,Data!$A$4:$T$287,9,FALSE),VLOOKUP($B123,Data!$A$4:$T$287,7,FALSE))</f>
        <v>#N/A</v>
      </c>
      <c r="M123" s="17" t="str">
        <f>IF($B123="","",VLOOKUP($B123,Data!$A$4:$T$287,6,FALSE))</f>
        <v/>
      </c>
      <c r="N123" s="17" t="str">
        <f t="shared" si="9"/>
        <v/>
      </c>
      <c r="O123" s="26" t="str">
        <f>IF($B123="","",IF(VLOOKUP($B123,Data!$A$4:$T$287,11,FALSE)&lt;1,"",VLOOKUP(B123,Data!$A$4:$T$287,11,FALSE)))</f>
        <v/>
      </c>
    </row>
    <row r="124" spans="1:15" x14ac:dyDescent="0.35">
      <c r="A124" s="19"/>
      <c r="B124" s="101"/>
      <c r="C124" s="86" t="str">
        <f>IF($B124="","",VLOOKUP($B124,Data!$A$4:$T$287,2,FALSE))</f>
        <v/>
      </c>
      <c r="D124" s="27" t="str">
        <f>IF($B124="","",VLOOKUP($B124,Data!$A$4:$T$287,10,FALSE))</f>
        <v/>
      </c>
      <c r="E124" s="85" t="str">
        <f>IF($B124="","",VLOOKUP($B124,Data!$A$4:$T$287,4,FALSE))</f>
        <v/>
      </c>
      <c r="F124" s="15" t="str">
        <f>IF($B124="","",VLOOKUP($B124,Data!$A$4:$T$287,5,FALSE))</f>
        <v/>
      </c>
      <c r="G124" s="18" t="str">
        <f>IF($B124="","",VLOOKUP($B124,Data!$A$4:$T$287,7,FALSE))</f>
        <v/>
      </c>
      <c r="H124" s="18" t="str">
        <f t="shared" si="5"/>
        <v/>
      </c>
      <c r="I124" s="18" t="str">
        <f t="shared" si="6"/>
        <v/>
      </c>
      <c r="J124" s="16" t="str">
        <f t="shared" si="7"/>
        <v/>
      </c>
      <c r="K124" s="16" t="str">
        <f t="shared" si="8"/>
        <v/>
      </c>
      <c r="L124" s="15" t="e">
        <f>IF($I$15="Show",VLOOKUP($B124,Data!$A$4:$T$287,9,FALSE),VLOOKUP($B124,Data!$A$4:$T$287,7,FALSE))</f>
        <v>#N/A</v>
      </c>
      <c r="M124" s="17" t="str">
        <f>IF($B124="","",VLOOKUP($B124,Data!$A$4:$T$287,6,FALSE))</f>
        <v/>
      </c>
      <c r="N124" s="17" t="str">
        <f t="shared" si="9"/>
        <v/>
      </c>
      <c r="O124" s="26" t="str">
        <f>IF($B124="","",IF(VLOOKUP($B124,Data!$A$4:$T$287,11,FALSE)&lt;1,"",VLOOKUP(B124,Data!$A$4:$T$287,11,FALSE)))</f>
        <v/>
      </c>
    </row>
    <row r="125" spans="1:15" x14ac:dyDescent="0.35">
      <c r="A125" s="19"/>
      <c r="B125" s="101"/>
      <c r="C125" s="86" t="str">
        <f>IF($B125="","",VLOOKUP($B125,Data!$A$4:$T$287,2,FALSE))</f>
        <v/>
      </c>
      <c r="D125" s="27" t="str">
        <f>IF($B125="","",VLOOKUP($B125,Data!$A$4:$T$287,10,FALSE))</f>
        <v/>
      </c>
      <c r="E125" s="85" t="str">
        <f>IF($B125="","",VLOOKUP($B125,Data!$A$4:$T$287,4,FALSE))</f>
        <v/>
      </c>
      <c r="F125" s="15" t="str">
        <f>IF($B125="","",VLOOKUP($B125,Data!$A$4:$T$287,5,FALSE))</f>
        <v/>
      </c>
      <c r="G125" s="18" t="str">
        <f>IF($B125="","",VLOOKUP($B125,Data!$A$4:$T$287,7,FALSE))</f>
        <v/>
      </c>
      <c r="H125" s="18" t="str">
        <f t="shared" si="5"/>
        <v/>
      </c>
      <c r="I125" s="18" t="str">
        <f t="shared" si="6"/>
        <v/>
      </c>
      <c r="J125" s="16" t="str">
        <f t="shared" si="7"/>
        <v/>
      </c>
      <c r="K125" s="16" t="str">
        <f t="shared" si="8"/>
        <v/>
      </c>
      <c r="L125" s="15" t="e">
        <f>IF($I$15="Show",VLOOKUP($B125,Data!$A$4:$T$287,9,FALSE),VLOOKUP($B125,Data!$A$4:$T$287,7,FALSE))</f>
        <v>#N/A</v>
      </c>
      <c r="M125" s="17" t="str">
        <f>IF($B125="","",VLOOKUP($B125,Data!$A$4:$T$287,6,FALSE))</f>
        <v/>
      </c>
      <c r="N125" s="17" t="str">
        <f t="shared" si="9"/>
        <v/>
      </c>
      <c r="O125" s="26" t="str">
        <f>IF($B125="","",IF(VLOOKUP($B125,Data!$A$4:$T$287,11,FALSE)&lt;1,"",VLOOKUP(B125,Data!$A$4:$T$287,11,FALSE)))</f>
        <v/>
      </c>
    </row>
    <row r="126" spans="1:15" x14ac:dyDescent="0.35">
      <c r="A126" s="19"/>
      <c r="B126" s="101"/>
      <c r="C126" s="86" t="str">
        <f>IF($B126="","",VLOOKUP($B126,Data!$A$4:$T$287,2,FALSE))</f>
        <v/>
      </c>
      <c r="D126" s="27" t="str">
        <f>IF($B126="","",VLOOKUP($B126,Data!$A$4:$T$287,10,FALSE))</f>
        <v/>
      </c>
      <c r="E126" s="85" t="str">
        <f>IF($B126="","",VLOOKUP($B126,Data!$A$4:$T$287,4,FALSE))</f>
        <v/>
      </c>
      <c r="F126" s="15" t="str">
        <f>IF($B126="","",VLOOKUP($B126,Data!$A$4:$T$287,5,FALSE))</f>
        <v/>
      </c>
      <c r="G126" s="18" t="str">
        <f>IF($B126="","",VLOOKUP($B126,Data!$A$4:$T$287,7,FALSE))</f>
        <v/>
      </c>
      <c r="H126" s="18" t="str">
        <f t="shared" si="5"/>
        <v/>
      </c>
      <c r="I126" s="18" t="str">
        <f t="shared" si="6"/>
        <v/>
      </c>
      <c r="J126" s="16" t="str">
        <f t="shared" si="7"/>
        <v/>
      </c>
      <c r="K126" s="16" t="str">
        <f t="shared" si="8"/>
        <v/>
      </c>
      <c r="L126" s="15" t="e">
        <f>IF($I$15="Show",VLOOKUP($B126,Data!$A$4:$T$287,9,FALSE),VLOOKUP($B126,Data!$A$4:$T$287,7,FALSE))</f>
        <v>#N/A</v>
      </c>
      <c r="M126" s="17" t="str">
        <f>IF($B126="","",VLOOKUP($B126,Data!$A$4:$T$287,6,FALSE))</f>
        <v/>
      </c>
      <c r="N126" s="17" t="str">
        <f t="shared" si="9"/>
        <v/>
      </c>
      <c r="O126" s="26" t="str">
        <f>IF($B126="","",IF(VLOOKUP($B126,Data!$A$4:$T$287,11,FALSE)&lt;1,"",VLOOKUP(B126,Data!$A$4:$T$287,11,FALSE)))</f>
        <v/>
      </c>
    </row>
    <row r="127" spans="1:15" x14ac:dyDescent="0.35">
      <c r="A127" s="19"/>
      <c r="B127" s="101"/>
      <c r="C127" s="86" t="str">
        <f>IF($B127="","",VLOOKUP($B127,Data!$A$4:$T$287,2,FALSE))</f>
        <v/>
      </c>
      <c r="D127" s="27" t="str">
        <f>IF($B127="","",VLOOKUP($B127,Data!$A$4:$T$287,10,FALSE))</f>
        <v/>
      </c>
      <c r="E127" s="85" t="str">
        <f>IF($B127="","",VLOOKUP($B127,Data!$A$4:$T$287,4,FALSE))</f>
        <v/>
      </c>
      <c r="F127" s="15" t="str">
        <f>IF($B127="","",VLOOKUP($B127,Data!$A$4:$T$287,5,FALSE))</f>
        <v/>
      </c>
      <c r="G127" s="18" t="str">
        <f>IF($B127="","",VLOOKUP($B127,Data!$A$4:$T$287,7,FALSE))</f>
        <v/>
      </c>
      <c r="H127" s="18" t="str">
        <f t="shared" si="5"/>
        <v/>
      </c>
      <c r="I127" s="18" t="str">
        <f t="shared" si="6"/>
        <v/>
      </c>
      <c r="J127" s="16" t="str">
        <f t="shared" si="7"/>
        <v/>
      </c>
      <c r="K127" s="16" t="str">
        <f t="shared" si="8"/>
        <v/>
      </c>
      <c r="L127" s="15" t="e">
        <f>IF($I$15="Show",VLOOKUP($B127,Data!$A$4:$T$287,9,FALSE),VLOOKUP($B127,Data!$A$4:$T$287,7,FALSE))</f>
        <v>#N/A</v>
      </c>
      <c r="M127" s="17" t="str">
        <f>IF($B127="","",VLOOKUP($B127,Data!$A$4:$T$287,6,FALSE))</f>
        <v/>
      </c>
      <c r="N127" s="17" t="str">
        <f t="shared" si="9"/>
        <v/>
      </c>
      <c r="O127" s="26" t="str">
        <f>IF($B127="","",IF(VLOOKUP($B127,Data!$A$4:$T$287,11,FALSE)&lt;1,"",VLOOKUP(B127,Data!$A$4:$T$287,11,FALSE)))</f>
        <v/>
      </c>
    </row>
    <row r="128" spans="1:15" x14ac:dyDescent="0.35">
      <c r="A128" s="19"/>
      <c r="B128" s="101"/>
      <c r="C128" s="86" t="str">
        <f>IF($B128="","",VLOOKUP($B128,Data!$A$4:$T$287,2,FALSE))</f>
        <v/>
      </c>
      <c r="D128" s="27" t="str">
        <f>IF($B128="","",VLOOKUP($B128,Data!$A$4:$T$287,10,FALSE))</f>
        <v/>
      </c>
      <c r="E128" s="85" t="str">
        <f>IF($B128="","",VLOOKUP($B128,Data!$A$4:$T$287,4,FALSE))</f>
        <v/>
      </c>
      <c r="F128" s="15" t="str">
        <f>IF($B128="","",VLOOKUP($B128,Data!$A$4:$T$287,5,FALSE))</f>
        <v/>
      </c>
      <c r="G128" s="18" t="str">
        <f>IF($B128="","",VLOOKUP($B128,Data!$A$4:$T$287,7,FALSE))</f>
        <v/>
      </c>
      <c r="H128" s="18" t="str">
        <f t="shared" si="5"/>
        <v/>
      </c>
      <c r="I128" s="18" t="str">
        <f t="shared" si="6"/>
        <v/>
      </c>
      <c r="J128" s="16" t="str">
        <f t="shared" si="7"/>
        <v/>
      </c>
      <c r="K128" s="16" t="str">
        <f t="shared" si="8"/>
        <v/>
      </c>
      <c r="L128" s="15" t="e">
        <f>IF($I$15="Show",VLOOKUP($B128,Data!$A$4:$T$287,9,FALSE),VLOOKUP($B128,Data!$A$4:$T$287,7,FALSE))</f>
        <v>#N/A</v>
      </c>
      <c r="M128" s="17" t="str">
        <f>IF($B128="","",VLOOKUP($B128,Data!$A$4:$T$287,6,FALSE))</f>
        <v/>
      </c>
      <c r="N128" s="17" t="str">
        <f t="shared" si="9"/>
        <v/>
      </c>
      <c r="O128" s="26" t="str">
        <f>IF($B128="","",IF(VLOOKUP($B128,Data!$A$4:$T$287,11,FALSE)&lt;1,"",VLOOKUP(B128,Data!$A$4:$T$287,11,FALSE)))</f>
        <v/>
      </c>
    </row>
    <row r="129" spans="1:15" x14ac:dyDescent="0.35">
      <c r="A129" s="19"/>
      <c r="B129" s="101"/>
      <c r="C129" s="86" t="str">
        <f>IF($B129="","",VLOOKUP($B129,Data!$A$4:$T$287,2,FALSE))</f>
        <v/>
      </c>
      <c r="D129" s="27" t="str">
        <f>IF($B129="","",VLOOKUP($B129,Data!$A$4:$T$287,10,FALSE))</f>
        <v/>
      </c>
      <c r="E129" s="85" t="str">
        <f>IF($B129="","",VLOOKUP($B129,Data!$A$4:$T$287,4,FALSE))</f>
        <v/>
      </c>
      <c r="F129" s="15" t="str">
        <f>IF($B129="","",VLOOKUP($B129,Data!$A$4:$T$287,5,FALSE))</f>
        <v/>
      </c>
      <c r="G129" s="18" t="str">
        <f>IF($B129="","",VLOOKUP($B129,Data!$A$4:$T$287,7,FALSE))</f>
        <v/>
      </c>
      <c r="H129" s="18" t="str">
        <f t="shared" si="5"/>
        <v/>
      </c>
      <c r="I129" s="18" t="str">
        <f t="shared" si="6"/>
        <v/>
      </c>
      <c r="J129" s="16" t="str">
        <f t="shared" si="7"/>
        <v/>
      </c>
      <c r="K129" s="16" t="str">
        <f t="shared" si="8"/>
        <v/>
      </c>
      <c r="L129" s="15" t="e">
        <f>IF($I$15="Show",VLOOKUP($B129,Data!$A$4:$T$287,9,FALSE),VLOOKUP($B129,Data!$A$4:$T$287,7,FALSE))</f>
        <v>#N/A</v>
      </c>
      <c r="M129" s="17" t="str">
        <f>IF($B129="","",VLOOKUP($B129,Data!$A$4:$T$287,6,FALSE))</f>
        <v/>
      </c>
      <c r="N129" s="17" t="str">
        <f t="shared" si="9"/>
        <v/>
      </c>
      <c r="O129" s="26" t="str">
        <f>IF($B129="","",IF(VLOOKUP($B129,Data!$A$4:$T$287,11,FALSE)&lt;1,"",VLOOKUP(B129,Data!$A$4:$T$287,11,FALSE)))</f>
        <v/>
      </c>
    </row>
    <row r="130" spans="1:15" x14ac:dyDescent="0.35">
      <c r="A130" s="19"/>
      <c r="B130" s="101"/>
      <c r="C130" s="86" t="str">
        <f>IF($B130="","",VLOOKUP($B130,Data!$A$4:$T$287,2,FALSE))</f>
        <v/>
      </c>
      <c r="D130" s="27" t="str">
        <f>IF($B130="","",VLOOKUP($B130,Data!$A$4:$T$287,10,FALSE))</f>
        <v/>
      </c>
      <c r="E130" s="85" t="str">
        <f>IF($B130="","",VLOOKUP($B130,Data!$A$4:$T$287,4,FALSE))</f>
        <v/>
      </c>
      <c r="F130" s="15" t="str">
        <f>IF($B130="","",VLOOKUP($B130,Data!$A$4:$T$287,5,FALSE))</f>
        <v/>
      </c>
      <c r="G130" s="18" t="str">
        <f>IF($B130="","",VLOOKUP($B130,Data!$A$4:$T$287,7,FALSE))</f>
        <v/>
      </c>
      <c r="H130" s="18" t="str">
        <f t="shared" si="5"/>
        <v/>
      </c>
      <c r="I130" s="18" t="str">
        <f t="shared" si="6"/>
        <v/>
      </c>
      <c r="J130" s="16" t="str">
        <f t="shared" si="7"/>
        <v/>
      </c>
      <c r="K130" s="16" t="str">
        <f t="shared" si="8"/>
        <v/>
      </c>
      <c r="L130" s="15" t="e">
        <f>IF($I$15="Show",VLOOKUP($B130,Data!$A$4:$T$287,9,FALSE),VLOOKUP($B130,Data!$A$4:$T$287,7,FALSE))</f>
        <v>#N/A</v>
      </c>
      <c r="M130" s="17" t="str">
        <f>IF($B130="","",VLOOKUP($B130,Data!$A$4:$T$287,6,FALSE))</f>
        <v/>
      </c>
      <c r="N130" s="17" t="str">
        <f t="shared" si="9"/>
        <v/>
      </c>
      <c r="O130" s="26" t="str">
        <f>IF($B130="","",IF(VLOOKUP($B130,Data!$A$4:$T$287,11,FALSE)&lt;1,"",VLOOKUP(B130,Data!$A$4:$T$287,11,FALSE)))</f>
        <v/>
      </c>
    </row>
    <row r="131" spans="1:15" x14ac:dyDescent="0.35">
      <c r="A131" s="19"/>
      <c r="B131" s="101"/>
      <c r="C131" s="86" t="str">
        <f>IF($B131="","",VLOOKUP($B131,Data!$A$4:$T$287,2,FALSE))</f>
        <v/>
      </c>
      <c r="D131" s="27" t="str">
        <f>IF($B131="","",VLOOKUP($B131,Data!$A$4:$T$287,10,FALSE))</f>
        <v/>
      </c>
      <c r="E131" s="85" t="str">
        <f>IF($B131="","",VLOOKUP($B131,Data!$A$4:$T$287,4,FALSE))</f>
        <v/>
      </c>
      <c r="F131" s="15" t="str">
        <f>IF($B131="","",VLOOKUP($B131,Data!$A$4:$T$287,5,FALSE))</f>
        <v/>
      </c>
      <c r="G131" s="18" t="str">
        <f>IF($B131="","",VLOOKUP($B131,Data!$A$4:$T$287,7,FALSE))</f>
        <v/>
      </c>
      <c r="H131" s="18" t="str">
        <f t="shared" si="5"/>
        <v/>
      </c>
      <c r="I131" s="18" t="str">
        <f t="shared" si="6"/>
        <v/>
      </c>
      <c r="J131" s="16" t="str">
        <f t="shared" si="7"/>
        <v/>
      </c>
      <c r="K131" s="16" t="str">
        <f t="shared" si="8"/>
        <v/>
      </c>
      <c r="L131" s="15" t="e">
        <f>IF($I$15="Show",VLOOKUP($B131,Data!$A$4:$T$287,9,FALSE),VLOOKUP($B131,Data!$A$4:$T$287,7,FALSE))</f>
        <v>#N/A</v>
      </c>
      <c r="M131" s="17" t="str">
        <f>IF($B131="","",VLOOKUP($B131,Data!$A$4:$T$287,6,FALSE))</f>
        <v/>
      </c>
      <c r="N131" s="17" t="str">
        <f t="shared" si="9"/>
        <v/>
      </c>
      <c r="O131" s="26" t="str">
        <f>IF($B131="","",IF(VLOOKUP($B131,Data!$A$4:$T$287,11,FALSE)&lt;1,"",VLOOKUP(B131,Data!$A$4:$T$287,11,FALSE)))</f>
        <v/>
      </c>
    </row>
    <row r="132" spans="1:15" x14ac:dyDescent="0.35">
      <c r="A132" s="19"/>
      <c r="B132" s="101"/>
      <c r="C132" s="86" t="str">
        <f>IF($B132="","",VLOOKUP($B132,Data!$A$4:$T$287,2,FALSE))</f>
        <v/>
      </c>
      <c r="D132" s="27" t="str">
        <f>IF($B132="","",VLOOKUP($B132,Data!$A$4:$T$287,10,FALSE))</f>
        <v/>
      </c>
      <c r="E132" s="85" t="str">
        <f>IF($B132="","",VLOOKUP($B132,Data!$A$4:$T$287,4,FALSE))</f>
        <v/>
      </c>
      <c r="F132" s="15" t="str">
        <f>IF($B132="","",VLOOKUP($B132,Data!$A$4:$T$287,5,FALSE))</f>
        <v/>
      </c>
      <c r="G132" s="18" t="str">
        <f>IF($B132="","",VLOOKUP($B132,Data!$A$4:$T$287,7,FALSE))</f>
        <v/>
      </c>
      <c r="H132" s="18" t="str">
        <f t="shared" si="5"/>
        <v/>
      </c>
      <c r="I132" s="18" t="str">
        <f t="shared" si="6"/>
        <v/>
      </c>
      <c r="J132" s="16" t="str">
        <f t="shared" si="7"/>
        <v/>
      </c>
      <c r="K132" s="16" t="str">
        <f t="shared" si="8"/>
        <v/>
      </c>
      <c r="L132" s="15" t="e">
        <f>IF($I$15="Show",VLOOKUP($B132,Data!$A$4:$T$287,9,FALSE),VLOOKUP($B132,Data!$A$4:$T$287,7,FALSE))</f>
        <v>#N/A</v>
      </c>
      <c r="M132" s="17" t="str">
        <f>IF($B132="","",VLOOKUP($B132,Data!$A$4:$T$287,6,FALSE))</f>
        <v/>
      </c>
      <c r="N132" s="17" t="str">
        <f t="shared" si="9"/>
        <v/>
      </c>
      <c r="O132" s="26" t="str">
        <f>IF($B132="","",IF(VLOOKUP($B132,Data!$A$4:$T$287,11,FALSE)&lt;1,"",VLOOKUP(B132,Data!$A$4:$T$287,11,FALSE)))</f>
        <v/>
      </c>
    </row>
    <row r="133" spans="1:15" x14ac:dyDescent="0.35">
      <c r="A133" s="19"/>
      <c r="B133" s="101"/>
      <c r="C133" s="86" t="str">
        <f>IF($B133="","",VLOOKUP($B133,Data!$A$4:$T$287,2,FALSE))</f>
        <v/>
      </c>
      <c r="D133" s="27" t="str">
        <f>IF($B133="","",VLOOKUP($B133,Data!$A$4:$T$287,10,FALSE))</f>
        <v/>
      </c>
      <c r="E133" s="85" t="str">
        <f>IF($B133="","",VLOOKUP($B133,Data!$A$4:$T$287,4,FALSE))</f>
        <v/>
      </c>
      <c r="F133" s="15" t="str">
        <f>IF($B133="","",VLOOKUP($B133,Data!$A$4:$T$287,5,FALSE))</f>
        <v/>
      </c>
      <c r="G133" s="18" t="str">
        <f>IF($B133="","",VLOOKUP($B133,Data!$A$4:$T$287,7,FALSE))</f>
        <v/>
      </c>
      <c r="H133" s="18" t="str">
        <f t="shared" si="5"/>
        <v/>
      </c>
      <c r="I133" s="18" t="str">
        <f t="shared" si="6"/>
        <v/>
      </c>
      <c r="J133" s="16" t="str">
        <f t="shared" si="7"/>
        <v/>
      </c>
      <c r="K133" s="16" t="str">
        <f t="shared" si="8"/>
        <v/>
      </c>
      <c r="L133" s="15" t="e">
        <f>IF($I$15="Show",VLOOKUP($B133,Data!$A$4:$T$287,9,FALSE),VLOOKUP($B133,Data!$A$4:$T$287,7,FALSE))</f>
        <v>#N/A</v>
      </c>
      <c r="M133" s="17" t="str">
        <f>IF($B133="","",VLOOKUP($B133,Data!$A$4:$T$287,6,FALSE))</f>
        <v/>
      </c>
      <c r="N133" s="17" t="str">
        <f t="shared" si="9"/>
        <v/>
      </c>
      <c r="O133" s="26" t="str">
        <f>IF($B133="","",IF(VLOOKUP($B133,Data!$A$4:$T$287,11,FALSE)&lt;1,"",VLOOKUP(B133,Data!$A$4:$T$287,11,FALSE)))</f>
        <v/>
      </c>
    </row>
    <row r="134" spans="1:15" x14ac:dyDescent="0.35">
      <c r="A134" s="19"/>
      <c r="B134" s="101"/>
      <c r="C134" s="86" t="str">
        <f>IF($B134="","",VLOOKUP($B134,Data!$A$4:$T$287,2,FALSE))</f>
        <v/>
      </c>
      <c r="D134" s="27" t="str">
        <f>IF($B134="","",VLOOKUP($B134,Data!$A$4:$T$287,10,FALSE))</f>
        <v/>
      </c>
      <c r="E134" s="85" t="str">
        <f>IF($B134="","",VLOOKUP($B134,Data!$A$4:$T$287,4,FALSE))</f>
        <v/>
      </c>
      <c r="F134" s="15" t="str">
        <f>IF($B134="","",VLOOKUP($B134,Data!$A$4:$T$287,5,FALSE))</f>
        <v/>
      </c>
      <c r="G134" s="18" t="str">
        <f>IF($B134="","",VLOOKUP($B134,Data!$A$4:$T$287,7,FALSE))</f>
        <v/>
      </c>
      <c r="H134" s="18" t="str">
        <f t="shared" si="5"/>
        <v/>
      </c>
      <c r="I134" s="18" t="str">
        <f t="shared" si="6"/>
        <v/>
      </c>
      <c r="J134" s="16" t="str">
        <f t="shared" si="7"/>
        <v/>
      </c>
      <c r="K134" s="16" t="str">
        <f t="shared" si="8"/>
        <v/>
      </c>
      <c r="L134" s="15" t="e">
        <f>IF($I$15="Show",VLOOKUP($B134,Data!$A$4:$T$287,9,FALSE),VLOOKUP($B134,Data!$A$4:$T$287,7,FALSE))</f>
        <v>#N/A</v>
      </c>
      <c r="M134" s="17" t="str">
        <f>IF($B134="","",VLOOKUP($B134,Data!$A$4:$T$287,6,FALSE))</f>
        <v/>
      </c>
      <c r="N134" s="17" t="str">
        <f t="shared" si="9"/>
        <v/>
      </c>
      <c r="O134" s="26" t="str">
        <f>IF($B134="","",IF(VLOOKUP($B134,Data!$A$4:$T$287,11,FALSE)&lt;1,"",VLOOKUP(B134,Data!$A$4:$T$287,11,FALSE)))</f>
        <v/>
      </c>
    </row>
    <row r="135" spans="1:15" x14ac:dyDescent="0.35">
      <c r="A135" s="19"/>
      <c r="B135" s="101"/>
      <c r="C135" s="86" t="str">
        <f>IF($B135="","",VLOOKUP($B135,Data!$A$4:$T$287,2,FALSE))</f>
        <v/>
      </c>
      <c r="D135" s="27" t="str">
        <f>IF($B135="","",VLOOKUP($B135,Data!$A$4:$T$287,10,FALSE))</f>
        <v/>
      </c>
      <c r="E135" s="85" t="str">
        <f>IF($B135="","",VLOOKUP($B135,Data!$A$4:$T$287,4,FALSE))</f>
        <v/>
      </c>
      <c r="F135" s="15" t="str">
        <f>IF($B135="","",VLOOKUP($B135,Data!$A$4:$T$287,5,FALSE))</f>
        <v/>
      </c>
      <c r="G135" s="18" t="str">
        <f>IF($B135="","",VLOOKUP($B135,Data!$A$4:$T$287,7,FALSE))</f>
        <v/>
      </c>
      <c r="H135" s="18" t="str">
        <f t="shared" si="5"/>
        <v/>
      </c>
      <c r="I135" s="18" t="str">
        <f t="shared" si="6"/>
        <v/>
      </c>
      <c r="J135" s="16" t="str">
        <f t="shared" si="7"/>
        <v/>
      </c>
      <c r="K135" s="16" t="str">
        <f t="shared" si="8"/>
        <v/>
      </c>
      <c r="L135" s="15" t="e">
        <f>IF($I$15="Show",VLOOKUP($B135,Data!$A$4:$T$287,9,FALSE),VLOOKUP($B135,Data!$A$4:$T$287,7,FALSE))</f>
        <v>#N/A</v>
      </c>
      <c r="M135" s="17" t="str">
        <f>IF($B135="","",VLOOKUP($B135,Data!$A$4:$T$287,6,FALSE))</f>
        <v/>
      </c>
      <c r="N135" s="17" t="str">
        <f t="shared" si="9"/>
        <v/>
      </c>
      <c r="O135" s="26" t="str">
        <f>IF($B135="","",IF(VLOOKUP($B135,Data!$A$4:$T$287,11,FALSE)&lt;1,"",VLOOKUP(B135,Data!$A$4:$T$287,11,FALSE)))</f>
        <v/>
      </c>
    </row>
    <row r="136" spans="1:15" x14ac:dyDescent="0.35">
      <c r="A136" s="19"/>
      <c r="B136" s="101"/>
      <c r="C136" s="86" t="str">
        <f>IF($B136="","",VLOOKUP($B136,Data!$A$4:$T$287,2,FALSE))</f>
        <v/>
      </c>
      <c r="D136" s="27" t="str">
        <f>IF($B136="","",VLOOKUP($B136,Data!$A$4:$T$287,10,FALSE))</f>
        <v/>
      </c>
      <c r="E136" s="85" t="str">
        <f>IF($B136="","",VLOOKUP($B136,Data!$A$4:$T$287,4,FALSE))</f>
        <v/>
      </c>
      <c r="F136" s="15" t="str">
        <f>IF($B136="","",VLOOKUP($B136,Data!$A$4:$T$287,5,FALSE))</f>
        <v/>
      </c>
      <c r="G136" s="18" t="str">
        <f>IF($B136="","",VLOOKUP($B136,Data!$A$4:$T$287,7,FALSE))</f>
        <v/>
      </c>
      <c r="H136" s="18" t="str">
        <f t="shared" si="5"/>
        <v/>
      </c>
      <c r="I136" s="18" t="str">
        <f t="shared" si="6"/>
        <v/>
      </c>
      <c r="J136" s="16" t="str">
        <f t="shared" si="7"/>
        <v/>
      </c>
      <c r="K136" s="16" t="str">
        <f t="shared" si="8"/>
        <v/>
      </c>
      <c r="L136" s="15" t="e">
        <f>IF($I$15="Show",VLOOKUP($B136,Data!$A$4:$T$287,9,FALSE),VLOOKUP($B136,Data!$A$4:$T$287,7,FALSE))</f>
        <v>#N/A</v>
      </c>
      <c r="M136" s="17" t="str">
        <f>IF($B136="","",VLOOKUP($B136,Data!$A$4:$T$287,6,FALSE))</f>
        <v/>
      </c>
      <c r="N136" s="17" t="str">
        <f t="shared" si="9"/>
        <v/>
      </c>
      <c r="O136" s="26" t="str">
        <f>IF($B136="","",IF(VLOOKUP($B136,Data!$A$4:$T$287,11,FALSE)&lt;1,"",VLOOKUP(B136,Data!$A$4:$T$287,11,FALSE)))</f>
        <v/>
      </c>
    </row>
    <row r="137" spans="1:15" x14ac:dyDescent="0.35">
      <c r="A137" s="19"/>
      <c r="B137" s="101"/>
      <c r="C137" s="86" t="str">
        <f>IF($B137="","",VLOOKUP($B137,Data!$A$4:$T$287,2,FALSE))</f>
        <v/>
      </c>
      <c r="D137" s="27" t="str">
        <f>IF($B137="","",VLOOKUP($B137,Data!$A$4:$T$287,10,FALSE))</f>
        <v/>
      </c>
      <c r="E137" s="85" t="str">
        <f>IF($B137="","",VLOOKUP($B137,Data!$A$4:$T$287,4,FALSE))</f>
        <v/>
      </c>
      <c r="F137" s="15" t="str">
        <f>IF($B137="","",VLOOKUP($B137,Data!$A$4:$T$287,5,FALSE))</f>
        <v/>
      </c>
      <c r="G137" s="18" t="str">
        <f>IF($B137="","",VLOOKUP($B137,Data!$A$4:$T$287,7,FALSE))</f>
        <v/>
      </c>
      <c r="H137" s="18" t="str">
        <f t="shared" si="5"/>
        <v/>
      </c>
      <c r="I137" s="18" t="str">
        <f t="shared" si="6"/>
        <v/>
      </c>
      <c r="J137" s="16" t="str">
        <f t="shared" si="7"/>
        <v/>
      </c>
      <c r="K137" s="16" t="str">
        <f t="shared" si="8"/>
        <v/>
      </c>
      <c r="L137" s="15" t="e">
        <f>IF($I$15="Show",VLOOKUP($B137,Data!$A$4:$T$287,9,FALSE),VLOOKUP($B137,Data!$A$4:$T$287,7,FALSE))</f>
        <v>#N/A</v>
      </c>
      <c r="M137" s="17" t="str">
        <f>IF($B137="","",VLOOKUP($B137,Data!$A$4:$T$287,6,FALSE))</f>
        <v/>
      </c>
      <c r="N137" s="17" t="str">
        <f t="shared" si="9"/>
        <v/>
      </c>
      <c r="O137" s="26" t="str">
        <f>IF($B137="","",IF(VLOOKUP($B137,Data!$A$4:$T$287,11,FALSE)&lt;1,"",VLOOKUP(B137,Data!$A$4:$T$287,11,FALSE)))</f>
        <v/>
      </c>
    </row>
    <row r="138" spans="1:15" x14ac:dyDescent="0.35">
      <c r="A138" s="19"/>
      <c r="B138" s="101"/>
      <c r="C138" s="86" t="str">
        <f>IF($B138="","",VLOOKUP($B138,Data!$A$4:$T$287,2,FALSE))</f>
        <v/>
      </c>
      <c r="D138" s="27" t="str">
        <f>IF($B138="","",VLOOKUP($B138,Data!$A$4:$T$287,10,FALSE))</f>
        <v/>
      </c>
      <c r="E138" s="85" t="str">
        <f>IF($B138="","",VLOOKUP($B138,Data!$A$4:$T$287,4,FALSE))</f>
        <v/>
      </c>
      <c r="F138" s="15" t="str">
        <f>IF($B138="","",VLOOKUP($B138,Data!$A$4:$T$287,5,FALSE))</f>
        <v/>
      </c>
      <c r="G138" s="18" t="str">
        <f>IF($B138="","",VLOOKUP($B138,Data!$A$4:$T$287,7,FALSE))</f>
        <v/>
      </c>
      <c r="H138" s="18" t="str">
        <f t="shared" si="5"/>
        <v/>
      </c>
      <c r="I138" s="18" t="str">
        <f t="shared" si="6"/>
        <v/>
      </c>
      <c r="J138" s="16" t="str">
        <f t="shared" si="7"/>
        <v/>
      </c>
      <c r="K138" s="16" t="str">
        <f t="shared" si="8"/>
        <v/>
      </c>
      <c r="L138" s="15" t="e">
        <f>IF($I$15="Show",VLOOKUP($B138,Data!$A$4:$T$287,9,FALSE),VLOOKUP($B138,Data!$A$4:$T$287,7,FALSE))</f>
        <v>#N/A</v>
      </c>
      <c r="M138" s="17" t="str">
        <f>IF($B138="","",VLOOKUP($B138,Data!$A$4:$T$287,6,FALSE))</f>
        <v/>
      </c>
      <c r="N138" s="17" t="str">
        <f t="shared" si="9"/>
        <v/>
      </c>
      <c r="O138" s="26" t="str">
        <f>IF($B138="","",IF(VLOOKUP($B138,Data!$A$4:$T$287,11,FALSE)&lt;1,"",VLOOKUP(B138,Data!$A$4:$T$287,11,FALSE)))</f>
        <v/>
      </c>
    </row>
    <row r="139" spans="1:15" x14ac:dyDescent="0.35">
      <c r="A139" s="19"/>
      <c r="B139" s="101"/>
      <c r="C139" s="86" t="str">
        <f>IF($B139="","",VLOOKUP($B139,Data!$A$4:$T$287,2,FALSE))</f>
        <v/>
      </c>
      <c r="D139" s="27" t="str">
        <f>IF($B139="","",VLOOKUP($B139,Data!$A$4:$T$287,10,FALSE))</f>
        <v/>
      </c>
      <c r="E139" s="85" t="str">
        <f>IF($B139="","",VLOOKUP($B139,Data!$A$4:$T$287,4,FALSE))</f>
        <v/>
      </c>
      <c r="F139" s="15" t="str">
        <f>IF($B139="","",VLOOKUP($B139,Data!$A$4:$T$287,5,FALSE))</f>
        <v/>
      </c>
      <c r="G139" s="18" t="str">
        <f>IF($B139="","",VLOOKUP($B139,Data!$A$4:$T$287,7,FALSE))</f>
        <v/>
      </c>
      <c r="H139" s="18" t="str">
        <f t="shared" si="5"/>
        <v/>
      </c>
      <c r="I139" s="18" t="str">
        <f t="shared" si="6"/>
        <v/>
      </c>
      <c r="J139" s="16" t="str">
        <f t="shared" si="7"/>
        <v/>
      </c>
      <c r="K139" s="16" t="str">
        <f t="shared" si="8"/>
        <v/>
      </c>
      <c r="L139" s="15" t="e">
        <f>IF($I$15="Show",VLOOKUP($B139,Data!$A$4:$T$287,9,FALSE),VLOOKUP($B139,Data!$A$4:$T$287,7,FALSE))</f>
        <v>#N/A</v>
      </c>
      <c r="M139" s="17" t="str">
        <f>IF($B139="","",VLOOKUP($B139,Data!$A$4:$T$287,6,FALSE))</f>
        <v/>
      </c>
      <c r="N139" s="17" t="str">
        <f t="shared" si="9"/>
        <v/>
      </c>
      <c r="O139" s="26" t="str">
        <f>IF($B139="","",IF(VLOOKUP($B139,Data!$A$4:$T$287,11,FALSE)&lt;1,"",VLOOKUP(B139,Data!$A$4:$T$287,11,FALSE)))</f>
        <v/>
      </c>
    </row>
    <row r="140" spans="1:15" x14ac:dyDescent="0.35">
      <c r="A140" s="19"/>
      <c r="B140" s="101"/>
      <c r="C140" s="86" t="str">
        <f>IF($B140="","",VLOOKUP($B140,Data!$A$4:$T$287,2,FALSE))</f>
        <v/>
      </c>
      <c r="D140" s="27" t="str">
        <f>IF($B140="","",VLOOKUP($B140,Data!$A$4:$T$287,10,FALSE))</f>
        <v/>
      </c>
      <c r="E140" s="85" t="str">
        <f>IF($B140="","",VLOOKUP($B140,Data!$A$4:$T$287,4,FALSE))</f>
        <v/>
      </c>
      <c r="F140" s="15" t="str">
        <f>IF($B140="","",VLOOKUP($B140,Data!$A$4:$T$287,5,FALSE))</f>
        <v/>
      </c>
      <c r="G140" s="18" t="str">
        <f>IF($B140="","",VLOOKUP($B140,Data!$A$4:$T$287,7,FALSE))</f>
        <v/>
      </c>
      <c r="H140" s="18" t="str">
        <f t="shared" si="5"/>
        <v/>
      </c>
      <c r="I140" s="18" t="str">
        <f t="shared" si="6"/>
        <v/>
      </c>
      <c r="J140" s="16" t="str">
        <f t="shared" si="7"/>
        <v/>
      </c>
      <c r="K140" s="16" t="str">
        <f t="shared" si="8"/>
        <v/>
      </c>
      <c r="L140" s="15" t="e">
        <f>IF($I$15="Show",VLOOKUP($B140,Data!$A$4:$T$287,9,FALSE),VLOOKUP($B140,Data!$A$4:$T$287,7,FALSE))</f>
        <v>#N/A</v>
      </c>
      <c r="M140" s="17" t="str">
        <f>IF($B140="","",VLOOKUP($B140,Data!$A$4:$T$287,6,FALSE))</f>
        <v/>
      </c>
      <c r="N140" s="17" t="str">
        <f t="shared" si="9"/>
        <v/>
      </c>
      <c r="O140" s="26" t="str">
        <f>IF($B140="","",IF(VLOOKUP($B140,Data!$A$4:$T$287,11,FALSE)&lt;1,"",VLOOKUP(B140,Data!$A$4:$T$287,11,FALSE)))</f>
        <v/>
      </c>
    </row>
    <row r="141" spans="1:15" x14ac:dyDescent="0.35">
      <c r="A141" s="19"/>
      <c r="B141" s="101"/>
      <c r="C141" s="86" t="str">
        <f>IF($B141="","",VLOOKUP($B141,Data!$A$4:$T$287,2,FALSE))</f>
        <v/>
      </c>
      <c r="D141" s="27" t="str">
        <f>IF($B141="","",VLOOKUP($B141,Data!$A$4:$T$287,10,FALSE))</f>
        <v/>
      </c>
      <c r="E141" s="85" t="str">
        <f>IF($B141="","",VLOOKUP($B141,Data!$A$4:$T$287,4,FALSE))</f>
        <v/>
      </c>
      <c r="F141" s="15" t="str">
        <f>IF($B141="","",VLOOKUP($B141,Data!$A$4:$T$287,5,FALSE))</f>
        <v/>
      </c>
      <c r="G141" s="18" t="str">
        <f>IF($B141="","",VLOOKUP($B141,Data!$A$4:$T$287,7,FALSE))</f>
        <v/>
      </c>
      <c r="H141" s="18" t="str">
        <f t="shared" si="5"/>
        <v/>
      </c>
      <c r="I141" s="18" t="str">
        <f t="shared" si="6"/>
        <v/>
      </c>
      <c r="J141" s="16" t="str">
        <f t="shared" si="7"/>
        <v/>
      </c>
      <c r="K141" s="16" t="str">
        <f t="shared" si="8"/>
        <v/>
      </c>
      <c r="L141" s="15" t="e">
        <f>IF($I$15="Show",VLOOKUP($B141,Data!$A$4:$T$287,9,FALSE),VLOOKUP($B141,Data!$A$4:$T$287,7,FALSE))</f>
        <v>#N/A</v>
      </c>
      <c r="M141" s="17" t="str">
        <f>IF($B141="","",VLOOKUP($B141,Data!$A$4:$T$287,6,FALSE))</f>
        <v/>
      </c>
      <c r="N141" s="17" t="str">
        <f t="shared" si="9"/>
        <v/>
      </c>
      <c r="O141" s="26" t="str">
        <f>IF($B141="","",IF(VLOOKUP($B141,Data!$A$4:$T$287,11,FALSE)&lt;1,"",VLOOKUP(B141,Data!$A$4:$T$287,11,FALSE)))</f>
        <v/>
      </c>
    </row>
    <row r="142" spans="1:15" x14ac:dyDescent="0.35">
      <c r="A142" s="19"/>
      <c r="B142" s="101"/>
      <c r="C142" s="86" t="str">
        <f>IF($B142="","",VLOOKUP($B142,Data!$A$4:$T$287,2,FALSE))</f>
        <v/>
      </c>
      <c r="D142" s="27" t="str">
        <f>IF($B142="","",VLOOKUP($B142,Data!$A$4:$T$287,10,FALSE))</f>
        <v/>
      </c>
      <c r="E142" s="85" t="str">
        <f>IF($B142="","",VLOOKUP($B142,Data!$A$4:$T$287,4,FALSE))</f>
        <v/>
      </c>
      <c r="F142" s="15" t="str">
        <f>IF($B142="","",VLOOKUP($B142,Data!$A$4:$T$287,5,FALSE))</f>
        <v/>
      </c>
      <c r="G142" s="18" t="str">
        <f>IF($B142="","",VLOOKUP($B142,Data!$A$4:$T$287,7,FALSE))</f>
        <v/>
      </c>
      <c r="H142" s="18" t="str">
        <f t="shared" si="5"/>
        <v/>
      </c>
      <c r="I142" s="18" t="str">
        <f t="shared" si="6"/>
        <v/>
      </c>
      <c r="J142" s="16" t="str">
        <f t="shared" si="7"/>
        <v/>
      </c>
      <c r="K142" s="16" t="str">
        <f t="shared" si="8"/>
        <v/>
      </c>
      <c r="L142" s="15" t="e">
        <f>IF($I$15="Show",VLOOKUP($B142,Data!$A$4:$T$287,9,FALSE),VLOOKUP($B142,Data!$A$4:$T$287,7,FALSE))</f>
        <v>#N/A</v>
      </c>
      <c r="M142" s="17" t="str">
        <f>IF($B142="","",VLOOKUP($B142,Data!$A$4:$T$287,6,FALSE))</f>
        <v/>
      </c>
      <c r="N142" s="17" t="str">
        <f t="shared" si="9"/>
        <v/>
      </c>
      <c r="O142" s="26" t="str">
        <f>IF($B142="","",IF(VLOOKUP($B142,Data!$A$4:$T$287,11,FALSE)&lt;1,"",VLOOKUP(B142,Data!$A$4:$T$287,11,FALSE)))</f>
        <v/>
      </c>
    </row>
    <row r="143" spans="1:15" x14ac:dyDescent="0.35">
      <c r="A143" s="19"/>
      <c r="B143" s="101"/>
      <c r="C143" s="86" t="str">
        <f>IF($B143="","",VLOOKUP($B143,Data!$A$4:$T$287,2,FALSE))</f>
        <v/>
      </c>
      <c r="D143" s="27" t="str">
        <f>IF($B143="","",VLOOKUP($B143,Data!$A$4:$T$287,10,FALSE))</f>
        <v/>
      </c>
      <c r="E143" s="85" t="str">
        <f>IF($B143="","",VLOOKUP($B143,Data!$A$4:$T$287,4,FALSE))</f>
        <v/>
      </c>
      <c r="F143" s="15" t="str">
        <f>IF($B143="","",VLOOKUP($B143,Data!$A$4:$T$287,5,FALSE))</f>
        <v/>
      </c>
      <c r="G143" s="18" t="str">
        <f>IF($B143="","",VLOOKUP($B143,Data!$A$4:$T$287,7,FALSE))</f>
        <v/>
      </c>
      <c r="H143" s="18" t="str">
        <f t="shared" si="5"/>
        <v/>
      </c>
      <c r="I143" s="18" t="str">
        <f t="shared" si="6"/>
        <v/>
      </c>
      <c r="J143" s="16" t="str">
        <f t="shared" si="7"/>
        <v/>
      </c>
      <c r="K143" s="16" t="str">
        <f t="shared" si="8"/>
        <v/>
      </c>
      <c r="L143" s="15" t="e">
        <f>IF($I$15="Show",VLOOKUP($B143,Data!$A$4:$T$287,9,FALSE),VLOOKUP($B143,Data!$A$4:$T$287,7,FALSE))</f>
        <v>#N/A</v>
      </c>
      <c r="M143" s="17" t="str">
        <f>IF($B143="","",VLOOKUP($B143,Data!$A$4:$T$287,6,FALSE))</f>
        <v/>
      </c>
      <c r="N143" s="17" t="str">
        <f t="shared" si="9"/>
        <v/>
      </c>
      <c r="O143" s="26" t="str">
        <f>IF($B143="","",IF(VLOOKUP($B143,Data!$A$4:$T$287,11,FALSE)&lt;1,"",VLOOKUP(B143,Data!$A$4:$T$287,11,FALSE)))</f>
        <v/>
      </c>
    </row>
    <row r="144" spans="1:15" x14ac:dyDescent="0.35">
      <c r="A144" s="19"/>
      <c r="B144" s="101"/>
      <c r="C144" s="86" t="str">
        <f>IF($B144="","",VLOOKUP($B144,Data!$A$4:$T$287,2,FALSE))</f>
        <v/>
      </c>
      <c r="D144" s="27" t="str">
        <f>IF($B144="","",VLOOKUP($B144,Data!$A$4:$T$287,10,FALSE))</f>
        <v/>
      </c>
      <c r="E144" s="85" t="str">
        <f>IF($B144="","",VLOOKUP($B144,Data!$A$4:$T$287,4,FALSE))</f>
        <v/>
      </c>
      <c r="F144" s="15" t="str">
        <f>IF($B144="","",VLOOKUP($B144,Data!$A$4:$T$287,5,FALSE))</f>
        <v/>
      </c>
      <c r="G144" s="18" t="str">
        <f>IF($B144="","",VLOOKUP($B144,Data!$A$4:$T$287,7,FALSE))</f>
        <v/>
      </c>
      <c r="H144" s="18" t="str">
        <f t="shared" si="5"/>
        <v/>
      </c>
      <c r="I144" s="18" t="str">
        <f t="shared" si="6"/>
        <v/>
      </c>
      <c r="J144" s="16" t="str">
        <f t="shared" si="7"/>
        <v/>
      </c>
      <c r="K144" s="16" t="str">
        <f t="shared" si="8"/>
        <v/>
      </c>
      <c r="L144" s="15" t="e">
        <f>IF($I$15="Show",VLOOKUP($B144,Data!$A$4:$T$287,9,FALSE),VLOOKUP($B144,Data!$A$4:$T$287,7,FALSE))</f>
        <v>#N/A</v>
      </c>
      <c r="M144" s="17" t="str">
        <f>IF($B144="","",VLOOKUP($B144,Data!$A$4:$T$287,6,FALSE))</f>
        <v/>
      </c>
      <c r="N144" s="17" t="str">
        <f t="shared" si="9"/>
        <v/>
      </c>
      <c r="O144" s="26" t="str">
        <f>IF($B144="","",IF(VLOOKUP($B144,Data!$A$4:$T$287,11,FALSE)&lt;1,"",VLOOKUP(B144,Data!$A$4:$T$287,11,FALSE)))</f>
        <v/>
      </c>
    </row>
    <row r="145" spans="1:15" x14ac:dyDescent="0.35">
      <c r="A145" s="19"/>
      <c r="B145" s="101"/>
      <c r="C145" s="86" t="str">
        <f>IF($B145="","",VLOOKUP($B145,Data!$A$4:$T$287,2,FALSE))</f>
        <v/>
      </c>
      <c r="D145" s="27" t="str">
        <f>IF($B145="","",VLOOKUP($B145,Data!$A$4:$T$287,10,FALSE))</f>
        <v/>
      </c>
      <c r="E145" s="85" t="str">
        <f>IF($B145="","",VLOOKUP($B145,Data!$A$4:$T$287,4,FALSE))</f>
        <v/>
      </c>
      <c r="F145" s="15" t="str">
        <f>IF($B145="","",VLOOKUP($B145,Data!$A$4:$T$287,5,FALSE))</f>
        <v/>
      </c>
      <c r="G145" s="18" t="str">
        <f>IF($B145="","",VLOOKUP($B145,Data!$A$4:$T$287,7,FALSE))</f>
        <v/>
      </c>
      <c r="H145" s="18" t="str">
        <f t="shared" si="5"/>
        <v/>
      </c>
      <c r="I145" s="18" t="str">
        <f t="shared" si="6"/>
        <v/>
      </c>
      <c r="J145" s="16" t="str">
        <f t="shared" si="7"/>
        <v/>
      </c>
      <c r="K145" s="16" t="str">
        <f t="shared" si="8"/>
        <v/>
      </c>
      <c r="L145" s="15" t="e">
        <f>IF($I$15="Show",VLOOKUP($B145,Data!$A$4:$T$287,9,FALSE),VLOOKUP($B145,Data!$A$4:$T$287,7,FALSE))</f>
        <v>#N/A</v>
      </c>
      <c r="M145" s="17" t="str">
        <f>IF($B145="","",VLOOKUP($B145,Data!$A$4:$T$287,6,FALSE))</f>
        <v/>
      </c>
      <c r="N145" s="17" t="str">
        <f t="shared" si="9"/>
        <v/>
      </c>
      <c r="O145" s="26" t="str">
        <f>IF($B145="","",IF(VLOOKUP($B145,Data!$A$4:$T$287,11,FALSE)&lt;1,"",VLOOKUP(B145,Data!$A$4:$T$287,11,FALSE)))</f>
        <v/>
      </c>
    </row>
    <row r="146" spans="1:15" x14ac:dyDescent="0.35">
      <c r="A146" s="19"/>
      <c r="B146" s="101"/>
      <c r="C146" s="86" t="str">
        <f>IF($B146="","",VLOOKUP($B146,Data!$A$4:$T$287,2,FALSE))</f>
        <v/>
      </c>
      <c r="D146" s="27" t="str">
        <f>IF($B146="","",VLOOKUP($B146,Data!$A$4:$T$287,10,FALSE))</f>
        <v/>
      </c>
      <c r="E146" s="85" t="str">
        <f>IF($B146="","",VLOOKUP($B146,Data!$A$4:$T$287,4,FALSE))</f>
        <v/>
      </c>
      <c r="F146" s="15" t="str">
        <f>IF($B146="","",VLOOKUP($B146,Data!$A$4:$T$287,5,FALSE))</f>
        <v/>
      </c>
      <c r="G146" s="18" t="str">
        <f>IF($B146="","",VLOOKUP($B146,Data!$A$4:$T$287,7,FALSE))</f>
        <v/>
      </c>
      <c r="H146" s="18" t="str">
        <f t="shared" si="5"/>
        <v/>
      </c>
      <c r="I146" s="18" t="str">
        <f t="shared" si="6"/>
        <v/>
      </c>
      <c r="J146" s="16" t="str">
        <f t="shared" si="7"/>
        <v/>
      </c>
      <c r="K146" s="16" t="str">
        <f t="shared" si="8"/>
        <v/>
      </c>
      <c r="L146" s="15" t="e">
        <f>IF($I$15="Show",VLOOKUP($B146,Data!$A$4:$T$287,9,FALSE),VLOOKUP($B146,Data!$A$4:$T$287,7,FALSE))</f>
        <v>#N/A</v>
      </c>
      <c r="M146" s="17" t="str">
        <f>IF($B146="","",VLOOKUP($B146,Data!$A$4:$T$287,6,FALSE))</f>
        <v/>
      </c>
      <c r="N146" s="17" t="str">
        <f t="shared" si="9"/>
        <v/>
      </c>
      <c r="O146" s="26" t="str">
        <f>IF($B146="","",IF(VLOOKUP($B146,Data!$A$4:$T$287,11,FALSE)&lt;1,"",VLOOKUP(B146,Data!$A$4:$T$287,11,FALSE)))</f>
        <v/>
      </c>
    </row>
    <row r="147" spans="1:15" x14ac:dyDescent="0.35">
      <c r="A147" s="19"/>
      <c r="B147" s="101"/>
      <c r="C147" s="86" t="str">
        <f>IF($B147="","",VLOOKUP($B147,Data!$A$4:$T$287,2,FALSE))</f>
        <v/>
      </c>
      <c r="D147" s="27" t="str">
        <f>IF($B147="","",VLOOKUP($B147,Data!$A$4:$T$287,10,FALSE))</f>
        <v/>
      </c>
      <c r="E147" s="85" t="str">
        <f>IF($B147="","",VLOOKUP($B147,Data!$A$4:$T$287,4,FALSE))</f>
        <v/>
      </c>
      <c r="F147" s="15" t="str">
        <f>IF($B147="","",VLOOKUP($B147,Data!$A$4:$T$287,5,FALSE))</f>
        <v/>
      </c>
      <c r="G147" s="18" t="str">
        <f>IF($B147="","",VLOOKUP($B147,Data!$A$4:$T$287,7,FALSE))</f>
        <v/>
      </c>
      <c r="H147" s="18" t="str">
        <f t="shared" si="5"/>
        <v/>
      </c>
      <c r="I147" s="18" t="str">
        <f t="shared" si="6"/>
        <v/>
      </c>
      <c r="J147" s="16" t="str">
        <f t="shared" si="7"/>
        <v/>
      </c>
      <c r="K147" s="16" t="str">
        <f t="shared" si="8"/>
        <v/>
      </c>
      <c r="L147" s="15" t="e">
        <f>IF($I$15="Show",VLOOKUP($B147,Data!$A$4:$T$287,9,FALSE),VLOOKUP($B147,Data!$A$4:$T$287,7,FALSE))</f>
        <v>#N/A</v>
      </c>
      <c r="M147" s="17" t="str">
        <f>IF($B147="","",VLOOKUP($B147,Data!$A$4:$T$287,6,FALSE))</f>
        <v/>
      </c>
      <c r="N147" s="17" t="str">
        <f t="shared" si="9"/>
        <v/>
      </c>
      <c r="O147" s="26" t="str">
        <f>IF($B147="","",IF(VLOOKUP($B147,Data!$A$4:$T$287,11,FALSE)&lt;1,"",VLOOKUP(B147,Data!$A$4:$T$287,11,FALSE)))</f>
        <v/>
      </c>
    </row>
    <row r="148" spans="1:15" x14ac:dyDescent="0.35">
      <c r="A148" s="19"/>
      <c r="B148" s="101"/>
      <c r="C148" s="86" t="str">
        <f>IF($B148="","",VLOOKUP($B148,Data!$A$4:$T$287,2,FALSE))</f>
        <v/>
      </c>
      <c r="D148" s="27" t="str">
        <f>IF($B148="","",VLOOKUP($B148,Data!$A$4:$T$287,10,FALSE))</f>
        <v/>
      </c>
      <c r="E148" s="85" t="str">
        <f>IF($B148="","",VLOOKUP($B148,Data!$A$4:$T$287,4,FALSE))</f>
        <v/>
      </c>
      <c r="F148" s="15" t="str">
        <f>IF($B148="","",VLOOKUP($B148,Data!$A$4:$T$287,5,FALSE))</f>
        <v/>
      </c>
      <c r="G148" s="18" t="str">
        <f>IF($B148="","",VLOOKUP($B148,Data!$A$4:$T$287,7,FALSE))</f>
        <v/>
      </c>
      <c r="H148" s="18" t="str">
        <f t="shared" si="5"/>
        <v/>
      </c>
      <c r="I148" s="18" t="str">
        <f t="shared" si="6"/>
        <v/>
      </c>
      <c r="J148" s="16" t="str">
        <f t="shared" si="7"/>
        <v/>
      </c>
      <c r="K148" s="16" t="str">
        <f t="shared" si="8"/>
        <v/>
      </c>
      <c r="L148" s="15" t="e">
        <f>IF($I$15="Show",VLOOKUP($B148,Data!$A$4:$T$287,9,FALSE),VLOOKUP($B148,Data!$A$4:$T$287,7,FALSE))</f>
        <v>#N/A</v>
      </c>
      <c r="M148" s="17" t="str">
        <f>IF($B148="","",VLOOKUP($B148,Data!$A$4:$T$287,6,FALSE))</f>
        <v/>
      </c>
      <c r="N148" s="17" t="str">
        <f t="shared" si="9"/>
        <v/>
      </c>
      <c r="O148" s="26" t="str">
        <f>IF($B148="","",IF(VLOOKUP($B148,Data!$A$4:$T$287,11,FALSE)&lt;1,"",VLOOKUP(B148,Data!$A$4:$T$287,11,FALSE)))</f>
        <v/>
      </c>
    </row>
    <row r="149" spans="1:15" x14ac:dyDescent="0.35">
      <c r="A149" s="19"/>
      <c r="B149" s="101"/>
      <c r="C149" s="86" t="str">
        <f>IF($B149="","",VLOOKUP($B149,Data!$A$4:$T$287,2,FALSE))</f>
        <v/>
      </c>
      <c r="D149" s="27" t="str">
        <f>IF($B149="","",VLOOKUP($B149,Data!$A$4:$T$287,10,FALSE))</f>
        <v/>
      </c>
      <c r="E149" s="85" t="str">
        <f>IF($B149="","",VLOOKUP($B149,Data!$A$4:$T$287,4,FALSE))</f>
        <v/>
      </c>
      <c r="F149" s="15" t="str">
        <f>IF($B149="","",VLOOKUP($B149,Data!$A$4:$T$287,5,FALSE))</f>
        <v/>
      </c>
      <c r="G149" s="18" t="str">
        <f>IF($B149="","",VLOOKUP($B149,Data!$A$4:$T$287,7,FALSE))</f>
        <v/>
      </c>
      <c r="H149" s="18" t="str">
        <f t="shared" si="5"/>
        <v/>
      </c>
      <c r="I149" s="18" t="str">
        <f t="shared" si="6"/>
        <v/>
      </c>
      <c r="J149" s="16" t="str">
        <f t="shared" si="7"/>
        <v/>
      </c>
      <c r="K149" s="16" t="str">
        <f t="shared" si="8"/>
        <v/>
      </c>
      <c r="L149" s="15" t="e">
        <f>IF($I$15="Show",VLOOKUP($B149,Data!$A$4:$T$287,9,FALSE),VLOOKUP($B149,Data!$A$4:$T$287,7,FALSE))</f>
        <v>#N/A</v>
      </c>
      <c r="M149" s="17" t="str">
        <f>IF($B149="","",VLOOKUP($B149,Data!$A$4:$T$287,6,FALSE))</f>
        <v/>
      </c>
      <c r="N149" s="17" t="str">
        <f t="shared" si="9"/>
        <v/>
      </c>
      <c r="O149" s="26" t="str">
        <f>IF($B149="","",IF(VLOOKUP($B149,Data!$A$4:$T$287,11,FALSE)&lt;1,"",VLOOKUP(B149,Data!$A$4:$T$287,11,FALSE)))</f>
        <v/>
      </c>
    </row>
    <row r="150" spans="1:15" x14ac:dyDescent="0.35">
      <c r="A150" s="19"/>
      <c r="B150" s="101"/>
      <c r="C150" s="86" t="str">
        <f>IF($B150="","",VLOOKUP($B150,Data!$A$4:$T$287,2,FALSE))</f>
        <v/>
      </c>
      <c r="D150" s="27" t="str">
        <f>IF($B150="","",VLOOKUP($B150,Data!$A$4:$T$287,10,FALSE))</f>
        <v/>
      </c>
      <c r="E150" s="85" t="str">
        <f>IF($B150="","",VLOOKUP($B150,Data!$A$4:$T$287,4,FALSE))</f>
        <v/>
      </c>
      <c r="F150" s="15" t="str">
        <f>IF($B150="","",VLOOKUP($B150,Data!$A$4:$T$287,5,FALSE))</f>
        <v/>
      </c>
      <c r="G150" s="18" t="str">
        <f>IF($B150="","",VLOOKUP($B150,Data!$A$4:$T$287,7,FALSE))</f>
        <v/>
      </c>
      <c r="H150" s="18" t="str">
        <f t="shared" ref="H150:H213" si="10">IF($B150="","",IF($K$15="","",ROUND($G150*(1-($K$15*0.01)),2)))</f>
        <v/>
      </c>
      <c r="I150" s="18" t="str">
        <f t="shared" ref="I150:I213" si="11">IF($B150="","",IF($G150=$L150,"",L150))</f>
        <v/>
      </c>
      <c r="J150" s="16" t="str">
        <f t="shared" ref="J150:J213" si="12">IF($B150="","",IF($H150&lt;$L150,$H150,$L150))</f>
        <v/>
      </c>
      <c r="K150" s="16" t="str">
        <f t="shared" ref="K150:K213" si="13">IF(A150="","",J150*A150)</f>
        <v/>
      </c>
      <c r="L150" s="15" t="e">
        <f>IF($I$15="Show",VLOOKUP($B150,Data!$A$4:$T$287,9,FALSE),VLOOKUP($B150,Data!$A$4:$T$287,7,FALSE))</f>
        <v>#N/A</v>
      </c>
      <c r="M150" s="17" t="str">
        <f>IF($B150="","",VLOOKUP($B150,Data!$A$4:$T$287,6,FALSE))</f>
        <v/>
      </c>
      <c r="N150" s="17" t="str">
        <f t="shared" ref="N150:N213" si="14">IF($A150="","",$A150/$M150)</f>
        <v/>
      </c>
      <c r="O150" s="26" t="str">
        <f>IF($B150="","",IF(VLOOKUP($B150,Data!$A$4:$T$287,11,FALSE)&lt;1,"",VLOOKUP(B150,Data!$A$4:$T$287,11,FALSE)))</f>
        <v/>
      </c>
    </row>
    <row r="151" spans="1:15" x14ac:dyDescent="0.35">
      <c r="A151" s="19"/>
      <c r="B151" s="101"/>
      <c r="C151" s="86" t="str">
        <f>IF($B151="","",VLOOKUP($B151,Data!$A$4:$T$287,2,FALSE))</f>
        <v/>
      </c>
      <c r="D151" s="27" t="str">
        <f>IF($B151="","",VLOOKUP($B151,Data!$A$4:$T$287,10,FALSE))</f>
        <v/>
      </c>
      <c r="E151" s="85" t="str">
        <f>IF($B151="","",VLOOKUP($B151,Data!$A$4:$T$287,4,FALSE))</f>
        <v/>
      </c>
      <c r="F151" s="15" t="str">
        <f>IF($B151="","",VLOOKUP($B151,Data!$A$4:$T$287,5,FALSE))</f>
        <v/>
      </c>
      <c r="G151" s="18" t="str">
        <f>IF($B151="","",VLOOKUP($B151,Data!$A$4:$T$287,7,FALSE))</f>
        <v/>
      </c>
      <c r="H151" s="18" t="str">
        <f t="shared" si="10"/>
        <v/>
      </c>
      <c r="I151" s="18" t="str">
        <f t="shared" si="11"/>
        <v/>
      </c>
      <c r="J151" s="16" t="str">
        <f t="shared" si="12"/>
        <v/>
      </c>
      <c r="K151" s="16" t="str">
        <f t="shared" si="13"/>
        <v/>
      </c>
      <c r="L151" s="15" t="e">
        <f>IF($I$15="Show",VLOOKUP($B151,Data!$A$4:$T$287,9,FALSE),VLOOKUP($B151,Data!$A$4:$T$287,7,FALSE))</f>
        <v>#N/A</v>
      </c>
      <c r="M151" s="17" t="str">
        <f>IF($B151="","",VLOOKUP($B151,Data!$A$4:$T$287,6,FALSE))</f>
        <v/>
      </c>
      <c r="N151" s="17" t="str">
        <f t="shared" si="14"/>
        <v/>
      </c>
      <c r="O151" s="26" t="str">
        <f>IF($B151="","",IF(VLOOKUP($B151,Data!$A$4:$T$287,11,FALSE)&lt;1,"",VLOOKUP(B151,Data!$A$4:$T$287,11,FALSE)))</f>
        <v/>
      </c>
    </row>
    <row r="152" spans="1:15" x14ac:dyDescent="0.35">
      <c r="A152" s="19"/>
      <c r="B152" s="101"/>
      <c r="C152" s="86" t="str">
        <f>IF($B152="","",VLOOKUP($B152,Data!$A$4:$T$287,2,FALSE))</f>
        <v/>
      </c>
      <c r="D152" s="27" t="str">
        <f>IF($B152="","",VLOOKUP($B152,Data!$A$4:$T$287,10,FALSE))</f>
        <v/>
      </c>
      <c r="E152" s="85" t="str">
        <f>IF($B152="","",VLOOKUP($B152,Data!$A$4:$T$287,4,FALSE))</f>
        <v/>
      </c>
      <c r="F152" s="15" t="str">
        <f>IF($B152="","",VLOOKUP($B152,Data!$A$4:$T$287,5,FALSE))</f>
        <v/>
      </c>
      <c r="G152" s="18" t="str">
        <f>IF($B152="","",VLOOKUP($B152,Data!$A$4:$T$287,7,FALSE))</f>
        <v/>
      </c>
      <c r="H152" s="18" t="str">
        <f t="shared" si="10"/>
        <v/>
      </c>
      <c r="I152" s="18" t="str">
        <f t="shared" si="11"/>
        <v/>
      </c>
      <c r="J152" s="16" t="str">
        <f t="shared" si="12"/>
        <v/>
      </c>
      <c r="K152" s="16" t="str">
        <f t="shared" si="13"/>
        <v/>
      </c>
      <c r="L152" s="15" t="e">
        <f>IF($I$15="Show",VLOOKUP($B152,Data!$A$4:$T$287,9,FALSE),VLOOKUP($B152,Data!$A$4:$T$287,7,FALSE))</f>
        <v>#N/A</v>
      </c>
      <c r="M152" s="17" t="str">
        <f>IF($B152="","",VLOOKUP($B152,Data!$A$4:$T$287,6,FALSE))</f>
        <v/>
      </c>
      <c r="N152" s="17" t="str">
        <f t="shared" si="14"/>
        <v/>
      </c>
      <c r="O152" s="26" t="str">
        <f>IF($B152="","",IF(VLOOKUP($B152,Data!$A$4:$T$287,11,FALSE)&lt;1,"",VLOOKUP(B152,Data!$A$4:$T$287,11,FALSE)))</f>
        <v/>
      </c>
    </row>
    <row r="153" spans="1:15" x14ac:dyDescent="0.35">
      <c r="A153" s="19"/>
      <c r="B153" s="101"/>
      <c r="C153" s="86" t="str">
        <f>IF($B153="","",VLOOKUP($B153,Data!$A$4:$T$287,2,FALSE))</f>
        <v/>
      </c>
      <c r="D153" s="27" t="str">
        <f>IF($B153="","",VLOOKUP($B153,Data!$A$4:$T$287,10,FALSE))</f>
        <v/>
      </c>
      <c r="E153" s="85" t="str">
        <f>IF($B153="","",VLOOKUP($B153,Data!$A$4:$T$287,4,FALSE))</f>
        <v/>
      </c>
      <c r="F153" s="15" t="str">
        <f>IF($B153="","",VLOOKUP($B153,Data!$A$4:$T$287,5,FALSE))</f>
        <v/>
      </c>
      <c r="G153" s="18" t="str">
        <f>IF($B153="","",VLOOKUP($B153,Data!$A$4:$T$287,7,FALSE))</f>
        <v/>
      </c>
      <c r="H153" s="18" t="str">
        <f t="shared" si="10"/>
        <v/>
      </c>
      <c r="I153" s="18" t="str">
        <f t="shared" si="11"/>
        <v/>
      </c>
      <c r="J153" s="16" t="str">
        <f t="shared" si="12"/>
        <v/>
      </c>
      <c r="K153" s="16" t="str">
        <f t="shared" si="13"/>
        <v/>
      </c>
      <c r="L153" s="15" t="e">
        <f>IF($I$15="Show",VLOOKUP($B153,Data!$A$4:$T$287,9,FALSE),VLOOKUP($B153,Data!$A$4:$T$287,7,FALSE))</f>
        <v>#N/A</v>
      </c>
      <c r="M153" s="17" t="str">
        <f>IF($B153="","",VLOOKUP($B153,Data!$A$4:$T$287,6,FALSE))</f>
        <v/>
      </c>
      <c r="N153" s="17" t="str">
        <f t="shared" si="14"/>
        <v/>
      </c>
      <c r="O153" s="26" t="str">
        <f>IF($B153="","",IF(VLOOKUP($B153,Data!$A$4:$T$287,11,FALSE)&lt;1,"",VLOOKUP(B153,Data!$A$4:$T$287,11,FALSE)))</f>
        <v/>
      </c>
    </row>
    <row r="154" spans="1:15" x14ac:dyDescent="0.35">
      <c r="A154" s="19"/>
      <c r="B154" s="101"/>
      <c r="C154" s="86" t="str">
        <f>IF($B154="","",VLOOKUP($B154,Data!$A$4:$T$287,2,FALSE))</f>
        <v/>
      </c>
      <c r="D154" s="27" t="str">
        <f>IF($B154="","",VLOOKUP($B154,Data!$A$4:$T$287,10,FALSE))</f>
        <v/>
      </c>
      <c r="E154" s="85" t="str">
        <f>IF($B154="","",VLOOKUP($B154,Data!$A$4:$T$287,4,FALSE))</f>
        <v/>
      </c>
      <c r="F154" s="15" t="str">
        <f>IF($B154="","",VLOOKUP($B154,Data!$A$4:$T$287,5,FALSE))</f>
        <v/>
      </c>
      <c r="G154" s="18" t="str">
        <f>IF($B154="","",VLOOKUP($B154,Data!$A$4:$T$287,7,FALSE))</f>
        <v/>
      </c>
      <c r="H154" s="18" t="str">
        <f t="shared" si="10"/>
        <v/>
      </c>
      <c r="I154" s="18" t="str">
        <f t="shared" si="11"/>
        <v/>
      </c>
      <c r="J154" s="16" t="str">
        <f t="shared" si="12"/>
        <v/>
      </c>
      <c r="K154" s="16" t="str">
        <f t="shared" si="13"/>
        <v/>
      </c>
      <c r="L154" s="15" t="e">
        <f>IF($I$15="Show",VLOOKUP($B154,Data!$A$4:$T$287,9,FALSE),VLOOKUP($B154,Data!$A$4:$T$287,7,FALSE))</f>
        <v>#N/A</v>
      </c>
      <c r="M154" s="17" t="str">
        <f>IF($B154="","",VLOOKUP($B154,Data!$A$4:$T$287,6,FALSE))</f>
        <v/>
      </c>
      <c r="N154" s="17" t="str">
        <f t="shared" si="14"/>
        <v/>
      </c>
      <c r="O154" s="26" t="str">
        <f>IF($B154="","",IF(VLOOKUP($B154,Data!$A$4:$T$287,11,FALSE)&lt;1,"",VLOOKUP(B154,Data!$A$4:$T$287,11,FALSE)))</f>
        <v/>
      </c>
    </row>
    <row r="155" spans="1:15" x14ac:dyDescent="0.35">
      <c r="A155" s="19"/>
      <c r="B155" s="101"/>
      <c r="C155" s="86" t="str">
        <f>IF($B155="","",VLOOKUP($B155,Data!$A$4:$T$287,2,FALSE))</f>
        <v/>
      </c>
      <c r="D155" s="27" t="str">
        <f>IF($B155="","",VLOOKUP($B155,Data!$A$4:$T$287,10,FALSE))</f>
        <v/>
      </c>
      <c r="E155" s="85" t="str">
        <f>IF($B155="","",VLOOKUP($B155,Data!$A$4:$T$287,4,FALSE))</f>
        <v/>
      </c>
      <c r="F155" s="15" t="str">
        <f>IF($B155="","",VLOOKUP($B155,Data!$A$4:$T$287,5,FALSE))</f>
        <v/>
      </c>
      <c r="G155" s="18" t="str">
        <f>IF($B155="","",VLOOKUP($B155,Data!$A$4:$T$287,7,FALSE))</f>
        <v/>
      </c>
      <c r="H155" s="18" t="str">
        <f t="shared" si="10"/>
        <v/>
      </c>
      <c r="I155" s="18" t="str">
        <f t="shared" si="11"/>
        <v/>
      </c>
      <c r="J155" s="16" t="str">
        <f t="shared" si="12"/>
        <v/>
      </c>
      <c r="K155" s="16" t="str">
        <f t="shared" si="13"/>
        <v/>
      </c>
      <c r="L155" s="15" t="e">
        <f>IF($I$15="Show",VLOOKUP($B155,Data!$A$4:$T$287,9,FALSE),VLOOKUP($B155,Data!$A$4:$T$287,7,FALSE))</f>
        <v>#N/A</v>
      </c>
      <c r="M155" s="17" t="str">
        <f>IF($B155="","",VLOOKUP($B155,Data!$A$4:$T$287,6,FALSE))</f>
        <v/>
      </c>
      <c r="N155" s="17" t="str">
        <f t="shared" si="14"/>
        <v/>
      </c>
      <c r="O155" s="26" t="str">
        <f>IF($B155="","",IF(VLOOKUP($B155,Data!$A$4:$T$287,11,FALSE)&lt;1,"",VLOOKUP(B155,Data!$A$4:$T$287,11,FALSE)))</f>
        <v/>
      </c>
    </row>
    <row r="156" spans="1:15" x14ac:dyDescent="0.35">
      <c r="A156" s="19"/>
      <c r="B156" s="102"/>
      <c r="C156" s="86" t="str">
        <f>IF($B156="","",VLOOKUP($B156,Data!$A$4:$T$287,2,FALSE))</f>
        <v/>
      </c>
      <c r="D156" s="27" t="str">
        <f>IF($B156="","",VLOOKUP($B156,Data!$A$4:$T$287,10,FALSE))</f>
        <v/>
      </c>
      <c r="E156" s="85" t="str">
        <f>IF($B156="","",VLOOKUP($B156,Data!$A$4:$T$287,4,FALSE))</f>
        <v/>
      </c>
      <c r="F156" s="15" t="str">
        <f>IF($B156="","",VLOOKUP($B156,Data!$A$4:$T$287,5,FALSE))</f>
        <v/>
      </c>
      <c r="G156" s="18" t="str">
        <f>IF($B156="","",VLOOKUP($B156,Data!$A$4:$T$287,7,FALSE))</f>
        <v/>
      </c>
      <c r="H156" s="18" t="str">
        <f t="shared" si="10"/>
        <v/>
      </c>
      <c r="I156" s="18" t="str">
        <f t="shared" si="11"/>
        <v/>
      </c>
      <c r="J156" s="16" t="str">
        <f t="shared" si="12"/>
        <v/>
      </c>
      <c r="K156" s="16" t="str">
        <f t="shared" si="13"/>
        <v/>
      </c>
      <c r="L156" s="15" t="e">
        <f>IF($I$15="Show",VLOOKUP($B156,Data!$A$4:$T$287,9,FALSE),VLOOKUP($B156,Data!$A$4:$T$287,7,FALSE))</f>
        <v>#N/A</v>
      </c>
      <c r="M156" s="17" t="str">
        <f>IF($B156="","",VLOOKUP($B156,Data!$A$4:$T$287,6,FALSE))</f>
        <v/>
      </c>
      <c r="N156" s="17" t="str">
        <f t="shared" si="14"/>
        <v/>
      </c>
      <c r="O156" s="26" t="str">
        <f>IF($B156="","",IF(VLOOKUP($B156,Data!$A$4:$T$287,11,FALSE)&lt;1,"",VLOOKUP(B156,Data!$A$4:$T$287,11,FALSE)))</f>
        <v/>
      </c>
    </row>
    <row r="157" spans="1:15" x14ac:dyDescent="0.35">
      <c r="A157" s="19"/>
      <c r="B157" s="101"/>
      <c r="C157" s="86" t="str">
        <f>IF($B157="","",VLOOKUP($B157,Data!$A$4:$T$287,2,FALSE))</f>
        <v/>
      </c>
      <c r="D157" s="27" t="str">
        <f>IF($B157="","",VLOOKUP($B157,Data!$A$4:$T$287,10,FALSE))</f>
        <v/>
      </c>
      <c r="E157" s="85" t="str">
        <f>IF($B157="","",VLOOKUP($B157,Data!$A$4:$T$287,4,FALSE))</f>
        <v/>
      </c>
      <c r="F157" s="15" t="str">
        <f>IF($B157="","",VLOOKUP($B157,Data!$A$4:$T$287,5,FALSE))</f>
        <v/>
      </c>
      <c r="G157" s="18" t="str">
        <f>IF($B157="","",VLOOKUP($B157,Data!$A$4:$T$287,7,FALSE))</f>
        <v/>
      </c>
      <c r="H157" s="18" t="str">
        <f t="shared" si="10"/>
        <v/>
      </c>
      <c r="I157" s="18" t="str">
        <f t="shared" si="11"/>
        <v/>
      </c>
      <c r="J157" s="16" t="str">
        <f t="shared" si="12"/>
        <v/>
      </c>
      <c r="K157" s="16" t="str">
        <f t="shared" si="13"/>
        <v/>
      </c>
      <c r="L157" s="15" t="e">
        <f>IF($I$15="Show",VLOOKUP($B157,Data!$A$4:$T$287,9,FALSE),VLOOKUP($B157,Data!$A$4:$T$287,7,FALSE))</f>
        <v>#N/A</v>
      </c>
      <c r="M157" s="17" t="str">
        <f>IF($B157="","",VLOOKUP($B157,Data!$A$4:$T$287,6,FALSE))</f>
        <v/>
      </c>
      <c r="N157" s="17" t="str">
        <f t="shared" si="14"/>
        <v/>
      </c>
      <c r="O157" s="26" t="str">
        <f>IF($B157="","",IF(VLOOKUP($B157,Data!$A$4:$T$287,11,FALSE)&lt;1,"",VLOOKUP(B157,Data!$A$4:$T$287,11,FALSE)))</f>
        <v/>
      </c>
    </row>
    <row r="158" spans="1:15" x14ac:dyDescent="0.35">
      <c r="A158" s="19"/>
      <c r="B158" s="101"/>
      <c r="C158" s="86" t="str">
        <f>IF($B158="","",VLOOKUP($B158,Data!$A$4:$T$287,2,FALSE))</f>
        <v/>
      </c>
      <c r="D158" s="27" t="str">
        <f>IF($B158="","",VLOOKUP($B158,Data!$A$4:$T$287,10,FALSE))</f>
        <v/>
      </c>
      <c r="E158" s="85" t="str">
        <f>IF($B158="","",VLOOKUP($B158,Data!$A$4:$T$287,4,FALSE))</f>
        <v/>
      </c>
      <c r="F158" s="15" t="str">
        <f>IF($B158="","",VLOOKUP($B158,Data!$A$4:$T$287,5,FALSE))</f>
        <v/>
      </c>
      <c r="G158" s="18" t="str">
        <f>IF($B158="","",VLOOKUP($B158,Data!$A$4:$T$287,7,FALSE))</f>
        <v/>
      </c>
      <c r="H158" s="18" t="str">
        <f t="shared" si="10"/>
        <v/>
      </c>
      <c r="I158" s="18" t="str">
        <f t="shared" si="11"/>
        <v/>
      </c>
      <c r="J158" s="16" t="str">
        <f t="shared" si="12"/>
        <v/>
      </c>
      <c r="K158" s="16" t="str">
        <f t="shared" si="13"/>
        <v/>
      </c>
      <c r="L158" s="15" t="e">
        <f>IF($I$15="Show",VLOOKUP($B158,Data!$A$4:$T$287,9,FALSE),VLOOKUP($B158,Data!$A$4:$T$287,7,FALSE))</f>
        <v>#N/A</v>
      </c>
      <c r="M158" s="17" t="str">
        <f>IF($B158="","",VLOOKUP($B158,Data!$A$4:$T$287,6,FALSE))</f>
        <v/>
      </c>
      <c r="N158" s="17" t="str">
        <f t="shared" si="14"/>
        <v/>
      </c>
      <c r="O158" s="26" t="str">
        <f>IF($B158="","",IF(VLOOKUP($B158,Data!$A$4:$T$287,11,FALSE)&lt;1,"",VLOOKUP(B158,Data!$A$4:$T$287,11,FALSE)))</f>
        <v/>
      </c>
    </row>
    <row r="159" spans="1:15" x14ac:dyDescent="0.35">
      <c r="A159" s="19"/>
      <c r="B159" s="101"/>
      <c r="C159" s="86" t="str">
        <f>IF($B159="","",VLOOKUP($B159,Data!$A$4:$T$287,2,FALSE))</f>
        <v/>
      </c>
      <c r="D159" s="27" t="str">
        <f>IF($B159="","",VLOOKUP($B159,Data!$A$4:$T$287,10,FALSE))</f>
        <v/>
      </c>
      <c r="E159" s="85" t="str">
        <f>IF($B159="","",VLOOKUP($B159,Data!$A$4:$T$287,4,FALSE))</f>
        <v/>
      </c>
      <c r="F159" s="15" t="str">
        <f>IF($B159="","",VLOOKUP($B159,Data!$A$4:$T$287,5,FALSE))</f>
        <v/>
      </c>
      <c r="G159" s="18" t="str">
        <f>IF($B159="","",VLOOKUP($B159,Data!$A$4:$T$287,7,FALSE))</f>
        <v/>
      </c>
      <c r="H159" s="18" t="str">
        <f t="shared" si="10"/>
        <v/>
      </c>
      <c r="I159" s="18" t="str">
        <f t="shared" si="11"/>
        <v/>
      </c>
      <c r="J159" s="16" t="str">
        <f t="shared" si="12"/>
        <v/>
      </c>
      <c r="K159" s="16" t="str">
        <f t="shared" si="13"/>
        <v/>
      </c>
      <c r="L159" s="15" t="e">
        <f>IF($I$15="Show",VLOOKUP($B159,Data!$A$4:$T$287,9,FALSE),VLOOKUP($B159,Data!$A$4:$T$287,7,FALSE))</f>
        <v>#N/A</v>
      </c>
      <c r="M159" s="17" t="str">
        <f>IF($B159="","",VLOOKUP($B159,Data!$A$4:$T$287,6,FALSE))</f>
        <v/>
      </c>
      <c r="N159" s="17" t="str">
        <f t="shared" si="14"/>
        <v/>
      </c>
      <c r="O159" s="26" t="str">
        <f>IF($B159="","",IF(VLOOKUP($B159,Data!$A$4:$T$287,11,FALSE)&lt;1,"",VLOOKUP(B159,Data!$A$4:$T$287,11,FALSE)))</f>
        <v/>
      </c>
    </row>
    <row r="160" spans="1:15" x14ac:dyDescent="0.35">
      <c r="A160" s="19"/>
      <c r="B160" s="101"/>
      <c r="C160" s="86" t="str">
        <f>IF($B160="","",VLOOKUP($B160,Data!$A$4:$T$287,2,FALSE))</f>
        <v/>
      </c>
      <c r="D160" s="27" t="str">
        <f>IF($B160="","",VLOOKUP($B160,Data!$A$4:$T$287,10,FALSE))</f>
        <v/>
      </c>
      <c r="E160" s="85" t="str">
        <f>IF($B160="","",VLOOKUP($B160,Data!$A$4:$T$287,4,FALSE))</f>
        <v/>
      </c>
      <c r="F160" s="15" t="str">
        <f>IF($B160="","",VLOOKUP($B160,Data!$A$4:$T$287,5,FALSE))</f>
        <v/>
      </c>
      <c r="G160" s="18" t="str">
        <f>IF($B160="","",VLOOKUP($B160,Data!$A$4:$T$287,7,FALSE))</f>
        <v/>
      </c>
      <c r="H160" s="18" t="str">
        <f t="shared" si="10"/>
        <v/>
      </c>
      <c r="I160" s="18" t="str">
        <f t="shared" si="11"/>
        <v/>
      </c>
      <c r="J160" s="16" t="str">
        <f t="shared" si="12"/>
        <v/>
      </c>
      <c r="K160" s="16" t="str">
        <f t="shared" si="13"/>
        <v/>
      </c>
      <c r="L160" s="15" t="e">
        <f>IF($I$15="Show",VLOOKUP($B160,Data!$A$4:$T$287,9,FALSE),VLOOKUP($B160,Data!$A$4:$T$287,7,FALSE))</f>
        <v>#N/A</v>
      </c>
      <c r="M160" s="17" t="str">
        <f>IF($B160="","",VLOOKUP($B160,Data!$A$4:$T$287,6,FALSE))</f>
        <v/>
      </c>
      <c r="N160" s="17" t="str">
        <f t="shared" si="14"/>
        <v/>
      </c>
      <c r="O160" s="26" t="str">
        <f>IF($B160="","",IF(VLOOKUP($B160,Data!$A$4:$T$287,11,FALSE)&lt;1,"",VLOOKUP(B160,Data!$A$4:$T$287,11,FALSE)))</f>
        <v/>
      </c>
    </row>
    <row r="161" spans="1:15" x14ac:dyDescent="0.35">
      <c r="A161" s="19"/>
      <c r="B161" s="101"/>
      <c r="C161" s="86" t="str">
        <f>IF($B161="","",VLOOKUP($B161,Data!$A$4:$T$287,2,FALSE))</f>
        <v/>
      </c>
      <c r="D161" s="27" t="str">
        <f>IF($B161="","",VLOOKUP($B161,Data!$A$4:$T$287,10,FALSE))</f>
        <v/>
      </c>
      <c r="E161" s="85" t="str">
        <f>IF($B161="","",VLOOKUP($B161,Data!$A$4:$T$287,4,FALSE))</f>
        <v/>
      </c>
      <c r="F161" s="15" t="str">
        <f>IF($B161="","",VLOOKUP($B161,Data!$A$4:$T$287,5,FALSE))</f>
        <v/>
      </c>
      <c r="G161" s="18" t="str">
        <f>IF($B161="","",VLOOKUP($B161,Data!$A$4:$T$287,7,FALSE))</f>
        <v/>
      </c>
      <c r="H161" s="18" t="str">
        <f t="shared" si="10"/>
        <v/>
      </c>
      <c r="I161" s="18" t="str">
        <f t="shared" si="11"/>
        <v/>
      </c>
      <c r="J161" s="16" t="str">
        <f t="shared" si="12"/>
        <v/>
      </c>
      <c r="K161" s="16" t="str">
        <f t="shared" si="13"/>
        <v/>
      </c>
      <c r="L161" s="15" t="e">
        <f>IF($I$15="Show",VLOOKUP($B161,Data!$A$4:$T$287,9,FALSE),VLOOKUP($B161,Data!$A$4:$T$287,7,FALSE))</f>
        <v>#N/A</v>
      </c>
      <c r="M161" s="17" t="str">
        <f>IF($B161="","",VLOOKUP($B161,Data!$A$4:$T$287,6,FALSE))</f>
        <v/>
      </c>
      <c r="N161" s="17" t="str">
        <f t="shared" si="14"/>
        <v/>
      </c>
      <c r="O161" s="26" t="str">
        <f>IF($B161="","",IF(VLOOKUP($B161,Data!$A$4:$T$287,11,FALSE)&lt;1,"",VLOOKUP(B161,Data!$A$4:$T$287,11,FALSE)))</f>
        <v/>
      </c>
    </row>
    <row r="162" spans="1:15" x14ac:dyDescent="0.35">
      <c r="A162" s="19"/>
      <c r="B162" s="101"/>
      <c r="C162" s="86" t="str">
        <f>IF($B162="","",VLOOKUP($B162,Data!$A$4:$T$287,2,FALSE))</f>
        <v/>
      </c>
      <c r="D162" s="27" t="str">
        <f>IF($B162="","",VLOOKUP($B162,Data!$A$4:$T$287,10,FALSE))</f>
        <v/>
      </c>
      <c r="E162" s="85" t="str">
        <f>IF($B162="","",VLOOKUP($B162,Data!$A$4:$T$287,4,FALSE))</f>
        <v/>
      </c>
      <c r="F162" s="15" t="str">
        <f>IF($B162="","",VLOOKUP($B162,Data!$A$4:$T$287,5,FALSE))</f>
        <v/>
      </c>
      <c r="G162" s="18" t="str">
        <f>IF($B162="","",VLOOKUP($B162,Data!$A$4:$T$287,7,FALSE))</f>
        <v/>
      </c>
      <c r="H162" s="18" t="str">
        <f t="shared" si="10"/>
        <v/>
      </c>
      <c r="I162" s="18" t="str">
        <f t="shared" si="11"/>
        <v/>
      </c>
      <c r="J162" s="16" t="str">
        <f t="shared" si="12"/>
        <v/>
      </c>
      <c r="K162" s="16" t="str">
        <f t="shared" si="13"/>
        <v/>
      </c>
      <c r="L162" s="15" t="e">
        <f>IF($I$15="Show",VLOOKUP($B162,Data!$A$4:$T$287,9,FALSE),VLOOKUP($B162,Data!$A$4:$T$287,7,FALSE))</f>
        <v>#N/A</v>
      </c>
      <c r="M162" s="17" t="str">
        <f>IF($B162="","",VLOOKUP($B162,Data!$A$4:$T$287,6,FALSE))</f>
        <v/>
      </c>
      <c r="N162" s="17" t="str">
        <f t="shared" si="14"/>
        <v/>
      </c>
      <c r="O162" s="26" t="str">
        <f>IF($B162="","",IF(VLOOKUP($B162,Data!$A$4:$T$287,11,FALSE)&lt;1,"",VLOOKUP(B162,Data!$A$4:$T$287,11,FALSE)))</f>
        <v/>
      </c>
    </row>
    <row r="163" spans="1:15" x14ac:dyDescent="0.35">
      <c r="A163" s="19"/>
      <c r="B163" s="101"/>
      <c r="C163" s="86" t="str">
        <f>IF($B163="","",VLOOKUP($B163,Data!$A$4:$T$287,2,FALSE))</f>
        <v/>
      </c>
      <c r="D163" s="27" t="str">
        <f>IF($B163="","",VLOOKUP($B163,Data!$A$4:$T$287,10,FALSE))</f>
        <v/>
      </c>
      <c r="E163" s="85" t="str">
        <f>IF($B163="","",VLOOKUP($B163,Data!$A$4:$T$287,4,FALSE))</f>
        <v/>
      </c>
      <c r="F163" s="15" t="str">
        <f>IF($B163="","",VLOOKUP($B163,Data!$A$4:$T$287,5,FALSE))</f>
        <v/>
      </c>
      <c r="G163" s="18" t="str">
        <f>IF($B163="","",VLOOKUP($B163,Data!$A$4:$T$287,7,FALSE))</f>
        <v/>
      </c>
      <c r="H163" s="18" t="str">
        <f t="shared" si="10"/>
        <v/>
      </c>
      <c r="I163" s="18" t="str">
        <f t="shared" si="11"/>
        <v/>
      </c>
      <c r="J163" s="16" t="str">
        <f t="shared" si="12"/>
        <v/>
      </c>
      <c r="K163" s="16" t="str">
        <f t="shared" si="13"/>
        <v/>
      </c>
      <c r="L163" s="15" t="e">
        <f>IF($I$15="Show",VLOOKUP($B163,Data!$A$4:$T$287,9,FALSE),VLOOKUP($B163,Data!$A$4:$T$287,7,FALSE))</f>
        <v>#N/A</v>
      </c>
      <c r="M163" s="17" t="str">
        <f>IF($B163="","",VLOOKUP($B163,Data!$A$4:$T$287,6,FALSE))</f>
        <v/>
      </c>
      <c r="N163" s="17" t="str">
        <f t="shared" si="14"/>
        <v/>
      </c>
      <c r="O163" s="26" t="str">
        <f>IF($B163="","",IF(VLOOKUP($B163,Data!$A$4:$T$287,11,FALSE)&lt;1,"",VLOOKUP(B163,Data!$A$4:$T$287,11,FALSE)))</f>
        <v/>
      </c>
    </row>
    <row r="164" spans="1:15" x14ac:dyDescent="0.35">
      <c r="A164" s="19"/>
      <c r="B164" s="101"/>
      <c r="C164" s="86" t="str">
        <f>IF($B164="","",VLOOKUP($B164,Data!$A$4:$T$287,2,FALSE))</f>
        <v/>
      </c>
      <c r="D164" s="27" t="str">
        <f>IF($B164="","",VLOOKUP($B164,Data!$A$4:$T$287,10,FALSE))</f>
        <v/>
      </c>
      <c r="E164" s="85" t="str">
        <f>IF($B164="","",VLOOKUP($B164,Data!$A$4:$T$287,4,FALSE))</f>
        <v/>
      </c>
      <c r="F164" s="15" t="str">
        <f>IF($B164="","",VLOOKUP($B164,Data!$A$4:$T$287,5,FALSE))</f>
        <v/>
      </c>
      <c r="G164" s="18" t="str">
        <f>IF($B164="","",VLOOKUP($B164,Data!$A$4:$T$287,7,FALSE))</f>
        <v/>
      </c>
      <c r="H164" s="18" t="str">
        <f t="shared" si="10"/>
        <v/>
      </c>
      <c r="I164" s="18" t="str">
        <f t="shared" si="11"/>
        <v/>
      </c>
      <c r="J164" s="16" t="str">
        <f t="shared" si="12"/>
        <v/>
      </c>
      <c r="K164" s="16" t="str">
        <f t="shared" si="13"/>
        <v/>
      </c>
      <c r="L164" s="15" t="e">
        <f>IF($I$15="Show",VLOOKUP($B164,Data!$A$4:$T$287,9,FALSE),VLOOKUP($B164,Data!$A$4:$T$287,7,FALSE))</f>
        <v>#N/A</v>
      </c>
      <c r="M164" s="17" t="str">
        <f>IF($B164="","",VLOOKUP($B164,Data!$A$4:$T$287,6,FALSE))</f>
        <v/>
      </c>
      <c r="N164" s="17" t="str">
        <f t="shared" si="14"/>
        <v/>
      </c>
      <c r="O164" s="26" t="str">
        <f>IF($B164="","",IF(VLOOKUP($B164,Data!$A$4:$T$287,11,FALSE)&lt;1,"",VLOOKUP(B164,Data!$A$4:$T$287,11,FALSE)))</f>
        <v/>
      </c>
    </row>
    <row r="165" spans="1:15" x14ac:dyDescent="0.35">
      <c r="A165" s="19"/>
      <c r="B165" s="101"/>
      <c r="C165" s="86" t="str">
        <f>IF($B165="","",VLOOKUP($B165,Data!$A$4:$T$287,2,FALSE))</f>
        <v/>
      </c>
      <c r="D165" s="27" t="str">
        <f>IF($B165="","",VLOOKUP($B165,Data!$A$4:$T$287,10,FALSE))</f>
        <v/>
      </c>
      <c r="E165" s="85" t="str">
        <f>IF($B165="","",VLOOKUP($B165,Data!$A$4:$T$287,4,FALSE))</f>
        <v/>
      </c>
      <c r="F165" s="15" t="str">
        <f>IF($B165="","",VLOOKUP($B165,Data!$A$4:$T$287,5,FALSE))</f>
        <v/>
      </c>
      <c r="G165" s="18" t="str">
        <f>IF($B165="","",VLOOKUP($B165,Data!$A$4:$T$287,7,FALSE))</f>
        <v/>
      </c>
      <c r="H165" s="18" t="str">
        <f t="shared" si="10"/>
        <v/>
      </c>
      <c r="I165" s="18" t="str">
        <f t="shared" si="11"/>
        <v/>
      </c>
      <c r="J165" s="16" t="str">
        <f t="shared" si="12"/>
        <v/>
      </c>
      <c r="K165" s="16" t="str">
        <f t="shared" si="13"/>
        <v/>
      </c>
      <c r="L165" s="15" t="e">
        <f>IF($I$15="Show",VLOOKUP($B165,Data!$A$4:$T$287,9,FALSE),VLOOKUP($B165,Data!$A$4:$T$287,7,FALSE))</f>
        <v>#N/A</v>
      </c>
      <c r="M165" s="17" t="str">
        <f>IF($B165="","",VLOOKUP($B165,Data!$A$4:$T$287,6,FALSE))</f>
        <v/>
      </c>
      <c r="N165" s="17" t="str">
        <f t="shared" si="14"/>
        <v/>
      </c>
      <c r="O165" s="26" t="str">
        <f>IF($B165="","",IF(VLOOKUP($B165,Data!$A$4:$T$287,11,FALSE)&lt;1,"",VLOOKUP(B165,Data!$A$4:$T$287,11,FALSE)))</f>
        <v/>
      </c>
    </row>
    <row r="166" spans="1:15" x14ac:dyDescent="0.35">
      <c r="A166" s="19"/>
      <c r="B166" s="101"/>
      <c r="C166" s="86" t="str">
        <f>IF($B166="","",VLOOKUP($B166,Data!$A$4:$T$287,2,FALSE))</f>
        <v/>
      </c>
      <c r="D166" s="27" t="str">
        <f>IF($B166="","",VLOOKUP($B166,Data!$A$4:$T$287,10,FALSE))</f>
        <v/>
      </c>
      <c r="E166" s="85" t="str">
        <f>IF($B166="","",VLOOKUP($B166,Data!$A$4:$T$287,4,FALSE))</f>
        <v/>
      </c>
      <c r="F166" s="15" t="str">
        <f>IF($B166="","",VLOOKUP($B166,Data!$A$4:$T$287,5,FALSE))</f>
        <v/>
      </c>
      <c r="G166" s="18" t="str">
        <f>IF($B166="","",VLOOKUP($B166,Data!$A$4:$T$287,7,FALSE))</f>
        <v/>
      </c>
      <c r="H166" s="18" t="str">
        <f t="shared" si="10"/>
        <v/>
      </c>
      <c r="I166" s="18" t="str">
        <f t="shared" si="11"/>
        <v/>
      </c>
      <c r="J166" s="16" t="str">
        <f t="shared" si="12"/>
        <v/>
      </c>
      <c r="K166" s="16" t="str">
        <f t="shared" si="13"/>
        <v/>
      </c>
      <c r="L166" s="15" t="e">
        <f>IF($I$15="Show",VLOOKUP($B166,Data!$A$4:$T$287,9,FALSE),VLOOKUP($B166,Data!$A$4:$T$287,7,FALSE))</f>
        <v>#N/A</v>
      </c>
      <c r="M166" s="17" t="str">
        <f>IF($B166="","",VLOOKUP($B166,Data!$A$4:$T$287,6,FALSE))</f>
        <v/>
      </c>
      <c r="N166" s="17" t="str">
        <f t="shared" si="14"/>
        <v/>
      </c>
      <c r="O166" s="26" t="str">
        <f>IF($B166="","",IF(VLOOKUP($B166,Data!$A$4:$T$287,11,FALSE)&lt;1,"",VLOOKUP(B166,Data!$A$4:$T$287,11,FALSE)))</f>
        <v/>
      </c>
    </row>
    <row r="167" spans="1:15" x14ac:dyDescent="0.35">
      <c r="A167" s="19"/>
      <c r="B167" s="101"/>
      <c r="C167" s="86" t="str">
        <f>IF($B167="","",VLOOKUP($B167,Data!$A$4:$T$287,2,FALSE))</f>
        <v/>
      </c>
      <c r="D167" s="27" t="str">
        <f>IF($B167="","",VLOOKUP($B167,Data!$A$4:$T$287,10,FALSE))</f>
        <v/>
      </c>
      <c r="E167" s="85" t="str">
        <f>IF($B167="","",VLOOKUP($B167,Data!$A$4:$T$287,4,FALSE))</f>
        <v/>
      </c>
      <c r="F167" s="15" t="str">
        <f>IF($B167="","",VLOOKUP($B167,Data!$A$4:$T$287,5,FALSE))</f>
        <v/>
      </c>
      <c r="G167" s="18" t="str">
        <f>IF($B167="","",VLOOKUP($B167,Data!$A$4:$T$287,7,FALSE))</f>
        <v/>
      </c>
      <c r="H167" s="18" t="str">
        <f t="shared" si="10"/>
        <v/>
      </c>
      <c r="I167" s="18" t="str">
        <f t="shared" si="11"/>
        <v/>
      </c>
      <c r="J167" s="16" t="str">
        <f t="shared" si="12"/>
        <v/>
      </c>
      <c r="K167" s="16" t="str">
        <f t="shared" si="13"/>
        <v/>
      </c>
      <c r="L167" s="15" t="e">
        <f>IF($I$15="Show",VLOOKUP($B167,Data!$A$4:$T$287,9,FALSE),VLOOKUP($B167,Data!$A$4:$T$287,7,FALSE))</f>
        <v>#N/A</v>
      </c>
      <c r="M167" s="17" t="str">
        <f>IF($B167="","",VLOOKUP($B167,Data!$A$4:$T$287,6,FALSE))</f>
        <v/>
      </c>
      <c r="N167" s="17" t="str">
        <f t="shared" si="14"/>
        <v/>
      </c>
      <c r="O167" s="26" t="str">
        <f>IF($B167="","",IF(VLOOKUP($B167,Data!$A$4:$T$287,11,FALSE)&lt;1,"",VLOOKUP(B167,Data!$A$4:$T$287,11,FALSE)))</f>
        <v/>
      </c>
    </row>
    <row r="168" spans="1:15" x14ac:dyDescent="0.35">
      <c r="A168" s="19"/>
      <c r="B168" s="101"/>
      <c r="C168" s="86" t="str">
        <f>IF($B168="","",VLOOKUP($B168,Data!$A$4:$T$287,2,FALSE))</f>
        <v/>
      </c>
      <c r="D168" s="27" t="str">
        <f>IF($B168="","",VLOOKUP($B168,Data!$A$4:$T$287,10,FALSE))</f>
        <v/>
      </c>
      <c r="E168" s="85" t="str">
        <f>IF($B168="","",VLOOKUP($B168,Data!$A$4:$T$287,4,FALSE))</f>
        <v/>
      </c>
      <c r="F168" s="15" t="str">
        <f>IF($B168="","",VLOOKUP($B168,Data!$A$4:$T$287,5,FALSE))</f>
        <v/>
      </c>
      <c r="G168" s="18" t="str">
        <f>IF($B168="","",VLOOKUP($B168,Data!$A$4:$T$287,7,FALSE))</f>
        <v/>
      </c>
      <c r="H168" s="18" t="str">
        <f t="shared" si="10"/>
        <v/>
      </c>
      <c r="I168" s="18" t="str">
        <f t="shared" si="11"/>
        <v/>
      </c>
      <c r="J168" s="16" t="str">
        <f t="shared" si="12"/>
        <v/>
      </c>
      <c r="K168" s="16" t="str">
        <f t="shared" si="13"/>
        <v/>
      </c>
      <c r="L168" s="15" t="e">
        <f>IF($I$15="Show",VLOOKUP($B168,Data!$A$4:$T$287,9,FALSE),VLOOKUP($B168,Data!$A$4:$T$287,7,FALSE))</f>
        <v>#N/A</v>
      </c>
      <c r="M168" s="17" t="str">
        <f>IF($B168="","",VLOOKUP($B168,Data!$A$4:$T$287,6,FALSE))</f>
        <v/>
      </c>
      <c r="N168" s="17" t="str">
        <f t="shared" si="14"/>
        <v/>
      </c>
      <c r="O168" s="26" t="str">
        <f>IF($B168="","",IF(VLOOKUP($B168,Data!$A$4:$T$287,11,FALSE)&lt;1,"",VLOOKUP(B168,Data!$A$4:$T$287,11,FALSE)))</f>
        <v/>
      </c>
    </row>
    <row r="169" spans="1:15" x14ac:dyDescent="0.35">
      <c r="A169" s="19"/>
      <c r="B169" s="102"/>
      <c r="C169" s="86" t="str">
        <f>IF($B169="","",VLOOKUP($B169,Data!$A$4:$T$287,2,FALSE))</f>
        <v/>
      </c>
      <c r="D169" s="27" t="str">
        <f>IF($B169="","",VLOOKUP($B169,Data!$A$4:$T$287,10,FALSE))</f>
        <v/>
      </c>
      <c r="E169" s="85" t="str">
        <f>IF($B169="","",VLOOKUP($B169,Data!$A$4:$T$287,4,FALSE))</f>
        <v/>
      </c>
      <c r="F169" s="15" t="str">
        <f>IF($B169="","",VLOOKUP($B169,Data!$A$4:$T$287,5,FALSE))</f>
        <v/>
      </c>
      <c r="G169" s="18" t="str">
        <f>IF($B169="","",VLOOKUP($B169,Data!$A$4:$T$287,7,FALSE))</f>
        <v/>
      </c>
      <c r="H169" s="18" t="str">
        <f t="shared" si="10"/>
        <v/>
      </c>
      <c r="I169" s="18" t="str">
        <f t="shared" si="11"/>
        <v/>
      </c>
      <c r="J169" s="16" t="str">
        <f t="shared" si="12"/>
        <v/>
      </c>
      <c r="K169" s="16" t="str">
        <f t="shared" si="13"/>
        <v/>
      </c>
      <c r="L169" s="15" t="e">
        <f>IF($I$15="Show",VLOOKUP($B169,Data!$A$4:$T$287,9,FALSE),VLOOKUP($B169,Data!$A$4:$T$287,7,FALSE))</f>
        <v>#N/A</v>
      </c>
      <c r="M169" s="17" t="str">
        <f>IF($B169="","",VLOOKUP($B169,Data!$A$4:$T$287,6,FALSE))</f>
        <v/>
      </c>
      <c r="N169" s="17" t="str">
        <f t="shared" si="14"/>
        <v/>
      </c>
      <c r="O169" s="26" t="str">
        <f>IF($B169="","",IF(VLOOKUP($B169,Data!$A$4:$T$287,11,FALSE)&lt;1,"",VLOOKUP(B169,Data!$A$4:$T$287,11,FALSE)))</f>
        <v/>
      </c>
    </row>
    <row r="170" spans="1:15" x14ac:dyDescent="0.35">
      <c r="A170" s="19"/>
      <c r="B170" s="101"/>
      <c r="C170" s="86" t="str">
        <f>IF($B170="","",VLOOKUP($B170,Data!$A$4:$T$287,2,FALSE))</f>
        <v/>
      </c>
      <c r="D170" s="27" t="str">
        <f>IF($B170="","",VLOOKUP($B170,Data!$A$4:$T$287,10,FALSE))</f>
        <v/>
      </c>
      <c r="E170" s="85" t="str">
        <f>IF($B170="","",VLOOKUP($B170,Data!$A$4:$T$287,4,FALSE))</f>
        <v/>
      </c>
      <c r="F170" s="15" t="str">
        <f>IF($B170="","",VLOOKUP($B170,Data!$A$4:$T$287,5,FALSE))</f>
        <v/>
      </c>
      <c r="G170" s="18" t="str">
        <f>IF($B170="","",VLOOKUP($B170,Data!$A$4:$T$287,7,FALSE))</f>
        <v/>
      </c>
      <c r="H170" s="18" t="str">
        <f t="shared" si="10"/>
        <v/>
      </c>
      <c r="I170" s="18" t="str">
        <f t="shared" si="11"/>
        <v/>
      </c>
      <c r="J170" s="16" t="str">
        <f t="shared" si="12"/>
        <v/>
      </c>
      <c r="K170" s="16" t="str">
        <f t="shared" si="13"/>
        <v/>
      </c>
      <c r="L170" s="15" t="e">
        <f>IF($I$15="Show",VLOOKUP($B170,Data!$A$4:$T$287,9,FALSE),VLOOKUP($B170,Data!$A$4:$T$287,7,FALSE))</f>
        <v>#N/A</v>
      </c>
      <c r="M170" s="17" t="str">
        <f>IF($B170="","",VLOOKUP($B170,Data!$A$4:$T$287,6,FALSE))</f>
        <v/>
      </c>
      <c r="N170" s="17" t="str">
        <f t="shared" si="14"/>
        <v/>
      </c>
      <c r="O170" s="26" t="str">
        <f>IF($B170="","",IF(VLOOKUP($B170,Data!$A$4:$T$287,11,FALSE)&lt;1,"",VLOOKUP(B170,Data!$A$4:$T$287,11,FALSE)))</f>
        <v/>
      </c>
    </row>
    <row r="171" spans="1:15" x14ac:dyDescent="0.35">
      <c r="A171" s="19"/>
      <c r="B171" s="101"/>
      <c r="C171" s="86" t="str">
        <f>IF($B171="","",VLOOKUP($B171,Data!$A$4:$T$287,2,FALSE))</f>
        <v/>
      </c>
      <c r="D171" s="27" t="str">
        <f>IF($B171="","",VLOOKUP($B171,Data!$A$4:$T$287,10,FALSE))</f>
        <v/>
      </c>
      <c r="E171" s="85" t="str">
        <f>IF($B171="","",VLOOKUP($B171,Data!$A$4:$T$287,4,FALSE))</f>
        <v/>
      </c>
      <c r="F171" s="15" t="str">
        <f>IF($B171="","",VLOOKUP($B171,Data!$A$4:$T$287,5,FALSE))</f>
        <v/>
      </c>
      <c r="G171" s="18" t="str">
        <f>IF($B171="","",VLOOKUP($B171,Data!$A$4:$T$287,7,FALSE))</f>
        <v/>
      </c>
      <c r="H171" s="18" t="str">
        <f t="shared" si="10"/>
        <v/>
      </c>
      <c r="I171" s="18" t="str">
        <f t="shared" si="11"/>
        <v/>
      </c>
      <c r="J171" s="16" t="str">
        <f t="shared" si="12"/>
        <v/>
      </c>
      <c r="K171" s="16" t="str">
        <f t="shared" si="13"/>
        <v/>
      </c>
      <c r="L171" s="15" t="e">
        <f>IF($I$15="Show",VLOOKUP($B171,Data!$A$4:$T$287,9,FALSE),VLOOKUP($B171,Data!$A$4:$T$287,7,FALSE))</f>
        <v>#N/A</v>
      </c>
      <c r="M171" s="17" t="str">
        <f>IF($B171="","",VLOOKUP($B171,Data!$A$4:$T$287,6,FALSE))</f>
        <v/>
      </c>
      <c r="N171" s="17" t="str">
        <f t="shared" si="14"/>
        <v/>
      </c>
      <c r="O171" s="26" t="str">
        <f>IF($B171="","",IF(VLOOKUP($B171,Data!$A$4:$T$287,11,FALSE)&lt;1,"",VLOOKUP(B171,Data!$A$4:$T$287,11,FALSE)))</f>
        <v/>
      </c>
    </row>
    <row r="172" spans="1:15" x14ac:dyDescent="0.35">
      <c r="A172" s="19"/>
      <c r="B172" s="101"/>
      <c r="C172" s="86" t="str">
        <f>IF($B172="","",VLOOKUP($B172,Data!$A$4:$T$287,2,FALSE))</f>
        <v/>
      </c>
      <c r="D172" s="27" t="str">
        <f>IF($B172="","",VLOOKUP($B172,Data!$A$4:$T$287,10,FALSE))</f>
        <v/>
      </c>
      <c r="E172" s="85" t="str">
        <f>IF($B172="","",VLOOKUP($B172,Data!$A$4:$T$287,4,FALSE))</f>
        <v/>
      </c>
      <c r="F172" s="15" t="str">
        <f>IF($B172="","",VLOOKUP($B172,Data!$A$4:$T$287,5,FALSE))</f>
        <v/>
      </c>
      <c r="G172" s="18" t="str">
        <f>IF($B172="","",VLOOKUP($B172,Data!$A$4:$T$287,7,FALSE))</f>
        <v/>
      </c>
      <c r="H172" s="18" t="str">
        <f t="shared" si="10"/>
        <v/>
      </c>
      <c r="I172" s="18" t="str">
        <f t="shared" si="11"/>
        <v/>
      </c>
      <c r="J172" s="16" t="str">
        <f t="shared" si="12"/>
        <v/>
      </c>
      <c r="K172" s="16" t="str">
        <f t="shared" si="13"/>
        <v/>
      </c>
      <c r="L172" s="15" t="e">
        <f>IF($I$15="Show",VLOOKUP($B172,Data!$A$4:$T$287,9,FALSE),VLOOKUP($B172,Data!$A$4:$T$287,7,FALSE))</f>
        <v>#N/A</v>
      </c>
      <c r="M172" s="17" t="str">
        <f>IF($B172="","",VLOOKUP($B172,Data!$A$4:$T$287,6,FALSE))</f>
        <v/>
      </c>
      <c r="N172" s="17" t="str">
        <f t="shared" si="14"/>
        <v/>
      </c>
      <c r="O172" s="26" t="str">
        <f>IF($B172="","",IF(VLOOKUP($B172,Data!$A$4:$T$287,11,FALSE)&lt;1,"",VLOOKUP(B172,Data!$A$4:$T$287,11,FALSE)))</f>
        <v/>
      </c>
    </row>
    <row r="173" spans="1:15" x14ac:dyDescent="0.35">
      <c r="A173" s="19"/>
      <c r="B173" s="101"/>
      <c r="C173" s="86" t="str">
        <f>IF($B173="","",VLOOKUP($B173,Data!$A$4:$T$287,2,FALSE))</f>
        <v/>
      </c>
      <c r="D173" s="27" t="str">
        <f>IF($B173="","",VLOOKUP($B173,Data!$A$4:$T$287,10,FALSE))</f>
        <v/>
      </c>
      <c r="E173" s="85" t="str">
        <f>IF($B173="","",VLOOKUP($B173,Data!$A$4:$T$287,4,FALSE))</f>
        <v/>
      </c>
      <c r="F173" s="15" t="str">
        <f>IF($B173="","",VLOOKUP($B173,Data!$A$4:$T$287,5,FALSE))</f>
        <v/>
      </c>
      <c r="G173" s="18" t="str">
        <f>IF($B173="","",VLOOKUP($B173,Data!$A$4:$T$287,7,FALSE))</f>
        <v/>
      </c>
      <c r="H173" s="18" t="str">
        <f t="shared" si="10"/>
        <v/>
      </c>
      <c r="I173" s="18" t="str">
        <f t="shared" si="11"/>
        <v/>
      </c>
      <c r="J173" s="16" t="str">
        <f t="shared" si="12"/>
        <v/>
      </c>
      <c r="K173" s="16" t="str">
        <f t="shared" si="13"/>
        <v/>
      </c>
      <c r="L173" s="15" t="e">
        <f>IF($I$15="Show",VLOOKUP($B173,Data!$A$4:$T$287,9,FALSE),VLOOKUP($B173,Data!$A$4:$T$287,7,FALSE))</f>
        <v>#N/A</v>
      </c>
      <c r="M173" s="17" t="str">
        <f>IF($B173="","",VLOOKUP($B173,Data!$A$4:$T$287,6,FALSE))</f>
        <v/>
      </c>
      <c r="N173" s="17" t="str">
        <f t="shared" si="14"/>
        <v/>
      </c>
      <c r="O173" s="26" t="str">
        <f>IF($B173="","",IF(VLOOKUP($B173,Data!$A$4:$T$287,11,FALSE)&lt;1,"",VLOOKUP(B173,Data!$A$4:$T$287,11,FALSE)))</f>
        <v/>
      </c>
    </row>
    <row r="174" spans="1:15" x14ac:dyDescent="0.35">
      <c r="A174" s="19"/>
      <c r="B174" s="101"/>
      <c r="C174" s="86" t="str">
        <f>IF($B174="","",VLOOKUP($B174,Data!$A$4:$T$287,2,FALSE))</f>
        <v/>
      </c>
      <c r="D174" s="27" t="str">
        <f>IF($B174="","",VLOOKUP($B174,Data!$A$4:$T$287,10,FALSE))</f>
        <v/>
      </c>
      <c r="E174" s="85" t="str">
        <f>IF($B174="","",VLOOKUP($B174,Data!$A$4:$T$287,4,FALSE))</f>
        <v/>
      </c>
      <c r="F174" s="15" t="str">
        <f>IF($B174="","",VLOOKUP($B174,Data!$A$4:$T$287,5,FALSE))</f>
        <v/>
      </c>
      <c r="G174" s="18" t="str">
        <f>IF($B174="","",VLOOKUP($B174,Data!$A$4:$T$287,7,FALSE))</f>
        <v/>
      </c>
      <c r="H174" s="18" t="str">
        <f t="shared" si="10"/>
        <v/>
      </c>
      <c r="I174" s="18" t="str">
        <f t="shared" si="11"/>
        <v/>
      </c>
      <c r="J174" s="16" t="str">
        <f t="shared" si="12"/>
        <v/>
      </c>
      <c r="K174" s="16" t="str">
        <f t="shared" si="13"/>
        <v/>
      </c>
      <c r="L174" s="15" t="e">
        <f>IF($I$15="Show",VLOOKUP($B174,Data!$A$4:$T$287,9,FALSE),VLOOKUP($B174,Data!$A$4:$T$287,7,FALSE))</f>
        <v>#N/A</v>
      </c>
      <c r="M174" s="17" t="str">
        <f>IF($B174="","",VLOOKUP($B174,Data!$A$4:$T$287,6,FALSE))</f>
        <v/>
      </c>
      <c r="N174" s="17" t="str">
        <f t="shared" si="14"/>
        <v/>
      </c>
      <c r="O174" s="26" t="str">
        <f>IF($B174="","",IF(VLOOKUP($B174,Data!$A$4:$T$287,11,FALSE)&lt;1,"",VLOOKUP(B174,Data!$A$4:$T$287,11,FALSE)))</f>
        <v/>
      </c>
    </row>
    <row r="175" spans="1:15" x14ac:dyDescent="0.35">
      <c r="A175" s="19"/>
      <c r="B175" s="101"/>
      <c r="C175" s="86" t="str">
        <f>IF($B175="","",VLOOKUP($B175,Data!$A$4:$T$287,2,FALSE))</f>
        <v/>
      </c>
      <c r="D175" s="27" t="str">
        <f>IF($B175="","",VLOOKUP($B175,Data!$A$4:$T$287,10,FALSE))</f>
        <v/>
      </c>
      <c r="E175" s="85" t="str">
        <f>IF($B175="","",VLOOKUP($B175,Data!$A$4:$T$287,4,FALSE))</f>
        <v/>
      </c>
      <c r="F175" s="15" t="str">
        <f>IF($B175="","",VLOOKUP($B175,Data!$A$4:$T$287,5,FALSE))</f>
        <v/>
      </c>
      <c r="G175" s="18" t="str">
        <f>IF($B175="","",VLOOKUP($B175,Data!$A$4:$T$287,7,FALSE))</f>
        <v/>
      </c>
      <c r="H175" s="18" t="str">
        <f t="shared" si="10"/>
        <v/>
      </c>
      <c r="I175" s="18" t="str">
        <f t="shared" si="11"/>
        <v/>
      </c>
      <c r="J175" s="16" t="str">
        <f t="shared" si="12"/>
        <v/>
      </c>
      <c r="K175" s="16" t="str">
        <f t="shared" si="13"/>
        <v/>
      </c>
      <c r="L175" s="15" t="e">
        <f>IF($I$15="Show",VLOOKUP($B175,Data!$A$4:$T$287,9,FALSE),VLOOKUP($B175,Data!$A$4:$T$287,7,FALSE))</f>
        <v>#N/A</v>
      </c>
      <c r="M175" s="17" t="str">
        <f>IF($B175="","",VLOOKUP($B175,Data!$A$4:$T$287,6,FALSE))</f>
        <v/>
      </c>
      <c r="N175" s="17" t="str">
        <f t="shared" si="14"/>
        <v/>
      </c>
      <c r="O175" s="26" t="str">
        <f>IF($B175="","",IF(VLOOKUP($B175,Data!$A$4:$T$287,11,FALSE)&lt;1,"",VLOOKUP(B175,Data!$A$4:$T$287,11,FALSE)))</f>
        <v/>
      </c>
    </row>
    <row r="176" spans="1:15" x14ac:dyDescent="0.35">
      <c r="A176" s="19"/>
      <c r="B176" s="101"/>
      <c r="C176" s="86" t="str">
        <f>IF($B176="","",VLOOKUP($B176,Data!$A$4:$T$287,2,FALSE))</f>
        <v/>
      </c>
      <c r="D176" s="27" t="str">
        <f>IF($B176="","",VLOOKUP($B176,Data!$A$4:$T$287,10,FALSE))</f>
        <v/>
      </c>
      <c r="E176" s="85" t="str">
        <f>IF($B176="","",VLOOKUP($B176,Data!$A$4:$T$287,4,FALSE))</f>
        <v/>
      </c>
      <c r="F176" s="15" t="str">
        <f>IF($B176="","",VLOOKUP($B176,Data!$A$4:$T$287,5,FALSE))</f>
        <v/>
      </c>
      <c r="G176" s="18" t="str">
        <f>IF($B176="","",VLOOKUP($B176,Data!$A$4:$T$287,7,FALSE))</f>
        <v/>
      </c>
      <c r="H176" s="18" t="str">
        <f t="shared" si="10"/>
        <v/>
      </c>
      <c r="I176" s="18" t="str">
        <f t="shared" si="11"/>
        <v/>
      </c>
      <c r="J176" s="16" t="str">
        <f t="shared" si="12"/>
        <v/>
      </c>
      <c r="K176" s="16" t="str">
        <f t="shared" si="13"/>
        <v/>
      </c>
      <c r="L176" s="15" t="e">
        <f>IF($I$15="Show",VLOOKUP($B176,Data!$A$4:$T$287,9,FALSE),VLOOKUP($B176,Data!$A$4:$T$287,7,FALSE))</f>
        <v>#N/A</v>
      </c>
      <c r="M176" s="17" t="str">
        <f>IF($B176="","",VLOOKUP($B176,Data!$A$4:$T$287,6,FALSE))</f>
        <v/>
      </c>
      <c r="N176" s="17" t="str">
        <f t="shared" si="14"/>
        <v/>
      </c>
      <c r="O176" s="26" t="str">
        <f>IF($B176="","",IF(VLOOKUP($B176,Data!$A$4:$T$287,11,FALSE)&lt;1,"",VLOOKUP(B176,Data!$A$4:$T$287,11,FALSE)))</f>
        <v/>
      </c>
    </row>
    <row r="177" spans="1:15" x14ac:dyDescent="0.35">
      <c r="A177" s="19"/>
      <c r="B177" s="101"/>
      <c r="C177" s="86" t="str">
        <f>IF($B177="","",VLOOKUP($B177,Data!$A$4:$T$287,2,FALSE))</f>
        <v/>
      </c>
      <c r="D177" s="27" t="str">
        <f>IF($B177="","",VLOOKUP($B177,Data!$A$4:$T$287,10,FALSE))</f>
        <v/>
      </c>
      <c r="E177" s="85" t="str">
        <f>IF($B177="","",VLOOKUP($B177,Data!$A$4:$T$287,4,FALSE))</f>
        <v/>
      </c>
      <c r="F177" s="15" t="str">
        <f>IF($B177="","",VLOOKUP($B177,Data!$A$4:$T$287,5,FALSE))</f>
        <v/>
      </c>
      <c r="G177" s="18" t="str">
        <f>IF($B177="","",VLOOKUP($B177,Data!$A$4:$T$287,7,FALSE))</f>
        <v/>
      </c>
      <c r="H177" s="18" t="str">
        <f t="shared" si="10"/>
        <v/>
      </c>
      <c r="I177" s="18" t="str">
        <f t="shared" si="11"/>
        <v/>
      </c>
      <c r="J177" s="16" t="str">
        <f t="shared" si="12"/>
        <v/>
      </c>
      <c r="K177" s="16" t="str">
        <f t="shared" si="13"/>
        <v/>
      </c>
      <c r="L177" s="15" t="e">
        <f>IF($I$15="Show",VLOOKUP($B177,Data!$A$4:$T$287,9,FALSE),VLOOKUP($B177,Data!$A$4:$T$287,7,FALSE))</f>
        <v>#N/A</v>
      </c>
      <c r="M177" s="17" t="str">
        <f>IF($B177="","",VLOOKUP($B177,Data!$A$4:$T$287,6,FALSE))</f>
        <v/>
      </c>
      <c r="N177" s="17" t="str">
        <f t="shared" si="14"/>
        <v/>
      </c>
      <c r="O177" s="26" t="str">
        <f>IF($B177="","",IF(VLOOKUP($B177,Data!$A$4:$T$287,11,FALSE)&lt;1,"",VLOOKUP(B177,Data!$A$4:$T$287,11,FALSE)))</f>
        <v/>
      </c>
    </row>
    <row r="178" spans="1:15" x14ac:dyDescent="0.35">
      <c r="A178" s="19"/>
      <c r="B178" s="101"/>
      <c r="C178" s="86" t="str">
        <f>IF($B178="","",VLOOKUP($B178,Data!$A$4:$T$287,2,FALSE))</f>
        <v/>
      </c>
      <c r="D178" s="27" t="str">
        <f>IF($B178="","",VLOOKUP($B178,Data!$A$4:$T$287,10,FALSE))</f>
        <v/>
      </c>
      <c r="E178" s="85" t="str">
        <f>IF($B178="","",VLOOKUP($B178,Data!$A$4:$T$287,4,FALSE))</f>
        <v/>
      </c>
      <c r="F178" s="15" t="str">
        <f>IF($B178="","",VLOOKUP($B178,Data!$A$4:$T$287,5,FALSE))</f>
        <v/>
      </c>
      <c r="G178" s="18" t="str">
        <f>IF($B178="","",VLOOKUP($B178,Data!$A$4:$T$287,7,FALSE))</f>
        <v/>
      </c>
      <c r="H178" s="18" t="str">
        <f t="shared" si="10"/>
        <v/>
      </c>
      <c r="I178" s="18" t="str">
        <f t="shared" si="11"/>
        <v/>
      </c>
      <c r="J178" s="16" t="str">
        <f t="shared" si="12"/>
        <v/>
      </c>
      <c r="K178" s="16" t="str">
        <f t="shared" si="13"/>
        <v/>
      </c>
      <c r="L178" s="15" t="e">
        <f>IF($I$15="Show",VLOOKUP($B178,Data!$A$4:$T$287,9,FALSE),VLOOKUP($B178,Data!$A$4:$T$287,7,FALSE))</f>
        <v>#N/A</v>
      </c>
      <c r="M178" s="17" t="str">
        <f>IF($B178="","",VLOOKUP($B178,Data!$A$4:$T$287,6,FALSE))</f>
        <v/>
      </c>
      <c r="N178" s="17" t="str">
        <f t="shared" si="14"/>
        <v/>
      </c>
      <c r="O178" s="26" t="str">
        <f>IF($B178="","",IF(VLOOKUP($B178,Data!$A$4:$T$287,11,FALSE)&lt;1,"",VLOOKUP(B178,Data!$A$4:$T$287,11,FALSE)))</f>
        <v/>
      </c>
    </row>
    <row r="179" spans="1:15" x14ac:dyDescent="0.35">
      <c r="A179" s="19"/>
      <c r="B179" s="101"/>
      <c r="C179" s="86" t="str">
        <f>IF($B179="","",VLOOKUP($B179,Data!$A$4:$T$287,2,FALSE))</f>
        <v/>
      </c>
      <c r="D179" s="27" t="str">
        <f>IF($B179="","",VLOOKUP($B179,Data!$A$4:$T$287,10,FALSE))</f>
        <v/>
      </c>
      <c r="E179" s="85" t="str">
        <f>IF($B179="","",VLOOKUP($B179,Data!$A$4:$T$287,4,FALSE))</f>
        <v/>
      </c>
      <c r="F179" s="15" t="str">
        <f>IF($B179="","",VLOOKUP($B179,Data!$A$4:$T$287,5,FALSE))</f>
        <v/>
      </c>
      <c r="G179" s="18" t="str">
        <f>IF($B179="","",VLOOKUP($B179,Data!$A$4:$T$287,7,FALSE))</f>
        <v/>
      </c>
      <c r="H179" s="18" t="str">
        <f t="shared" si="10"/>
        <v/>
      </c>
      <c r="I179" s="18" t="str">
        <f t="shared" si="11"/>
        <v/>
      </c>
      <c r="J179" s="16" t="str">
        <f t="shared" si="12"/>
        <v/>
      </c>
      <c r="K179" s="16" t="str">
        <f t="shared" si="13"/>
        <v/>
      </c>
      <c r="L179" s="15" t="e">
        <f>IF($I$15="Show",VLOOKUP($B179,Data!$A$4:$T$287,9,FALSE),VLOOKUP($B179,Data!$A$4:$T$287,7,FALSE))</f>
        <v>#N/A</v>
      </c>
      <c r="M179" s="17" t="str">
        <f>IF($B179="","",VLOOKUP($B179,Data!$A$4:$T$287,6,FALSE))</f>
        <v/>
      </c>
      <c r="N179" s="17" t="str">
        <f t="shared" si="14"/>
        <v/>
      </c>
      <c r="O179" s="26" t="str">
        <f>IF($B179="","",IF(VLOOKUP($B179,Data!$A$4:$T$287,11,FALSE)&lt;1,"",VLOOKUP(B179,Data!$A$4:$T$287,11,FALSE)))</f>
        <v/>
      </c>
    </row>
    <row r="180" spans="1:15" x14ac:dyDescent="0.35">
      <c r="A180" s="19"/>
      <c r="B180" s="101"/>
      <c r="C180" s="86" t="str">
        <f>IF($B180="","",VLOOKUP($B180,Data!$A$4:$T$287,2,FALSE))</f>
        <v/>
      </c>
      <c r="D180" s="27" t="str">
        <f>IF($B180="","",VLOOKUP($B180,Data!$A$4:$T$287,10,FALSE))</f>
        <v/>
      </c>
      <c r="E180" s="85" t="str">
        <f>IF($B180="","",VLOOKUP($B180,Data!$A$4:$T$287,4,FALSE))</f>
        <v/>
      </c>
      <c r="F180" s="15" t="str">
        <f>IF($B180="","",VLOOKUP($B180,Data!$A$4:$T$287,5,FALSE))</f>
        <v/>
      </c>
      <c r="G180" s="18" t="str">
        <f>IF($B180="","",VLOOKUP($B180,Data!$A$4:$T$287,7,FALSE))</f>
        <v/>
      </c>
      <c r="H180" s="18" t="str">
        <f t="shared" si="10"/>
        <v/>
      </c>
      <c r="I180" s="18" t="str">
        <f t="shared" si="11"/>
        <v/>
      </c>
      <c r="J180" s="16" t="str">
        <f t="shared" si="12"/>
        <v/>
      </c>
      <c r="K180" s="16" t="str">
        <f t="shared" si="13"/>
        <v/>
      </c>
      <c r="L180" s="15" t="e">
        <f>IF($I$15="Show",VLOOKUP($B180,Data!$A$4:$T$287,9,FALSE),VLOOKUP($B180,Data!$A$4:$T$287,7,FALSE))</f>
        <v>#N/A</v>
      </c>
      <c r="M180" s="17" t="str">
        <f>IF($B180="","",VLOOKUP($B180,Data!$A$4:$T$287,6,FALSE))</f>
        <v/>
      </c>
      <c r="N180" s="17" t="str">
        <f t="shared" si="14"/>
        <v/>
      </c>
      <c r="O180" s="26" t="str">
        <f>IF($B180="","",IF(VLOOKUP($B180,Data!$A$4:$T$287,11,FALSE)&lt;1,"",VLOOKUP(B180,Data!$A$4:$T$287,11,FALSE)))</f>
        <v/>
      </c>
    </row>
    <row r="181" spans="1:15" x14ac:dyDescent="0.35">
      <c r="A181" s="19"/>
      <c r="B181" s="102"/>
      <c r="C181" s="86" t="str">
        <f>IF($B181="","",VLOOKUP($B181,Data!$A$4:$T$287,2,FALSE))</f>
        <v/>
      </c>
      <c r="D181" s="27" t="str">
        <f>IF($B181="","",VLOOKUP($B181,Data!$A$4:$T$287,10,FALSE))</f>
        <v/>
      </c>
      <c r="E181" s="85" t="str">
        <f>IF($B181="","",VLOOKUP($B181,Data!$A$4:$T$287,4,FALSE))</f>
        <v/>
      </c>
      <c r="F181" s="15" t="str">
        <f>IF($B181="","",VLOOKUP($B181,Data!$A$4:$T$287,5,FALSE))</f>
        <v/>
      </c>
      <c r="G181" s="18" t="str">
        <f>IF($B181="","",VLOOKUP($B181,Data!$A$4:$T$287,7,FALSE))</f>
        <v/>
      </c>
      <c r="H181" s="18" t="str">
        <f t="shared" si="10"/>
        <v/>
      </c>
      <c r="I181" s="18" t="str">
        <f t="shared" si="11"/>
        <v/>
      </c>
      <c r="J181" s="16" t="str">
        <f t="shared" si="12"/>
        <v/>
      </c>
      <c r="K181" s="16" t="str">
        <f t="shared" si="13"/>
        <v/>
      </c>
      <c r="L181" s="15" t="e">
        <f>IF($I$15="Show",VLOOKUP($B181,Data!$A$4:$T$287,9,FALSE),VLOOKUP($B181,Data!$A$4:$T$287,7,FALSE))</f>
        <v>#N/A</v>
      </c>
      <c r="M181" s="17" t="str">
        <f>IF($B181="","",VLOOKUP($B181,Data!$A$4:$T$287,6,FALSE))</f>
        <v/>
      </c>
      <c r="N181" s="17" t="str">
        <f t="shared" si="14"/>
        <v/>
      </c>
      <c r="O181" s="26" t="str">
        <f>IF($B181="","",IF(VLOOKUP($B181,Data!$A$4:$T$287,11,FALSE)&lt;1,"",VLOOKUP(B181,Data!$A$4:$T$287,11,FALSE)))</f>
        <v/>
      </c>
    </row>
    <row r="182" spans="1:15" x14ac:dyDescent="0.35">
      <c r="A182" s="19"/>
      <c r="B182" s="101"/>
      <c r="C182" s="86" t="str">
        <f>IF($B182="","",VLOOKUP($B182,Data!$A$4:$T$287,2,FALSE))</f>
        <v/>
      </c>
      <c r="D182" s="27" t="str">
        <f>IF($B182="","",VLOOKUP($B182,Data!$A$4:$T$287,10,FALSE))</f>
        <v/>
      </c>
      <c r="E182" s="85" t="str">
        <f>IF($B182="","",VLOOKUP($B182,Data!$A$4:$T$287,4,FALSE))</f>
        <v/>
      </c>
      <c r="F182" s="15" t="str">
        <f>IF($B182="","",VLOOKUP($B182,Data!$A$4:$T$287,5,FALSE))</f>
        <v/>
      </c>
      <c r="G182" s="18" t="str">
        <f>IF($B182="","",VLOOKUP($B182,Data!$A$4:$T$287,7,FALSE))</f>
        <v/>
      </c>
      <c r="H182" s="18" t="str">
        <f t="shared" si="10"/>
        <v/>
      </c>
      <c r="I182" s="18" t="str">
        <f t="shared" si="11"/>
        <v/>
      </c>
      <c r="J182" s="16" t="str">
        <f t="shared" si="12"/>
        <v/>
      </c>
      <c r="K182" s="16" t="str">
        <f t="shared" si="13"/>
        <v/>
      </c>
      <c r="L182" s="15" t="e">
        <f>IF($I$15="Show",VLOOKUP($B182,Data!$A$4:$T$287,9,FALSE),VLOOKUP($B182,Data!$A$4:$T$287,7,FALSE))</f>
        <v>#N/A</v>
      </c>
      <c r="M182" s="17" t="str">
        <f>IF($B182="","",VLOOKUP($B182,Data!$A$4:$T$287,6,FALSE))</f>
        <v/>
      </c>
      <c r="N182" s="17" t="str">
        <f t="shared" si="14"/>
        <v/>
      </c>
      <c r="O182" s="26" t="str">
        <f>IF($B182="","",IF(VLOOKUP($B182,Data!$A$4:$T$287,11,FALSE)&lt;1,"",VLOOKUP(B182,Data!$A$4:$T$287,11,FALSE)))</f>
        <v/>
      </c>
    </row>
    <row r="183" spans="1:15" x14ac:dyDescent="0.35">
      <c r="A183" s="19"/>
      <c r="B183" s="101"/>
      <c r="C183" s="86" t="str">
        <f>IF($B183="","",VLOOKUP($B183,Data!$A$4:$T$287,2,FALSE))</f>
        <v/>
      </c>
      <c r="D183" s="27" t="str">
        <f>IF($B183="","",VLOOKUP($B183,Data!$A$4:$T$287,10,FALSE))</f>
        <v/>
      </c>
      <c r="E183" s="85" t="str">
        <f>IF($B183="","",VLOOKUP($B183,Data!$A$4:$T$287,4,FALSE))</f>
        <v/>
      </c>
      <c r="F183" s="15" t="str">
        <f>IF($B183="","",VLOOKUP($B183,Data!$A$4:$T$287,5,FALSE))</f>
        <v/>
      </c>
      <c r="G183" s="18" t="str">
        <f>IF($B183="","",VLOOKUP($B183,Data!$A$4:$T$287,7,FALSE))</f>
        <v/>
      </c>
      <c r="H183" s="18" t="str">
        <f t="shared" si="10"/>
        <v/>
      </c>
      <c r="I183" s="18" t="str">
        <f t="shared" si="11"/>
        <v/>
      </c>
      <c r="J183" s="16" t="str">
        <f t="shared" si="12"/>
        <v/>
      </c>
      <c r="K183" s="16" t="str">
        <f t="shared" si="13"/>
        <v/>
      </c>
      <c r="L183" s="15" t="e">
        <f>IF($I$15="Show",VLOOKUP($B183,Data!$A$4:$T$287,9,FALSE),VLOOKUP($B183,Data!$A$4:$T$287,7,FALSE))</f>
        <v>#N/A</v>
      </c>
      <c r="M183" s="17" t="str">
        <f>IF($B183="","",VLOOKUP($B183,Data!$A$4:$T$287,6,FALSE))</f>
        <v/>
      </c>
      <c r="N183" s="17" t="str">
        <f t="shared" si="14"/>
        <v/>
      </c>
      <c r="O183" s="26" t="str">
        <f>IF($B183="","",IF(VLOOKUP($B183,Data!$A$4:$T$287,11,FALSE)&lt;1,"",VLOOKUP(B183,Data!$A$4:$T$287,11,FALSE)))</f>
        <v/>
      </c>
    </row>
    <row r="184" spans="1:15" x14ac:dyDescent="0.35">
      <c r="A184" s="19"/>
      <c r="B184" s="101"/>
      <c r="C184" s="86" t="str">
        <f>IF($B184="","",VLOOKUP($B184,Data!$A$4:$T$287,2,FALSE))</f>
        <v/>
      </c>
      <c r="D184" s="27" t="str">
        <f>IF($B184="","",VLOOKUP($B184,Data!$A$4:$T$287,10,FALSE))</f>
        <v/>
      </c>
      <c r="E184" s="85" t="str">
        <f>IF($B184="","",VLOOKUP($B184,Data!$A$4:$T$287,4,FALSE))</f>
        <v/>
      </c>
      <c r="F184" s="15" t="str">
        <f>IF($B184="","",VLOOKUP($B184,Data!$A$4:$T$287,5,FALSE))</f>
        <v/>
      </c>
      <c r="G184" s="18" t="str">
        <f>IF($B184="","",VLOOKUP($B184,Data!$A$4:$T$287,7,FALSE))</f>
        <v/>
      </c>
      <c r="H184" s="18" t="str">
        <f t="shared" si="10"/>
        <v/>
      </c>
      <c r="I184" s="18" t="str">
        <f t="shared" si="11"/>
        <v/>
      </c>
      <c r="J184" s="16" t="str">
        <f t="shared" si="12"/>
        <v/>
      </c>
      <c r="K184" s="16" t="str">
        <f t="shared" si="13"/>
        <v/>
      </c>
      <c r="L184" s="15" t="e">
        <f>IF($I$15="Show",VLOOKUP($B184,Data!$A$4:$T$287,9,FALSE),VLOOKUP($B184,Data!$A$4:$T$287,7,FALSE))</f>
        <v>#N/A</v>
      </c>
      <c r="M184" s="17" t="str">
        <f>IF($B184="","",VLOOKUP($B184,Data!$A$4:$T$287,6,FALSE))</f>
        <v/>
      </c>
      <c r="N184" s="17" t="str">
        <f t="shared" si="14"/>
        <v/>
      </c>
      <c r="O184" s="26" t="str">
        <f>IF($B184="","",IF(VLOOKUP($B184,Data!$A$4:$T$287,11,FALSE)&lt;1,"",VLOOKUP(B184,Data!$A$4:$T$287,11,FALSE)))</f>
        <v/>
      </c>
    </row>
    <row r="185" spans="1:15" x14ac:dyDescent="0.35">
      <c r="A185" s="19"/>
      <c r="B185" s="101"/>
      <c r="C185" s="86" t="str">
        <f>IF($B185="","",VLOOKUP($B185,Data!$A$4:$T$287,2,FALSE))</f>
        <v/>
      </c>
      <c r="D185" s="27" t="str">
        <f>IF($B185="","",VLOOKUP($B185,Data!$A$4:$T$287,10,FALSE))</f>
        <v/>
      </c>
      <c r="E185" s="85" t="str">
        <f>IF($B185="","",VLOOKUP($B185,Data!$A$4:$T$287,4,FALSE))</f>
        <v/>
      </c>
      <c r="F185" s="15" t="str">
        <f>IF($B185="","",VLOOKUP($B185,Data!$A$4:$T$287,5,FALSE))</f>
        <v/>
      </c>
      <c r="G185" s="18" t="str">
        <f>IF($B185="","",VLOOKUP($B185,Data!$A$4:$T$287,7,FALSE))</f>
        <v/>
      </c>
      <c r="H185" s="18" t="str">
        <f t="shared" si="10"/>
        <v/>
      </c>
      <c r="I185" s="18" t="str">
        <f t="shared" si="11"/>
        <v/>
      </c>
      <c r="J185" s="16" t="str">
        <f t="shared" si="12"/>
        <v/>
      </c>
      <c r="K185" s="16" t="str">
        <f t="shared" si="13"/>
        <v/>
      </c>
      <c r="L185" s="15" t="e">
        <f>IF($I$15="Show",VLOOKUP($B185,Data!$A$4:$T$287,9,FALSE),VLOOKUP($B185,Data!$A$4:$T$287,7,FALSE))</f>
        <v>#N/A</v>
      </c>
      <c r="M185" s="17" t="str">
        <f>IF($B185="","",VLOOKUP($B185,Data!$A$4:$T$287,6,FALSE))</f>
        <v/>
      </c>
      <c r="N185" s="17" t="str">
        <f t="shared" si="14"/>
        <v/>
      </c>
      <c r="O185" s="26" t="str">
        <f>IF($B185="","",IF(VLOOKUP($B185,Data!$A$4:$T$287,11,FALSE)&lt;1,"",VLOOKUP(B185,Data!$A$4:$T$287,11,FALSE)))</f>
        <v/>
      </c>
    </row>
    <row r="186" spans="1:15" x14ac:dyDescent="0.35">
      <c r="A186" s="19"/>
      <c r="B186" s="101"/>
      <c r="C186" s="86" t="str">
        <f>IF($B186="","",VLOOKUP($B186,Data!$A$4:$T$287,2,FALSE))</f>
        <v/>
      </c>
      <c r="D186" s="27" t="str">
        <f>IF($B186="","",VLOOKUP($B186,Data!$A$4:$T$287,10,FALSE))</f>
        <v/>
      </c>
      <c r="E186" s="85" t="str">
        <f>IF($B186="","",VLOOKUP($B186,Data!$A$4:$T$287,4,FALSE))</f>
        <v/>
      </c>
      <c r="F186" s="15" t="str">
        <f>IF($B186="","",VLOOKUP($B186,Data!$A$4:$T$287,5,FALSE))</f>
        <v/>
      </c>
      <c r="G186" s="18" t="str">
        <f>IF($B186="","",VLOOKUP($B186,Data!$A$4:$T$287,7,FALSE))</f>
        <v/>
      </c>
      <c r="H186" s="18" t="str">
        <f t="shared" si="10"/>
        <v/>
      </c>
      <c r="I186" s="18" t="str">
        <f t="shared" si="11"/>
        <v/>
      </c>
      <c r="J186" s="16" t="str">
        <f t="shared" si="12"/>
        <v/>
      </c>
      <c r="K186" s="16" t="str">
        <f t="shared" si="13"/>
        <v/>
      </c>
      <c r="L186" s="15" t="e">
        <f>IF($I$15="Show",VLOOKUP($B186,Data!$A$4:$T$287,9,FALSE),VLOOKUP($B186,Data!$A$4:$T$287,7,FALSE))</f>
        <v>#N/A</v>
      </c>
      <c r="M186" s="17" t="str">
        <f>IF($B186="","",VLOOKUP($B186,Data!$A$4:$T$287,6,FALSE))</f>
        <v/>
      </c>
      <c r="N186" s="17" t="str">
        <f t="shared" si="14"/>
        <v/>
      </c>
      <c r="O186" s="26" t="str">
        <f>IF($B186="","",IF(VLOOKUP($B186,Data!$A$4:$T$287,11,FALSE)&lt;1,"",VLOOKUP(B186,Data!$A$4:$T$287,11,FALSE)))</f>
        <v/>
      </c>
    </row>
    <row r="187" spans="1:15" x14ac:dyDescent="0.35">
      <c r="A187" s="19"/>
      <c r="B187" s="101"/>
      <c r="C187" s="86" t="str">
        <f>IF($B187="","",VLOOKUP($B187,Data!$A$4:$T$287,2,FALSE))</f>
        <v/>
      </c>
      <c r="D187" s="27" t="str">
        <f>IF($B187="","",VLOOKUP($B187,Data!$A$4:$T$287,10,FALSE))</f>
        <v/>
      </c>
      <c r="E187" s="85" t="str">
        <f>IF($B187="","",VLOOKUP($B187,Data!$A$4:$T$287,4,FALSE))</f>
        <v/>
      </c>
      <c r="F187" s="15" t="str">
        <f>IF($B187="","",VLOOKUP($B187,Data!$A$4:$T$287,5,FALSE))</f>
        <v/>
      </c>
      <c r="G187" s="18" t="str">
        <f>IF($B187="","",VLOOKUP($B187,Data!$A$4:$T$287,7,FALSE))</f>
        <v/>
      </c>
      <c r="H187" s="18" t="str">
        <f t="shared" si="10"/>
        <v/>
      </c>
      <c r="I187" s="18" t="str">
        <f t="shared" si="11"/>
        <v/>
      </c>
      <c r="J187" s="16" t="str">
        <f t="shared" si="12"/>
        <v/>
      </c>
      <c r="K187" s="16" t="str">
        <f t="shared" si="13"/>
        <v/>
      </c>
      <c r="L187" s="15" t="e">
        <f>IF($I$15="Show",VLOOKUP($B187,Data!$A$4:$T$287,9,FALSE),VLOOKUP($B187,Data!$A$4:$T$287,7,FALSE))</f>
        <v>#N/A</v>
      </c>
      <c r="M187" s="17" t="str">
        <f>IF($B187="","",VLOOKUP($B187,Data!$A$4:$T$287,6,FALSE))</f>
        <v/>
      </c>
      <c r="N187" s="17" t="str">
        <f t="shared" si="14"/>
        <v/>
      </c>
      <c r="O187" s="26" t="str">
        <f>IF($B187="","",IF(VLOOKUP($B187,Data!$A$4:$T$287,11,FALSE)&lt;1,"",VLOOKUP(B187,Data!$A$4:$T$287,11,FALSE)))</f>
        <v/>
      </c>
    </row>
    <row r="188" spans="1:15" x14ac:dyDescent="0.35">
      <c r="A188" s="19"/>
      <c r="B188" s="101"/>
      <c r="C188" s="86" t="str">
        <f>IF($B188="","",VLOOKUP($B188,Data!$A$4:$T$287,2,FALSE))</f>
        <v/>
      </c>
      <c r="D188" s="27" t="str">
        <f>IF($B188="","",VLOOKUP($B188,Data!$A$4:$T$287,10,FALSE))</f>
        <v/>
      </c>
      <c r="E188" s="85" t="str">
        <f>IF($B188="","",VLOOKUP($B188,Data!$A$4:$T$287,4,FALSE))</f>
        <v/>
      </c>
      <c r="F188" s="15" t="str">
        <f>IF($B188="","",VLOOKUP($B188,Data!$A$4:$T$287,5,FALSE))</f>
        <v/>
      </c>
      <c r="G188" s="18" t="str">
        <f>IF($B188="","",VLOOKUP($B188,Data!$A$4:$T$287,7,FALSE))</f>
        <v/>
      </c>
      <c r="H188" s="18" t="str">
        <f t="shared" si="10"/>
        <v/>
      </c>
      <c r="I188" s="18" t="str">
        <f t="shared" si="11"/>
        <v/>
      </c>
      <c r="J188" s="16" t="str">
        <f t="shared" si="12"/>
        <v/>
      </c>
      <c r="K188" s="16" t="str">
        <f t="shared" si="13"/>
        <v/>
      </c>
      <c r="L188" s="15" t="e">
        <f>IF($I$15="Show",VLOOKUP($B188,Data!$A$4:$T$287,9,FALSE),VLOOKUP($B188,Data!$A$4:$T$287,7,FALSE))</f>
        <v>#N/A</v>
      </c>
      <c r="M188" s="17" t="str">
        <f>IF($B188="","",VLOOKUP($B188,Data!$A$4:$T$287,6,FALSE))</f>
        <v/>
      </c>
      <c r="N188" s="17" t="str">
        <f t="shared" si="14"/>
        <v/>
      </c>
      <c r="O188" s="26" t="str">
        <f>IF($B188="","",IF(VLOOKUP($B188,Data!$A$4:$T$287,11,FALSE)&lt;1,"",VLOOKUP(B188,Data!$A$4:$T$287,11,FALSE)))</f>
        <v/>
      </c>
    </row>
    <row r="189" spans="1:15" x14ac:dyDescent="0.35">
      <c r="A189" s="19"/>
      <c r="B189" s="101"/>
      <c r="C189" s="86" t="str">
        <f>IF($B189="","",VLOOKUP($B189,Data!$A$4:$T$287,2,FALSE))</f>
        <v/>
      </c>
      <c r="D189" s="27" t="str">
        <f>IF($B189="","",VLOOKUP($B189,Data!$A$4:$T$287,10,FALSE))</f>
        <v/>
      </c>
      <c r="E189" s="85" t="str">
        <f>IF($B189="","",VLOOKUP($B189,Data!$A$4:$T$287,4,FALSE))</f>
        <v/>
      </c>
      <c r="F189" s="15" t="str">
        <f>IF($B189="","",VLOOKUP($B189,Data!$A$4:$T$287,5,FALSE))</f>
        <v/>
      </c>
      <c r="G189" s="18" t="str">
        <f>IF($B189="","",VLOOKUP($B189,Data!$A$4:$T$287,7,FALSE))</f>
        <v/>
      </c>
      <c r="H189" s="18" t="str">
        <f t="shared" si="10"/>
        <v/>
      </c>
      <c r="I189" s="18" t="str">
        <f t="shared" si="11"/>
        <v/>
      </c>
      <c r="J189" s="16" t="str">
        <f t="shared" si="12"/>
        <v/>
      </c>
      <c r="K189" s="16" t="str">
        <f t="shared" si="13"/>
        <v/>
      </c>
      <c r="L189" s="15" t="e">
        <f>IF($I$15="Show",VLOOKUP($B189,Data!$A$4:$T$287,9,FALSE),VLOOKUP($B189,Data!$A$4:$T$287,7,FALSE))</f>
        <v>#N/A</v>
      </c>
      <c r="M189" s="17" t="str">
        <f>IF($B189="","",VLOOKUP($B189,Data!$A$4:$T$287,6,FALSE))</f>
        <v/>
      </c>
      <c r="N189" s="17" t="str">
        <f t="shared" si="14"/>
        <v/>
      </c>
      <c r="O189" s="26" t="str">
        <f>IF($B189="","",IF(VLOOKUP($B189,Data!$A$4:$T$287,11,FALSE)&lt;1,"",VLOOKUP(B189,Data!$A$4:$T$287,11,FALSE)))</f>
        <v/>
      </c>
    </row>
    <row r="190" spans="1:15" x14ac:dyDescent="0.35">
      <c r="A190" s="19"/>
      <c r="B190" s="101"/>
      <c r="C190" s="86" t="str">
        <f>IF($B190="","",VLOOKUP($B190,Data!$A$4:$T$287,2,FALSE))</f>
        <v/>
      </c>
      <c r="D190" s="27" t="str">
        <f>IF($B190="","",VLOOKUP($B190,Data!$A$4:$T$287,10,FALSE))</f>
        <v/>
      </c>
      <c r="E190" s="85" t="str">
        <f>IF($B190="","",VLOOKUP($B190,Data!$A$4:$T$287,4,FALSE))</f>
        <v/>
      </c>
      <c r="F190" s="15" t="str">
        <f>IF($B190="","",VLOOKUP($B190,Data!$A$4:$T$287,5,FALSE))</f>
        <v/>
      </c>
      <c r="G190" s="18" t="str">
        <f>IF($B190="","",VLOOKUP($B190,Data!$A$4:$T$287,7,FALSE))</f>
        <v/>
      </c>
      <c r="H190" s="18" t="str">
        <f t="shared" si="10"/>
        <v/>
      </c>
      <c r="I190" s="18" t="str">
        <f t="shared" si="11"/>
        <v/>
      </c>
      <c r="J190" s="16" t="str">
        <f t="shared" si="12"/>
        <v/>
      </c>
      <c r="K190" s="16" t="str">
        <f t="shared" si="13"/>
        <v/>
      </c>
      <c r="L190" s="15" t="e">
        <f>IF($I$15="Show",VLOOKUP($B190,Data!$A$4:$T$287,9,FALSE),VLOOKUP($B190,Data!$A$4:$T$287,7,FALSE))</f>
        <v>#N/A</v>
      </c>
      <c r="M190" s="17" t="str">
        <f>IF($B190="","",VLOOKUP($B190,Data!$A$4:$T$287,6,FALSE))</f>
        <v/>
      </c>
      <c r="N190" s="17" t="str">
        <f t="shared" si="14"/>
        <v/>
      </c>
      <c r="O190" s="26" t="str">
        <f>IF($B190="","",IF(VLOOKUP($B190,Data!$A$4:$T$287,11,FALSE)&lt;1,"",VLOOKUP(B190,Data!$A$4:$T$287,11,FALSE)))</f>
        <v/>
      </c>
    </row>
    <row r="191" spans="1:15" x14ac:dyDescent="0.35">
      <c r="A191" s="19"/>
      <c r="B191" s="101"/>
      <c r="C191" s="86" t="str">
        <f>IF($B191="","",VLOOKUP($B191,Data!$A$4:$T$287,2,FALSE))</f>
        <v/>
      </c>
      <c r="D191" s="27" t="str">
        <f>IF($B191="","",VLOOKUP($B191,Data!$A$4:$T$287,10,FALSE))</f>
        <v/>
      </c>
      <c r="E191" s="85" t="str">
        <f>IF($B191="","",VLOOKUP($B191,Data!$A$4:$T$287,4,FALSE))</f>
        <v/>
      </c>
      <c r="F191" s="15" t="str">
        <f>IF($B191="","",VLOOKUP($B191,Data!$A$4:$T$287,5,FALSE))</f>
        <v/>
      </c>
      <c r="G191" s="18" t="str">
        <f>IF($B191="","",VLOOKUP($B191,Data!$A$4:$T$287,7,FALSE))</f>
        <v/>
      </c>
      <c r="H191" s="18" t="str">
        <f t="shared" si="10"/>
        <v/>
      </c>
      <c r="I191" s="18" t="str">
        <f t="shared" si="11"/>
        <v/>
      </c>
      <c r="J191" s="16" t="str">
        <f t="shared" si="12"/>
        <v/>
      </c>
      <c r="K191" s="16" t="str">
        <f t="shared" si="13"/>
        <v/>
      </c>
      <c r="L191" s="15" t="e">
        <f>IF($I$15="Show",VLOOKUP($B191,Data!$A$4:$T$287,9,FALSE),VLOOKUP($B191,Data!$A$4:$T$287,7,FALSE))</f>
        <v>#N/A</v>
      </c>
      <c r="M191" s="17" t="str">
        <f>IF($B191="","",VLOOKUP($B191,Data!$A$4:$T$287,6,FALSE))</f>
        <v/>
      </c>
      <c r="N191" s="17" t="str">
        <f t="shared" si="14"/>
        <v/>
      </c>
      <c r="O191" s="26" t="str">
        <f>IF($B191="","",IF(VLOOKUP($B191,Data!$A$4:$T$287,11,FALSE)&lt;1,"",VLOOKUP(B191,Data!$A$4:$T$287,11,FALSE)))</f>
        <v/>
      </c>
    </row>
    <row r="192" spans="1:15" x14ac:dyDescent="0.35">
      <c r="A192" s="19"/>
      <c r="B192" s="101"/>
      <c r="C192" s="86" t="str">
        <f>IF($B192="","",VLOOKUP($B192,Data!$A$4:$T$287,2,FALSE))</f>
        <v/>
      </c>
      <c r="D192" s="27" t="str">
        <f>IF($B192="","",VLOOKUP($B192,Data!$A$4:$T$287,10,FALSE))</f>
        <v/>
      </c>
      <c r="E192" s="85" t="str">
        <f>IF($B192="","",VLOOKUP($B192,Data!$A$4:$T$287,4,FALSE))</f>
        <v/>
      </c>
      <c r="F192" s="15" t="str">
        <f>IF($B192="","",VLOOKUP($B192,Data!$A$4:$T$287,5,FALSE))</f>
        <v/>
      </c>
      <c r="G192" s="18" t="str">
        <f>IF($B192="","",VLOOKUP($B192,Data!$A$4:$T$287,7,FALSE))</f>
        <v/>
      </c>
      <c r="H192" s="18" t="str">
        <f t="shared" si="10"/>
        <v/>
      </c>
      <c r="I192" s="18" t="str">
        <f t="shared" si="11"/>
        <v/>
      </c>
      <c r="J192" s="16" t="str">
        <f t="shared" si="12"/>
        <v/>
      </c>
      <c r="K192" s="16" t="str">
        <f t="shared" si="13"/>
        <v/>
      </c>
      <c r="L192" s="15" t="e">
        <f>IF($I$15="Show",VLOOKUP($B192,Data!$A$4:$T$287,9,FALSE),VLOOKUP($B192,Data!$A$4:$T$287,7,FALSE))</f>
        <v>#N/A</v>
      </c>
      <c r="M192" s="17" t="str">
        <f>IF($B192="","",VLOOKUP($B192,Data!$A$4:$T$287,6,FALSE))</f>
        <v/>
      </c>
      <c r="N192" s="17" t="str">
        <f t="shared" si="14"/>
        <v/>
      </c>
      <c r="O192" s="26" t="str">
        <f>IF($B192="","",IF(VLOOKUP($B192,Data!$A$4:$T$287,11,FALSE)&lt;1,"",VLOOKUP(B192,Data!$A$4:$T$287,11,FALSE)))</f>
        <v/>
      </c>
    </row>
    <row r="193" spans="1:15" x14ac:dyDescent="0.35">
      <c r="A193" s="19"/>
      <c r="B193" s="101"/>
      <c r="C193" s="86" t="str">
        <f>IF($B193="","",VLOOKUP($B193,Data!$A$4:$T$287,2,FALSE))</f>
        <v/>
      </c>
      <c r="D193" s="27" t="str">
        <f>IF($B193="","",VLOOKUP($B193,Data!$A$4:$T$287,10,FALSE))</f>
        <v/>
      </c>
      <c r="E193" s="85" t="str">
        <f>IF($B193="","",VLOOKUP($B193,Data!$A$4:$T$287,4,FALSE))</f>
        <v/>
      </c>
      <c r="F193" s="15" t="str">
        <f>IF($B193="","",VLOOKUP($B193,Data!$A$4:$T$287,5,FALSE))</f>
        <v/>
      </c>
      <c r="G193" s="18" t="str">
        <f>IF($B193="","",VLOOKUP($B193,Data!$A$4:$T$287,7,FALSE))</f>
        <v/>
      </c>
      <c r="H193" s="18" t="str">
        <f t="shared" si="10"/>
        <v/>
      </c>
      <c r="I193" s="18" t="str">
        <f t="shared" si="11"/>
        <v/>
      </c>
      <c r="J193" s="16" t="str">
        <f t="shared" si="12"/>
        <v/>
      </c>
      <c r="K193" s="16" t="str">
        <f t="shared" si="13"/>
        <v/>
      </c>
      <c r="L193" s="15" t="e">
        <f>IF($I$15="Show",VLOOKUP($B193,Data!$A$4:$T$287,9,FALSE),VLOOKUP($B193,Data!$A$4:$T$287,7,FALSE))</f>
        <v>#N/A</v>
      </c>
      <c r="M193" s="17" t="str">
        <f>IF($B193="","",VLOOKUP($B193,Data!$A$4:$T$287,6,FALSE))</f>
        <v/>
      </c>
      <c r="N193" s="17" t="str">
        <f t="shared" si="14"/>
        <v/>
      </c>
      <c r="O193" s="26" t="str">
        <f>IF($B193="","",IF(VLOOKUP($B193,Data!$A$4:$T$287,11,FALSE)&lt;1,"",VLOOKUP(B193,Data!$A$4:$T$287,11,FALSE)))</f>
        <v/>
      </c>
    </row>
    <row r="194" spans="1:15" x14ac:dyDescent="0.35">
      <c r="A194" s="19"/>
      <c r="B194" s="101"/>
      <c r="C194" s="86" t="str">
        <f>IF($B194="","",VLOOKUP($B194,Data!$A$4:$T$287,2,FALSE))</f>
        <v/>
      </c>
      <c r="D194" s="27" t="str">
        <f>IF($B194="","",VLOOKUP($B194,Data!$A$4:$T$287,10,FALSE))</f>
        <v/>
      </c>
      <c r="E194" s="85" t="str">
        <f>IF($B194="","",VLOOKUP($B194,Data!$A$4:$T$287,4,FALSE))</f>
        <v/>
      </c>
      <c r="F194" s="15" t="str">
        <f>IF($B194="","",VLOOKUP($B194,Data!$A$4:$T$287,5,FALSE))</f>
        <v/>
      </c>
      <c r="G194" s="18" t="str">
        <f>IF($B194="","",VLOOKUP($B194,Data!$A$4:$T$287,7,FALSE))</f>
        <v/>
      </c>
      <c r="H194" s="18" t="str">
        <f t="shared" si="10"/>
        <v/>
      </c>
      <c r="I194" s="18" t="str">
        <f t="shared" si="11"/>
        <v/>
      </c>
      <c r="J194" s="16" t="str">
        <f t="shared" si="12"/>
        <v/>
      </c>
      <c r="K194" s="16" t="str">
        <f t="shared" si="13"/>
        <v/>
      </c>
      <c r="L194" s="15" t="e">
        <f>IF($I$15="Show",VLOOKUP($B194,Data!$A$4:$T$287,9,FALSE),VLOOKUP($B194,Data!$A$4:$T$287,7,FALSE))</f>
        <v>#N/A</v>
      </c>
      <c r="M194" s="17" t="str">
        <f>IF($B194="","",VLOOKUP($B194,Data!$A$4:$T$287,6,FALSE))</f>
        <v/>
      </c>
      <c r="N194" s="17" t="str">
        <f t="shared" si="14"/>
        <v/>
      </c>
      <c r="O194" s="26" t="str">
        <f>IF($B194="","",IF(VLOOKUP($B194,Data!$A$4:$T$287,11,FALSE)&lt;1,"",VLOOKUP(B194,Data!$A$4:$T$287,11,FALSE)))</f>
        <v/>
      </c>
    </row>
    <row r="195" spans="1:15" x14ac:dyDescent="0.35">
      <c r="A195" s="19"/>
      <c r="B195" s="101"/>
      <c r="C195" s="86" t="str">
        <f>IF($B195="","",VLOOKUP($B195,Data!$A$4:$T$287,2,FALSE))</f>
        <v/>
      </c>
      <c r="D195" s="27" t="str">
        <f>IF($B195="","",VLOOKUP($B195,Data!$A$4:$T$287,10,FALSE))</f>
        <v/>
      </c>
      <c r="E195" s="85" t="str">
        <f>IF($B195="","",VLOOKUP($B195,Data!$A$4:$T$287,4,FALSE))</f>
        <v/>
      </c>
      <c r="F195" s="15" t="str">
        <f>IF($B195="","",VLOOKUP($B195,Data!$A$4:$T$287,5,FALSE))</f>
        <v/>
      </c>
      <c r="G195" s="18" t="str">
        <f>IF($B195="","",VLOOKUP($B195,Data!$A$4:$T$287,7,FALSE))</f>
        <v/>
      </c>
      <c r="H195" s="18" t="str">
        <f t="shared" si="10"/>
        <v/>
      </c>
      <c r="I195" s="18" t="str">
        <f t="shared" si="11"/>
        <v/>
      </c>
      <c r="J195" s="16" t="str">
        <f t="shared" si="12"/>
        <v/>
      </c>
      <c r="K195" s="16" t="str">
        <f t="shared" si="13"/>
        <v/>
      </c>
      <c r="L195" s="15" t="e">
        <f>IF($I$15="Show",VLOOKUP($B195,Data!$A$4:$T$287,9,FALSE),VLOOKUP($B195,Data!$A$4:$T$287,7,FALSE))</f>
        <v>#N/A</v>
      </c>
      <c r="M195" s="17" t="str">
        <f>IF($B195="","",VLOOKUP($B195,Data!$A$4:$T$287,6,FALSE))</f>
        <v/>
      </c>
      <c r="N195" s="17" t="str">
        <f t="shared" si="14"/>
        <v/>
      </c>
      <c r="O195" s="26" t="str">
        <f>IF($B195="","",IF(VLOOKUP($B195,Data!$A$4:$T$287,11,FALSE)&lt;1,"",VLOOKUP(B195,Data!$A$4:$T$287,11,FALSE)))</f>
        <v/>
      </c>
    </row>
    <row r="196" spans="1:15" x14ac:dyDescent="0.35">
      <c r="A196" s="19"/>
      <c r="B196" s="101"/>
      <c r="C196" s="86" t="str">
        <f>IF($B196="","",VLOOKUP($B196,Data!$A$4:$T$287,2,FALSE))</f>
        <v/>
      </c>
      <c r="D196" s="27" t="str">
        <f>IF($B196="","",VLOOKUP($B196,Data!$A$4:$T$287,10,FALSE))</f>
        <v/>
      </c>
      <c r="E196" s="85" t="str">
        <f>IF($B196="","",VLOOKUP($B196,Data!$A$4:$T$287,4,FALSE))</f>
        <v/>
      </c>
      <c r="F196" s="15" t="str">
        <f>IF($B196="","",VLOOKUP($B196,Data!$A$4:$T$287,5,FALSE))</f>
        <v/>
      </c>
      <c r="G196" s="18" t="str">
        <f>IF($B196="","",VLOOKUP($B196,Data!$A$4:$T$287,7,FALSE))</f>
        <v/>
      </c>
      <c r="H196" s="18" t="str">
        <f t="shared" si="10"/>
        <v/>
      </c>
      <c r="I196" s="18" t="str">
        <f t="shared" si="11"/>
        <v/>
      </c>
      <c r="J196" s="16" t="str">
        <f t="shared" si="12"/>
        <v/>
      </c>
      <c r="K196" s="16" t="str">
        <f t="shared" si="13"/>
        <v/>
      </c>
      <c r="L196" s="15" t="e">
        <f>IF($I$15="Show",VLOOKUP($B196,Data!$A$4:$T$287,9,FALSE),VLOOKUP($B196,Data!$A$4:$T$287,7,FALSE))</f>
        <v>#N/A</v>
      </c>
      <c r="M196" s="17" t="str">
        <f>IF($B196="","",VLOOKUP($B196,Data!$A$4:$T$287,6,FALSE))</f>
        <v/>
      </c>
      <c r="N196" s="17" t="str">
        <f t="shared" si="14"/>
        <v/>
      </c>
      <c r="O196" s="26" t="str">
        <f>IF($B196="","",IF(VLOOKUP($B196,Data!$A$4:$T$287,11,FALSE)&lt;1,"",VLOOKUP(B196,Data!$A$4:$T$287,11,FALSE)))</f>
        <v/>
      </c>
    </row>
    <row r="197" spans="1:15" x14ac:dyDescent="0.35">
      <c r="A197" s="19"/>
      <c r="B197" s="101"/>
      <c r="C197" s="86" t="str">
        <f>IF($B197="","",VLOOKUP($B197,Data!$A$4:$T$287,2,FALSE))</f>
        <v/>
      </c>
      <c r="D197" s="27" t="str">
        <f>IF($B197="","",VLOOKUP($B197,Data!$A$4:$T$287,10,FALSE))</f>
        <v/>
      </c>
      <c r="E197" s="85" t="str">
        <f>IF($B197="","",VLOOKUP($B197,Data!$A$4:$T$287,4,FALSE))</f>
        <v/>
      </c>
      <c r="F197" s="15" t="str">
        <f>IF($B197="","",VLOOKUP($B197,Data!$A$4:$T$287,5,FALSE))</f>
        <v/>
      </c>
      <c r="G197" s="18" t="str">
        <f>IF($B197="","",VLOOKUP($B197,Data!$A$4:$T$287,7,FALSE))</f>
        <v/>
      </c>
      <c r="H197" s="18" t="str">
        <f t="shared" si="10"/>
        <v/>
      </c>
      <c r="I197" s="18" t="str">
        <f t="shared" si="11"/>
        <v/>
      </c>
      <c r="J197" s="16" t="str">
        <f t="shared" si="12"/>
        <v/>
      </c>
      <c r="K197" s="16" t="str">
        <f t="shared" si="13"/>
        <v/>
      </c>
      <c r="L197" s="15" t="e">
        <f>IF($I$15="Show",VLOOKUP($B197,Data!$A$4:$T$287,9,FALSE),VLOOKUP($B197,Data!$A$4:$T$287,7,FALSE))</f>
        <v>#N/A</v>
      </c>
      <c r="M197" s="17" t="str">
        <f>IF($B197="","",VLOOKUP($B197,Data!$A$4:$T$287,6,FALSE))</f>
        <v/>
      </c>
      <c r="N197" s="17" t="str">
        <f t="shared" si="14"/>
        <v/>
      </c>
      <c r="O197" s="26" t="str">
        <f>IF($B197="","",IF(VLOOKUP($B197,Data!$A$4:$T$287,11,FALSE)&lt;1,"",VLOOKUP(B197,Data!$A$4:$T$287,11,FALSE)))</f>
        <v/>
      </c>
    </row>
    <row r="198" spans="1:15" x14ac:dyDescent="0.35">
      <c r="A198" s="19"/>
      <c r="B198" s="101"/>
      <c r="C198" s="86" t="str">
        <f>IF($B198="","",VLOOKUP($B198,Data!$A$4:$T$287,2,FALSE))</f>
        <v/>
      </c>
      <c r="D198" s="27" t="str">
        <f>IF($B198="","",VLOOKUP($B198,Data!$A$4:$T$287,10,FALSE))</f>
        <v/>
      </c>
      <c r="E198" s="85" t="str">
        <f>IF($B198="","",VLOOKUP($B198,Data!$A$4:$T$287,4,FALSE))</f>
        <v/>
      </c>
      <c r="F198" s="15" t="str">
        <f>IF($B198="","",VLOOKUP($B198,Data!$A$4:$T$287,5,FALSE))</f>
        <v/>
      </c>
      <c r="G198" s="18" t="str">
        <f>IF($B198="","",VLOOKUP($B198,Data!$A$4:$T$287,7,FALSE))</f>
        <v/>
      </c>
      <c r="H198" s="18" t="str">
        <f t="shared" si="10"/>
        <v/>
      </c>
      <c r="I198" s="18" t="str">
        <f t="shared" si="11"/>
        <v/>
      </c>
      <c r="J198" s="16" t="str">
        <f t="shared" si="12"/>
        <v/>
      </c>
      <c r="K198" s="16" t="str">
        <f t="shared" si="13"/>
        <v/>
      </c>
      <c r="L198" s="15" t="e">
        <f>IF($I$15="Show",VLOOKUP($B198,Data!$A$4:$T$287,9,FALSE),VLOOKUP($B198,Data!$A$4:$T$287,7,FALSE))</f>
        <v>#N/A</v>
      </c>
      <c r="M198" s="17" t="str">
        <f>IF($B198="","",VLOOKUP($B198,Data!$A$4:$T$287,6,FALSE))</f>
        <v/>
      </c>
      <c r="N198" s="17" t="str">
        <f t="shared" si="14"/>
        <v/>
      </c>
      <c r="O198" s="26" t="str">
        <f>IF($B198="","",IF(VLOOKUP($B198,Data!$A$4:$T$287,11,FALSE)&lt;1,"",VLOOKUP(B198,Data!$A$4:$T$287,11,FALSE)))</f>
        <v/>
      </c>
    </row>
    <row r="199" spans="1:15" x14ac:dyDescent="0.35">
      <c r="A199" s="19"/>
      <c r="B199" s="101"/>
      <c r="C199" s="86" t="str">
        <f>IF($B199="","",VLOOKUP($B199,Data!$A$4:$T$287,2,FALSE))</f>
        <v/>
      </c>
      <c r="D199" s="27" t="str">
        <f>IF($B199="","",VLOOKUP($B199,Data!$A$4:$T$287,10,FALSE))</f>
        <v/>
      </c>
      <c r="E199" s="85" t="str">
        <f>IF($B199="","",VLOOKUP($B199,Data!$A$4:$T$287,4,FALSE))</f>
        <v/>
      </c>
      <c r="F199" s="15" t="str">
        <f>IF($B199="","",VLOOKUP($B199,Data!$A$4:$T$287,5,FALSE))</f>
        <v/>
      </c>
      <c r="G199" s="18" t="str">
        <f>IF($B199="","",VLOOKUP($B199,Data!$A$4:$T$287,7,FALSE))</f>
        <v/>
      </c>
      <c r="H199" s="18" t="str">
        <f t="shared" si="10"/>
        <v/>
      </c>
      <c r="I199" s="18" t="str">
        <f t="shared" si="11"/>
        <v/>
      </c>
      <c r="J199" s="16" t="str">
        <f t="shared" si="12"/>
        <v/>
      </c>
      <c r="K199" s="16" t="str">
        <f t="shared" si="13"/>
        <v/>
      </c>
      <c r="L199" s="15" t="e">
        <f>IF($I$15="Show",VLOOKUP($B199,Data!$A$4:$T$287,9,FALSE),VLOOKUP($B199,Data!$A$4:$T$287,7,FALSE))</f>
        <v>#N/A</v>
      </c>
      <c r="M199" s="17" t="str">
        <f>IF($B199="","",VLOOKUP($B199,Data!$A$4:$T$287,6,FALSE))</f>
        <v/>
      </c>
      <c r="N199" s="17" t="str">
        <f t="shared" si="14"/>
        <v/>
      </c>
      <c r="O199" s="26" t="str">
        <f>IF($B199="","",IF(VLOOKUP($B199,Data!$A$4:$T$287,11,FALSE)&lt;1,"",VLOOKUP(B199,Data!$A$4:$T$287,11,FALSE)))</f>
        <v/>
      </c>
    </row>
    <row r="200" spans="1:15" x14ac:dyDescent="0.35">
      <c r="A200" s="19"/>
      <c r="B200" s="101"/>
      <c r="C200" s="86" t="str">
        <f>IF($B200="","",VLOOKUP($B200,Data!$A$4:$T$287,2,FALSE))</f>
        <v/>
      </c>
      <c r="D200" s="27" t="str">
        <f>IF($B200="","",VLOOKUP($B200,Data!$A$4:$T$287,10,FALSE))</f>
        <v/>
      </c>
      <c r="E200" s="85" t="str">
        <f>IF($B200="","",VLOOKUP($B200,Data!$A$4:$T$287,4,FALSE))</f>
        <v/>
      </c>
      <c r="F200" s="15" t="str">
        <f>IF($B200="","",VLOOKUP($B200,Data!$A$4:$T$287,5,FALSE))</f>
        <v/>
      </c>
      <c r="G200" s="18" t="str">
        <f>IF($B200="","",VLOOKUP($B200,Data!$A$4:$T$287,7,FALSE))</f>
        <v/>
      </c>
      <c r="H200" s="18" t="str">
        <f t="shared" si="10"/>
        <v/>
      </c>
      <c r="I200" s="18" t="str">
        <f t="shared" si="11"/>
        <v/>
      </c>
      <c r="J200" s="16" t="str">
        <f t="shared" si="12"/>
        <v/>
      </c>
      <c r="K200" s="16" t="str">
        <f t="shared" si="13"/>
        <v/>
      </c>
      <c r="L200" s="15" t="e">
        <f>IF($I$15="Show",VLOOKUP($B200,Data!$A$4:$T$287,9,FALSE),VLOOKUP($B200,Data!$A$4:$T$287,7,FALSE))</f>
        <v>#N/A</v>
      </c>
      <c r="M200" s="17" t="str">
        <f>IF($B200="","",VLOOKUP($B200,Data!$A$4:$T$287,6,FALSE))</f>
        <v/>
      </c>
      <c r="N200" s="17" t="str">
        <f t="shared" si="14"/>
        <v/>
      </c>
      <c r="O200" s="26" t="str">
        <f>IF($B200="","",IF(VLOOKUP($B200,Data!$A$4:$T$287,11,FALSE)&lt;1,"",VLOOKUP(B200,Data!$A$4:$T$287,11,FALSE)))</f>
        <v/>
      </c>
    </row>
    <row r="201" spans="1:15" x14ac:dyDescent="0.35">
      <c r="A201" s="19"/>
      <c r="B201" s="102"/>
      <c r="C201" s="86" t="str">
        <f>IF($B201="","",VLOOKUP($B201,Data!$A$4:$T$287,2,FALSE))</f>
        <v/>
      </c>
      <c r="D201" s="27" t="str">
        <f>IF($B201="","",VLOOKUP($B201,Data!$A$4:$T$287,10,FALSE))</f>
        <v/>
      </c>
      <c r="E201" s="85" t="str">
        <f>IF($B201="","",VLOOKUP($B201,Data!$A$4:$T$287,4,FALSE))</f>
        <v/>
      </c>
      <c r="F201" s="15" t="str">
        <f>IF($B201="","",VLOOKUP($B201,Data!$A$4:$T$287,5,FALSE))</f>
        <v/>
      </c>
      <c r="G201" s="18" t="str">
        <f>IF($B201="","",VLOOKUP($B201,Data!$A$4:$T$287,7,FALSE))</f>
        <v/>
      </c>
      <c r="H201" s="18" t="str">
        <f t="shared" si="10"/>
        <v/>
      </c>
      <c r="I201" s="18" t="str">
        <f t="shared" si="11"/>
        <v/>
      </c>
      <c r="J201" s="16" t="str">
        <f t="shared" si="12"/>
        <v/>
      </c>
      <c r="K201" s="16" t="str">
        <f t="shared" si="13"/>
        <v/>
      </c>
      <c r="L201" s="15" t="e">
        <f>IF($I$15="Show",VLOOKUP($B201,Data!$A$4:$T$287,9,FALSE),VLOOKUP($B201,Data!$A$4:$T$287,7,FALSE))</f>
        <v>#N/A</v>
      </c>
      <c r="M201" s="17" t="str">
        <f>IF($B201="","",VLOOKUP($B201,Data!$A$4:$T$287,6,FALSE))</f>
        <v/>
      </c>
      <c r="N201" s="17" t="str">
        <f t="shared" si="14"/>
        <v/>
      </c>
      <c r="O201" s="26" t="str">
        <f>IF($B201="","",IF(VLOOKUP($B201,Data!$A$4:$T$287,11,FALSE)&lt;1,"",VLOOKUP(B201,Data!$A$4:$T$287,11,FALSE)))</f>
        <v/>
      </c>
    </row>
    <row r="202" spans="1:15" x14ac:dyDescent="0.35">
      <c r="A202" s="19"/>
      <c r="B202" s="102"/>
      <c r="C202" s="86" t="str">
        <f>IF($B202="","",VLOOKUP($B202,Data!$A$4:$T$287,2,FALSE))</f>
        <v/>
      </c>
      <c r="D202" s="27" t="str">
        <f>IF($B202="","",VLOOKUP($B202,Data!$A$4:$T$287,10,FALSE))</f>
        <v/>
      </c>
      <c r="E202" s="85" t="str">
        <f>IF($B202="","",VLOOKUP($B202,Data!$A$4:$T$287,4,FALSE))</f>
        <v/>
      </c>
      <c r="F202" s="15" t="str">
        <f>IF($B202="","",VLOOKUP($B202,Data!$A$4:$T$287,5,FALSE))</f>
        <v/>
      </c>
      <c r="G202" s="18" t="str">
        <f>IF($B202="","",VLOOKUP($B202,Data!$A$4:$T$287,7,FALSE))</f>
        <v/>
      </c>
      <c r="H202" s="18" t="str">
        <f t="shared" si="10"/>
        <v/>
      </c>
      <c r="I202" s="18" t="str">
        <f t="shared" si="11"/>
        <v/>
      </c>
      <c r="J202" s="16" t="str">
        <f t="shared" si="12"/>
        <v/>
      </c>
      <c r="K202" s="16" t="str">
        <f t="shared" si="13"/>
        <v/>
      </c>
      <c r="L202" s="15" t="e">
        <f>IF($I$15="Show",VLOOKUP($B202,Data!$A$4:$T$287,9,FALSE),VLOOKUP($B202,Data!$A$4:$T$287,7,FALSE))</f>
        <v>#N/A</v>
      </c>
      <c r="M202" s="17" t="str">
        <f>IF($B202="","",VLOOKUP($B202,Data!$A$4:$T$287,6,FALSE))</f>
        <v/>
      </c>
      <c r="N202" s="17" t="str">
        <f t="shared" si="14"/>
        <v/>
      </c>
      <c r="O202" s="26" t="str">
        <f>IF($B202="","",IF(VLOOKUP($B202,Data!$A$4:$T$287,11,FALSE)&lt;1,"",VLOOKUP(B202,Data!$A$4:$T$287,11,FALSE)))</f>
        <v/>
      </c>
    </row>
    <row r="203" spans="1:15" x14ac:dyDescent="0.35">
      <c r="A203" s="19"/>
      <c r="B203" s="101"/>
      <c r="C203" s="86" t="str">
        <f>IF($B203="","",VLOOKUP($B203,Data!$A$4:$T$287,2,FALSE))</f>
        <v/>
      </c>
      <c r="D203" s="27" t="str">
        <f>IF($B203="","",VLOOKUP($B203,Data!$A$4:$T$287,10,FALSE))</f>
        <v/>
      </c>
      <c r="E203" s="85" t="str">
        <f>IF($B203="","",VLOOKUP($B203,Data!$A$4:$T$287,4,FALSE))</f>
        <v/>
      </c>
      <c r="F203" s="15" t="str">
        <f>IF($B203="","",VLOOKUP($B203,Data!$A$4:$T$287,5,FALSE))</f>
        <v/>
      </c>
      <c r="G203" s="18" t="str">
        <f>IF($B203="","",VLOOKUP($B203,Data!$A$4:$T$287,7,FALSE))</f>
        <v/>
      </c>
      <c r="H203" s="18" t="str">
        <f t="shared" si="10"/>
        <v/>
      </c>
      <c r="I203" s="18" t="str">
        <f t="shared" si="11"/>
        <v/>
      </c>
      <c r="J203" s="16" t="str">
        <f t="shared" si="12"/>
        <v/>
      </c>
      <c r="K203" s="16" t="str">
        <f t="shared" si="13"/>
        <v/>
      </c>
      <c r="L203" s="15" t="e">
        <f>IF($I$15="Show",VLOOKUP($B203,Data!$A$4:$T$287,9,FALSE),VLOOKUP($B203,Data!$A$4:$T$287,7,FALSE))</f>
        <v>#N/A</v>
      </c>
      <c r="M203" s="17" t="str">
        <f>IF($B203="","",VLOOKUP($B203,Data!$A$4:$T$287,6,FALSE))</f>
        <v/>
      </c>
      <c r="N203" s="17" t="str">
        <f t="shared" si="14"/>
        <v/>
      </c>
      <c r="O203" s="26" t="str">
        <f>IF($B203="","",IF(VLOOKUP($B203,Data!$A$4:$T$287,11,FALSE)&lt;1,"",VLOOKUP(B203,Data!$A$4:$T$287,11,FALSE)))</f>
        <v/>
      </c>
    </row>
    <row r="204" spans="1:15" x14ac:dyDescent="0.35">
      <c r="A204" s="19"/>
      <c r="B204" s="101"/>
      <c r="C204" s="86" t="str">
        <f>IF($B204="","",VLOOKUP($B204,Data!$A$4:$T$287,2,FALSE))</f>
        <v/>
      </c>
      <c r="D204" s="27" t="str">
        <f>IF($B204="","",VLOOKUP($B204,Data!$A$4:$T$287,10,FALSE))</f>
        <v/>
      </c>
      <c r="E204" s="85" t="str">
        <f>IF($B204="","",VLOOKUP($B204,Data!$A$4:$T$287,4,FALSE))</f>
        <v/>
      </c>
      <c r="F204" s="15" t="str">
        <f>IF($B204="","",VLOOKUP($B204,Data!$A$4:$T$287,5,FALSE))</f>
        <v/>
      </c>
      <c r="G204" s="18" t="str">
        <f>IF($B204="","",VLOOKUP($B204,Data!$A$4:$T$287,7,FALSE))</f>
        <v/>
      </c>
      <c r="H204" s="18" t="str">
        <f t="shared" si="10"/>
        <v/>
      </c>
      <c r="I204" s="18" t="str">
        <f t="shared" si="11"/>
        <v/>
      </c>
      <c r="J204" s="16" t="str">
        <f t="shared" si="12"/>
        <v/>
      </c>
      <c r="K204" s="16" t="str">
        <f t="shared" si="13"/>
        <v/>
      </c>
      <c r="L204" s="15" t="e">
        <f>IF($I$15="Show",VLOOKUP($B204,Data!$A$4:$T$287,9,FALSE),VLOOKUP($B204,Data!$A$4:$T$287,7,FALSE))</f>
        <v>#N/A</v>
      </c>
      <c r="M204" s="17" t="str">
        <f>IF($B204="","",VLOOKUP($B204,Data!$A$4:$T$287,6,FALSE))</f>
        <v/>
      </c>
      <c r="N204" s="17" t="str">
        <f t="shared" si="14"/>
        <v/>
      </c>
      <c r="O204" s="26" t="str">
        <f>IF($B204="","",IF(VLOOKUP($B204,Data!$A$4:$T$287,11,FALSE)&lt;1,"",VLOOKUP(B204,Data!$A$4:$T$287,11,FALSE)))</f>
        <v/>
      </c>
    </row>
    <row r="205" spans="1:15" x14ac:dyDescent="0.35">
      <c r="A205" s="19"/>
      <c r="B205" s="101"/>
      <c r="C205" s="86" t="str">
        <f>IF($B205="","",VLOOKUP($B205,Data!$A$4:$T$287,2,FALSE))</f>
        <v/>
      </c>
      <c r="D205" s="27" t="str">
        <f>IF($B205="","",VLOOKUP($B205,Data!$A$4:$T$287,10,FALSE))</f>
        <v/>
      </c>
      <c r="E205" s="85" t="str">
        <f>IF($B205="","",VLOOKUP($B205,Data!$A$4:$T$287,4,FALSE))</f>
        <v/>
      </c>
      <c r="F205" s="15" t="str">
        <f>IF($B205="","",VLOOKUP($B205,Data!$A$4:$T$287,5,FALSE))</f>
        <v/>
      </c>
      <c r="G205" s="18" t="str">
        <f>IF($B205="","",VLOOKUP($B205,Data!$A$4:$T$287,7,FALSE))</f>
        <v/>
      </c>
      <c r="H205" s="18" t="str">
        <f t="shared" si="10"/>
        <v/>
      </c>
      <c r="I205" s="18" t="str">
        <f t="shared" si="11"/>
        <v/>
      </c>
      <c r="J205" s="16" t="str">
        <f t="shared" si="12"/>
        <v/>
      </c>
      <c r="K205" s="16" t="str">
        <f t="shared" si="13"/>
        <v/>
      </c>
      <c r="L205" s="15" t="e">
        <f>IF($I$15="Show",VLOOKUP($B205,Data!$A$4:$T$287,9,FALSE),VLOOKUP($B205,Data!$A$4:$T$287,7,FALSE))</f>
        <v>#N/A</v>
      </c>
      <c r="M205" s="17" t="str">
        <f>IF($B205="","",VLOOKUP($B205,Data!$A$4:$T$287,6,FALSE))</f>
        <v/>
      </c>
      <c r="N205" s="17" t="str">
        <f t="shared" si="14"/>
        <v/>
      </c>
      <c r="O205" s="26" t="str">
        <f>IF($B205="","",IF(VLOOKUP($B205,Data!$A$4:$T$287,11,FALSE)&lt;1,"",VLOOKUP(B205,Data!$A$4:$T$287,11,FALSE)))</f>
        <v/>
      </c>
    </row>
    <row r="206" spans="1:15" x14ac:dyDescent="0.35">
      <c r="A206" s="19"/>
      <c r="B206" s="101"/>
      <c r="C206" s="86" t="str">
        <f>IF($B206="","",VLOOKUP($B206,Data!$A$4:$T$287,2,FALSE))</f>
        <v/>
      </c>
      <c r="D206" s="27" t="str">
        <f>IF($B206="","",VLOOKUP($B206,Data!$A$4:$T$287,10,FALSE))</f>
        <v/>
      </c>
      <c r="E206" s="85" t="str">
        <f>IF($B206="","",VLOOKUP($B206,Data!$A$4:$T$287,4,FALSE))</f>
        <v/>
      </c>
      <c r="F206" s="15" t="str">
        <f>IF($B206="","",VLOOKUP($B206,Data!$A$4:$T$287,5,FALSE))</f>
        <v/>
      </c>
      <c r="G206" s="18" t="str">
        <f>IF($B206="","",VLOOKUP($B206,Data!$A$4:$T$287,7,FALSE))</f>
        <v/>
      </c>
      <c r="H206" s="18" t="str">
        <f t="shared" si="10"/>
        <v/>
      </c>
      <c r="I206" s="18" t="str">
        <f t="shared" si="11"/>
        <v/>
      </c>
      <c r="J206" s="16" t="str">
        <f t="shared" si="12"/>
        <v/>
      </c>
      <c r="K206" s="16" t="str">
        <f t="shared" si="13"/>
        <v/>
      </c>
      <c r="L206" s="15" t="e">
        <f>IF($I$15="Show",VLOOKUP($B206,Data!$A$4:$T$287,9,FALSE),VLOOKUP($B206,Data!$A$4:$T$287,7,FALSE))</f>
        <v>#N/A</v>
      </c>
      <c r="M206" s="17" t="str">
        <f>IF($B206="","",VLOOKUP($B206,Data!$A$4:$T$287,6,FALSE))</f>
        <v/>
      </c>
      <c r="N206" s="17" t="str">
        <f t="shared" si="14"/>
        <v/>
      </c>
      <c r="O206" s="26" t="str">
        <f>IF($B206="","",IF(VLOOKUP($B206,Data!$A$4:$T$287,11,FALSE)&lt;1,"",VLOOKUP(B206,Data!$A$4:$T$287,11,FALSE)))</f>
        <v/>
      </c>
    </row>
    <row r="207" spans="1:15" x14ac:dyDescent="0.35">
      <c r="A207" s="19"/>
      <c r="B207" s="101"/>
      <c r="C207" s="86" t="str">
        <f>IF($B207="","",VLOOKUP($B207,Data!$A$4:$T$287,2,FALSE))</f>
        <v/>
      </c>
      <c r="D207" s="27" t="str">
        <f>IF($B207="","",VLOOKUP($B207,Data!$A$4:$T$287,10,FALSE))</f>
        <v/>
      </c>
      <c r="E207" s="85" t="str">
        <f>IF($B207="","",VLOOKUP($B207,Data!$A$4:$T$287,4,FALSE))</f>
        <v/>
      </c>
      <c r="F207" s="15" t="str">
        <f>IF($B207="","",VLOOKUP($B207,Data!$A$4:$T$287,5,FALSE))</f>
        <v/>
      </c>
      <c r="G207" s="18" t="str">
        <f>IF($B207="","",VLOOKUP($B207,Data!$A$4:$T$287,7,FALSE))</f>
        <v/>
      </c>
      <c r="H207" s="18" t="str">
        <f t="shared" si="10"/>
        <v/>
      </c>
      <c r="I207" s="18" t="str">
        <f t="shared" si="11"/>
        <v/>
      </c>
      <c r="J207" s="16" t="str">
        <f t="shared" si="12"/>
        <v/>
      </c>
      <c r="K207" s="16" t="str">
        <f t="shared" si="13"/>
        <v/>
      </c>
      <c r="L207" s="15" t="e">
        <f>IF($I$15="Show",VLOOKUP($B207,Data!$A$4:$T$287,9,FALSE),VLOOKUP($B207,Data!$A$4:$T$287,7,FALSE))</f>
        <v>#N/A</v>
      </c>
      <c r="M207" s="17" t="str">
        <f>IF($B207="","",VLOOKUP($B207,Data!$A$4:$T$287,6,FALSE))</f>
        <v/>
      </c>
      <c r="N207" s="17" t="str">
        <f t="shared" si="14"/>
        <v/>
      </c>
      <c r="O207" s="26" t="str">
        <f>IF($B207="","",IF(VLOOKUP($B207,Data!$A$4:$T$287,11,FALSE)&lt;1,"",VLOOKUP(B207,Data!$A$4:$T$287,11,FALSE)))</f>
        <v/>
      </c>
    </row>
    <row r="208" spans="1:15" x14ac:dyDescent="0.35">
      <c r="A208" s="19"/>
      <c r="B208" s="101"/>
      <c r="C208" s="86" t="str">
        <f>IF($B208="","",VLOOKUP($B208,Data!$A$4:$T$287,2,FALSE))</f>
        <v/>
      </c>
      <c r="D208" s="27" t="str">
        <f>IF($B208="","",VLOOKUP($B208,Data!$A$4:$T$287,10,FALSE))</f>
        <v/>
      </c>
      <c r="E208" s="85" t="str">
        <f>IF($B208="","",VLOOKUP($B208,Data!$A$4:$T$287,4,FALSE))</f>
        <v/>
      </c>
      <c r="F208" s="15" t="str">
        <f>IF($B208="","",VLOOKUP($B208,Data!$A$4:$T$287,5,FALSE))</f>
        <v/>
      </c>
      <c r="G208" s="18" t="str">
        <f>IF($B208="","",VLOOKUP($B208,Data!$A$4:$T$287,7,FALSE))</f>
        <v/>
      </c>
      <c r="H208" s="18" t="str">
        <f t="shared" si="10"/>
        <v/>
      </c>
      <c r="I208" s="18" t="str">
        <f t="shared" si="11"/>
        <v/>
      </c>
      <c r="J208" s="16" t="str">
        <f t="shared" si="12"/>
        <v/>
      </c>
      <c r="K208" s="16" t="str">
        <f t="shared" si="13"/>
        <v/>
      </c>
      <c r="L208" s="15" t="e">
        <f>IF($I$15="Show",VLOOKUP($B208,Data!$A$4:$T$287,9,FALSE),VLOOKUP($B208,Data!$A$4:$T$287,7,FALSE))</f>
        <v>#N/A</v>
      </c>
      <c r="M208" s="17" t="str">
        <f>IF($B208="","",VLOOKUP($B208,Data!$A$4:$T$287,6,FALSE))</f>
        <v/>
      </c>
      <c r="N208" s="17" t="str">
        <f t="shared" si="14"/>
        <v/>
      </c>
      <c r="O208" s="26" t="str">
        <f>IF($B208="","",IF(VLOOKUP($B208,Data!$A$4:$T$287,11,FALSE)&lt;1,"",VLOOKUP(B208,Data!$A$4:$T$287,11,FALSE)))</f>
        <v/>
      </c>
    </row>
    <row r="209" spans="1:15" x14ac:dyDescent="0.35">
      <c r="A209" s="19"/>
      <c r="B209" s="101"/>
      <c r="C209" s="86" t="str">
        <f>IF($B209="","",VLOOKUP($B209,Data!$A$4:$T$287,2,FALSE))</f>
        <v/>
      </c>
      <c r="D209" s="27" t="str">
        <f>IF($B209="","",VLOOKUP($B209,Data!$A$4:$T$287,10,FALSE))</f>
        <v/>
      </c>
      <c r="E209" s="85" t="str">
        <f>IF($B209="","",VLOOKUP($B209,Data!$A$4:$T$287,4,FALSE))</f>
        <v/>
      </c>
      <c r="F209" s="15" t="str">
        <f>IF($B209="","",VLOOKUP($B209,Data!$A$4:$T$287,5,FALSE))</f>
        <v/>
      </c>
      <c r="G209" s="18" t="str">
        <f>IF($B209="","",VLOOKUP($B209,Data!$A$4:$T$287,7,FALSE))</f>
        <v/>
      </c>
      <c r="H209" s="18" t="str">
        <f t="shared" si="10"/>
        <v/>
      </c>
      <c r="I209" s="18" t="str">
        <f t="shared" si="11"/>
        <v/>
      </c>
      <c r="J209" s="16" t="str">
        <f t="shared" si="12"/>
        <v/>
      </c>
      <c r="K209" s="16" t="str">
        <f t="shared" si="13"/>
        <v/>
      </c>
      <c r="L209" s="15" t="e">
        <f>IF($I$15="Show",VLOOKUP($B209,Data!$A$4:$T$287,9,FALSE),VLOOKUP($B209,Data!$A$4:$T$287,7,FALSE))</f>
        <v>#N/A</v>
      </c>
      <c r="M209" s="17" t="str">
        <f>IF($B209="","",VLOOKUP($B209,Data!$A$4:$T$287,6,FALSE))</f>
        <v/>
      </c>
      <c r="N209" s="17" t="str">
        <f t="shared" si="14"/>
        <v/>
      </c>
      <c r="O209" s="26" t="str">
        <f>IF($B209="","",IF(VLOOKUP($B209,Data!$A$4:$T$287,11,FALSE)&lt;1,"",VLOOKUP(B209,Data!$A$4:$T$287,11,FALSE)))</f>
        <v/>
      </c>
    </row>
    <row r="210" spans="1:15" x14ac:dyDescent="0.35">
      <c r="A210" s="19"/>
      <c r="B210" s="101"/>
      <c r="C210" s="86" t="str">
        <f>IF($B210="","",VLOOKUP($B210,Data!$A$4:$T$287,2,FALSE))</f>
        <v/>
      </c>
      <c r="D210" s="27" t="str">
        <f>IF($B210="","",VLOOKUP($B210,Data!$A$4:$T$287,10,FALSE))</f>
        <v/>
      </c>
      <c r="E210" s="85" t="str">
        <f>IF($B210="","",VLOOKUP($B210,Data!$A$4:$T$287,4,FALSE))</f>
        <v/>
      </c>
      <c r="F210" s="15" t="str">
        <f>IF($B210="","",VLOOKUP($B210,Data!$A$4:$T$287,5,FALSE))</f>
        <v/>
      </c>
      <c r="G210" s="18" t="str">
        <f>IF($B210="","",VLOOKUP($B210,Data!$A$4:$T$287,7,FALSE))</f>
        <v/>
      </c>
      <c r="H210" s="18" t="str">
        <f t="shared" si="10"/>
        <v/>
      </c>
      <c r="I210" s="18" t="str">
        <f t="shared" si="11"/>
        <v/>
      </c>
      <c r="J210" s="16" t="str">
        <f t="shared" si="12"/>
        <v/>
      </c>
      <c r="K210" s="16" t="str">
        <f t="shared" si="13"/>
        <v/>
      </c>
      <c r="L210" s="15" t="e">
        <f>IF($I$15="Show",VLOOKUP($B210,Data!$A$4:$T$287,9,FALSE),VLOOKUP($B210,Data!$A$4:$T$287,7,FALSE))</f>
        <v>#N/A</v>
      </c>
      <c r="M210" s="17" t="str">
        <f>IF($B210="","",VLOOKUP($B210,Data!$A$4:$T$287,6,FALSE))</f>
        <v/>
      </c>
      <c r="N210" s="17" t="str">
        <f t="shared" si="14"/>
        <v/>
      </c>
      <c r="O210" s="26" t="str">
        <f>IF($B210="","",IF(VLOOKUP($B210,Data!$A$4:$T$287,11,FALSE)&lt;1,"",VLOOKUP(B210,Data!$A$4:$T$287,11,FALSE)))</f>
        <v/>
      </c>
    </row>
    <row r="211" spans="1:15" x14ac:dyDescent="0.35">
      <c r="A211" s="19"/>
      <c r="B211" s="101"/>
      <c r="C211" s="86" t="str">
        <f>IF($B211="","",VLOOKUP($B211,Data!$A$4:$T$287,2,FALSE))</f>
        <v/>
      </c>
      <c r="D211" s="27" t="str">
        <f>IF($B211="","",VLOOKUP($B211,Data!$A$4:$T$287,10,FALSE))</f>
        <v/>
      </c>
      <c r="E211" s="85" t="str">
        <f>IF($B211="","",VLOOKUP($B211,Data!$A$4:$T$287,4,FALSE))</f>
        <v/>
      </c>
      <c r="F211" s="15" t="str">
        <f>IF($B211="","",VLOOKUP($B211,Data!$A$4:$T$287,5,FALSE))</f>
        <v/>
      </c>
      <c r="G211" s="18" t="str">
        <f>IF($B211="","",VLOOKUP($B211,Data!$A$4:$T$287,7,FALSE))</f>
        <v/>
      </c>
      <c r="H211" s="18" t="str">
        <f t="shared" si="10"/>
        <v/>
      </c>
      <c r="I211" s="18" t="str">
        <f t="shared" si="11"/>
        <v/>
      </c>
      <c r="J211" s="16" t="str">
        <f t="shared" si="12"/>
        <v/>
      </c>
      <c r="K211" s="16" t="str">
        <f t="shared" si="13"/>
        <v/>
      </c>
      <c r="L211" s="15" t="e">
        <f>IF($I$15="Show",VLOOKUP($B211,Data!$A$4:$T$287,9,FALSE),VLOOKUP($B211,Data!$A$4:$T$287,7,FALSE))</f>
        <v>#N/A</v>
      </c>
      <c r="M211" s="17" t="str">
        <f>IF($B211="","",VLOOKUP($B211,Data!$A$4:$T$287,6,FALSE))</f>
        <v/>
      </c>
      <c r="N211" s="17" t="str">
        <f t="shared" si="14"/>
        <v/>
      </c>
      <c r="O211" s="26" t="str">
        <f>IF($B211="","",IF(VLOOKUP($B211,Data!$A$4:$T$287,11,FALSE)&lt;1,"",VLOOKUP(B211,Data!$A$4:$T$287,11,FALSE)))</f>
        <v/>
      </c>
    </row>
    <row r="212" spans="1:15" x14ac:dyDescent="0.35">
      <c r="A212" s="19"/>
      <c r="B212" s="101"/>
      <c r="C212" s="86" t="str">
        <f>IF($B212="","",VLOOKUP($B212,Data!$A$4:$T$287,2,FALSE))</f>
        <v/>
      </c>
      <c r="D212" s="27" t="str">
        <f>IF($B212="","",VLOOKUP($B212,Data!$A$4:$T$287,10,FALSE))</f>
        <v/>
      </c>
      <c r="E212" s="85" t="str">
        <f>IF($B212="","",VLOOKUP($B212,Data!$A$4:$T$287,4,FALSE))</f>
        <v/>
      </c>
      <c r="F212" s="15" t="str">
        <f>IF($B212="","",VLOOKUP($B212,Data!$A$4:$T$287,5,FALSE))</f>
        <v/>
      </c>
      <c r="G212" s="18" t="str">
        <f>IF($B212="","",VLOOKUP($B212,Data!$A$4:$T$287,7,FALSE))</f>
        <v/>
      </c>
      <c r="H212" s="18" t="str">
        <f t="shared" si="10"/>
        <v/>
      </c>
      <c r="I212" s="18" t="str">
        <f t="shared" si="11"/>
        <v/>
      </c>
      <c r="J212" s="16" t="str">
        <f t="shared" si="12"/>
        <v/>
      </c>
      <c r="K212" s="16" t="str">
        <f t="shared" si="13"/>
        <v/>
      </c>
      <c r="L212" s="15" t="e">
        <f>IF($I$15="Show",VLOOKUP($B212,Data!$A$4:$T$287,9,FALSE),VLOOKUP($B212,Data!$A$4:$T$287,7,FALSE))</f>
        <v>#N/A</v>
      </c>
      <c r="M212" s="17" t="str">
        <f>IF($B212="","",VLOOKUP($B212,Data!$A$4:$T$287,6,FALSE))</f>
        <v/>
      </c>
      <c r="N212" s="17" t="str">
        <f t="shared" si="14"/>
        <v/>
      </c>
      <c r="O212" s="26" t="str">
        <f>IF($B212="","",IF(VLOOKUP($B212,Data!$A$4:$T$287,11,FALSE)&lt;1,"",VLOOKUP(B212,Data!$A$4:$T$287,11,FALSE)))</f>
        <v/>
      </c>
    </row>
    <row r="213" spans="1:15" x14ac:dyDescent="0.35">
      <c r="A213" s="19"/>
      <c r="B213" s="101"/>
      <c r="C213" s="86" t="str">
        <f>IF($B213="","",VLOOKUP($B213,Data!$A$4:$T$287,2,FALSE))</f>
        <v/>
      </c>
      <c r="D213" s="27" t="str">
        <f>IF($B213="","",VLOOKUP($B213,Data!$A$4:$T$287,10,FALSE))</f>
        <v/>
      </c>
      <c r="E213" s="85" t="str">
        <f>IF($B213="","",VLOOKUP($B213,Data!$A$4:$T$287,4,FALSE))</f>
        <v/>
      </c>
      <c r="F213" s="15" t="str">
        <f>IF($B213="","",VLOOKUP($B213,Data!$A$4:$T$287,5,FALSE))</f>
        <v/>
      </c>
      <c r="G213" s="18" t="str">
        <f>IF($B213="","",VLOOKUP($B213,Data!$A$4:$T$287,7,FALSE))</f>
        <v/>
      </c>
      <c r="H213" s="18" t="str">
        <f t="shared" si="10"/>
        <v/>
      </c>
      <c r="I213" s="18" t="str">
        <f t="shared" si="11"/>
        <v/>
      </c>
      <c r="J213" s="16" t="str">
        <f t="shared" si="12"/>
        <v/>
      </c>
      <c r="K213" s="16" t="str">
        <f t="shared" si="13"/>
        <v/>
      </c>
      <c r="L213" s="15" t="e">
        <f>IF($I$15="Show",VLOOKUP($B213,Data!$A$4:$T$287,9,FALSE),VLOOKUP($B213,Data!$A$4:$T$287,7,FALSE))</f>
        <v>#N/A</v>
      </c>
      <c r="M213" s="17" t="str">
        <f>IF($B213="","",VLOOKUP($B213,Data!$A$4:$T$287,6,FALSE))</f>
        <v/>
      </c>
      <c r="N213" s="17" t="str">
        <f t="shared" si="14"/>
        <v/>
      </c>
      <c r="O213" s="26" t="str">
        <f>IF($B213="","",IF(VLOOKUP($B213,Data!$A$4:$T$287,11,FALSE)&lt;1,"",VLOOKUP(B213,Data!$A$4:$T$287,11,FALSE)))</f>
        <v/>
      </c>
    </row>
    <row r="214" spans="1:15" x14ac:dyDescent="0.35">
      <c r="A214" s="19"/>
      <c r="B214" s="101"/>
      <c r="C214" s="86" t="str">
        <f>IF($B214="","",VLOOKUP($B214,Data!$A$4:$T$287,2,FALSE))</f>
        <v/>
      </c>
      <c r="D214" s="27" t="str">
        <f>IF($B214="","",VLOOKUP($B214,Data!$A$4:$T$287,10,FALSE))</f>
        <v/>
      </c>
      <c r="E214" s="85" t="str">
        <f>IF($B214="","",VLOOKUP($B214,Data!$A$4:$T$287,4,FALSE))</f>
        <v/>
      </c>
      <c r="F214" s="15" t="str">
        <f>IF($B214="","",VLOOKUP($B214,Data!$A$4:$T$287,5,FALSE))</f>
        <v/>
      </c>
      <c r="G214" s="18" t="str">
        <f>IF($B214="","",VLOOKUP($B214,Data!$A$4:$T$287,7,FALSE))</f>
        <v/>
      </c>
      <c r="H214" s="18" t="str">
        <f t="shared" ref="H214:H277" si="15">IF($B214="","",IF($K$15="","",ROUND($G214*(1-($K$15*0.01)),2)))</f>
        <v/>
      </c>
      <c r="I214" s="18" t="str">
        <f t="shared" ref="I214:I277" si="16">IF($B214="","",IF($G214=$L214,"",L214))</f>
        <v/>
      </c>
      <c r="J214" s="16" t="str">
        <f t="shared" ref="J214:J277" si="17">IF($B214="","",IF($H214&lt;$L214,$H214,$L214))</f>
        <v/>
      </c>
      <c r="K214" s="16" t="str">
        <f t="shared" ref="K214:K277" si="18">IF(A214="","",J214*A214)</f>
        <v/>
      </c>
      <c r="L214" s="15" t="e">
        <f>IF($I$15="Show",VLOOKUP($B214,Data!$A$4:$T$287,9,FALSE),VLOOKUP($B214,Data!$A$4:$T$287,7,FALSE))</f>
        <v>#N/A</v>
      </c>
      <c r="M214" s="17" t="str">
        <f>IF($B214="","",VLOOKUP($B214,Data!$A$4:$T$287,6,FALSE))</f>
        <v/>
      </c>
      <c r="N214" s="17" t="str">
        <f t="shared" ref="N214:N277" si="19">IF($A214="","",$A214/$M214)</f>
        <v/>
      </c>
      <c r="O214" s="26" t="str">
        <f>IF($B214="","",IF(VLOOKUP($B214,Data!$A$4:$T$287,11,FALSE)&lt;1,"",VLOOKUP(B214,Data!$A$4:$T$287,11,FALSE)))</f>
        <v/>
      </c>
    </row>
    <row r="215" spans="1:15" x14ac:dyDescent="0.35">
      <c r="A215" s="19"/>
      <c r="B215" s="101"/>
      <c r="C215" s="86" t="str">
        <f>IF($B215="","",VLOOKUP($B215,Data!$A$4:$T$287,2,FALSE))</f>
        <v/>
      </c>
      <c r="D215" s="27" t="str">
        <f>IF($B215="","",VLOOKUP($B215,Data!$A$4:$T$287,10,FALSE))</f>
        <v/>
      </c>
      <c r="E215" s="85" t="str">
        <f>IF($B215="","",VLOOKUP($B215,Data!$A$4:$T$287,4,FALSE))</f>
        <v/>
      </c>
      <c r="F215" s="15" t="str">
        <f>IF($B215="","",VLOOKUP($B215,Data!$A$4:$T$287,5,FALSE))</f>
        <v/>
      </c>
      <c r="G215" s="18" t="str">
        <f>IF($B215="","",VLOOKUP($B215,Data!$A$4:$T$287,7,FALSE))</f>
        <v/>
      </c>
      <c r="H215" s="18" t="str">
        <f t="shared" si="15"/>
        <v/>
      </c>
      <c r="I215" s="18" t="str">
        <f t="shared" si="16"/>
        <v/>
      </c>
      <c r="J215" s="16" t="str">
        <f t="shared" si="17"/>
        <v/>
      </c>
      <c r="K215" s="16" t="str">
        <f t="shared" si="18"/>
        <v/>
      </c>
      <c r="L215" s="15" t="e">
        <f>IF($I$15="Show",VLOOKUP($B215,Data!$A$4:$T$287,9,FALSE),VLOOKUP($B215,Data!$A$4:$T$287,7,FALSE))</f>
        <v>#N/A</v>
      </c>
      <c r="M215" s="17" t="str">
        <f>IF($B215="","",VLOOKUP($B215,Data!$A$4:$T$287,6,FALSE))</f>
        <v/>
      </c>
      <c r="N215" s="17" t="str">
        <f t="shared" si="19"/>
        <v/>
      </c>
      <c r="O215" s="26" t="str">
        <f>IF($B215="","",IF(VLOOKUP($B215,Data!$A$4:$T$287,11,FALSE)&lt;1,"",VLOOKUP(B215,Data!$A$4:$T$287,11,FALSE)))</f>
        <v/>
      </c>
    </row>
    <row r="216" spans="1:15" x14ac:dyDescent="0.35">
      <c r="A216" s="19"/>
      <c r="B216" s="101"/>
      <c r="C216" s="86" t="str">
        <f>IF($B216="","",VLOOKUP($B216,Data!$A$4:$T$287,2,FALSE))</f>
        <v/>
      </c>
      <c r="D216" s="27" t="str">
        <f>IF($B216="","",VLOOKUP($B216,Data!$A$4:$T$287,10,FALSE))</f>
        <v/>
      </c>
      <c r="E216" s="85" t="str">
        <f>IF($B216="","",VLOOKUP($B216,Data!$A$4:$T$287,4,FALSE))</f>
        <v/>
      </c>
      <c r="F216" s="15" t="str">
        <f>IF($B216="","",VLOOKUP($B216,Data!$A$4:$T$287,5,FALSE))</f>
        <v/>
      </c>
      <c r="G216" s="18" t="str">
        <f>IF($B216="","",VLOOKUP($B216,Data!$A$4:$T$287,7,FALSE))</f>
        <v/>
      </c>
      <c r="H216" s="18" t="str">
        <f t="shared" si="15"/>
        <v/>
      </c>
      <c r="I216" s="18" t="str">
        <f t="shared" si="16"/>
        <v/>
      </c>
      <c r="J216" s="16" t="str">
        <f t="shared" si="17"/>
        <v/>
      </c>
      <c r="K216" s="16" t="str">
        <f t="shared" si="18"/>
        <v/>
      </c>
      <c r="L216" s="15" t="e">
        <f>IF($I$15="Show",VLOOKUP($B216,Data!$A$4:$T$287,9,FALSE),VLOOKUP($B216,Data!$A$4:$T$287,7,FALSE))</f>
        <v>#N/A</v>
      </c>
      <c r="M216" s="17" t="str">
        <f>IF($B216="","",VLOOKUP($B216,Data!$A$4:$T$287,6,FALSE))</f>
        <v/>
      </c>
      <c r="N216" s="17" t="str">
        <f t="shared" si="19"/>
        <v/>
      </c>
      <c r="O216" s="26" t="str">
        <f>IF($B216="","",IF(VLOOKUP($B216,Data!$A$4:$T$287,11,FALSE)&lt;1,"",VLOOKUP(B216,Data!$A$4:$T$287,11,FALSE)))</f>
        <v/>
      </c>
    </row>
    <row r="217" spans="1:15" x14ac:dyDescent="0.35">
      <c r="A217" s="19"/>
      <c r="B217" s="101"/>
      <c r="C217" s="86" t="str">
        <f>IF($B217="","",VLOOKUP($B217,Data!$A$4:$T$287,2,FALSE))</f>
        <v/>
      </c>
      <c r="D217" s="27" t="str">
        <f>IF($B217="","",VLOOKUP($B217,Data!$A$4:$T$287,10,FALSE))</f>
        <v/>
      </c>
      <c r="E217" s="85" t="str">
        <f>IF($B217="","",VLOOKUP($B217,Data!$A$4:$T$287,4,FALSE))</f>
        <v/>
      </c>
      <c r="F217" s="15" t="str">
        <f>IF($B217="","",VLOOKUP($B217,Data!$A$4:$T$287,5,FALSE))</f>
        <v/>
      </c>
      <c r="G217" s="18" t="str">
        <f>IF($B217="","",VLOOKUP($B217,Data!$A$4:$T$287,7,FALSE))</f>
        <v/>
      </c>
      <c r="H217" s="18" t="str">
        <f t="shared" si="15"/>
        <v/>
      </c>
      <c r="I217" s="18" t="str">
        <f t="shared" si="16"/>
        <v/>
      </c>
      <c r="J217" s="16" t="str">
        <f t="shared" si="17"/>
        <v/>
      </c>
      <c r="K217" s="16" t="str">
        <f t="shared" si="18"/>
        <v/>
      </c>
      <c r="L217" s="15" t="e">
        <f>IF($I$15="Show",VLOOKUP($B217,Data!$A$4:$T$287,9,FALSE),VLOOKUP($B217,Data!$A$4:$T$287,7,FALSE))</f>
        <v>#N/A</v>
      </c>
      <c r="M217" s="17" t="str">
        <f>IF($B217="","",VLOOKUP($B217,Data!$A$4:$T$287,6,FALSE))</f>
        <v/>
      </c>
      <c r="N217" s="17" t="str">
        <f t="shared" si="19"/>
        <v/>
      </c>
      <c r="O217" s="26" t="str">
        <f>IF($B217="","",IF(VLOOKUP($B217,Data!$A$4:$T$287,11,FALSE)&lt;1,"",VLOOKUP(B217,Data!$A$4:$T$287,11,FALSE)))</f>
        <v/>
      </c>
    </row>
    <row r="218" spans="1:15" x14ac:dyDescent="0.35">
      <c r="A218" s="19"/>
      <c r="B218" s="101"/>
      <c r="C218" s="86" t="str">
        <f>IF($B218="","",VLOOKUP($B218,Data!$A$4:$T$287,2,FALSE))</f>
        <v/>
      </c>
      <c r="D218" s="27" t="str">
        <f>IF($B218="","",VLOOKUP($B218,Data!$A$4:$T$287,10,FALSE))</f>
        <v/>
      </c>
      <c r="E218" s="85" t="str">
        <f>IF($B218="","",VLOOKUP($B218,Data!$A$4:$T$287,4,FALSE))</f>
        <v/>
      </c>
      <c r="F218" s="15" t="str">
        <f>IF($B218="","",VLOOKUP($B218,Data!$A$4:$T$287,5,FALSE))</f>
        <v/>
      </c>
      <c r="G218" s="18" t="str">
        <f>IF($B218="","",VLOOKUP($B218,Data!$A$4:$T$287,7,FALSE))</f>
        <v/>
      </c>
      <c r="H218" s="18" t="str">
        <f t="shared" si="15"/>
        <v/>
      </c>
      <c r="I218" s="18" t="str">
        <f t="shared" si="16"/>
        <v/>
      </c>
      <c r="J218" s="16" t="str">
        <f t="shared" si="17"/>
        <v/>
      </c>
      <c r="K218" s="16" t="str">
        <f t="shared" si="18"/>
        <v/>
      </c>
      <c r="L218" s="15" t="e">
        <f>IF($I$15="Show",VLOOKUP($B218,Data!$A$4:$T$287,9,FALSE),VLOOKUP($B218,Data!$A$4:$T$287,7,FALSE))</f>
        <v>#N/A</v>
      </c>
      <c r="M218" s="17" t="str">
        <f>IF($B218="","",VLOOKUP($B218,Data!$A$4:$T$287,6,FALSE))</f>
        <v/>
      </c>
      <c r="N218" s="17" t="str">
        <f t="shared" si="19"/>
        <v/>
      </c>
      <c r="O218" s="26" t="str">
        <f>IF($B218="","",IF(VLOOKUP($B218,Data!$A$4:$T$287,11,FALSE)&lt;1,"",VLOOKUP(B218,Data!$A$4:$T$287,11,FALSE)))</f>
        <v/>
      </c>
    </row>
    <row r="219" spans="1:15" x14ac:dyDescent="0.35">
      <c r="A219" s="19"/>
      <c r="B219" s="101"/>
      <c r="C219" s="86" t="str">
        <f>IF($B219="","",VLOOKUP($B219,Data!$A$4:$T$287,2,FALSE))</f>
        <v/>
      </c>
      <c r="D219" s="27" t="str">
        <f>IF($B219="","",VLOOKUP($B219,Data!$A$4:$T$287,10,FALSE))</f>
        <v/>
      </c>
      <c r="E219" s="85" t="str">
        <f>IF($B219="","",VLOOKUP($B219,Data!$A$4:$T$287,4,FALSE))</f>
        <v/>
      </c>
      <c r="F219" s="15" t="str">
        <f>IF($B219="","",VLOOKUP($B219,Data!$A$4:$T$287,5,FALSE))</f>
        <v/>
      </c>
      <c r="G219" s="18" t="str">
        <f>IF($B219="","",VLOOKUP($B219,Data!$A$4:$T$287,7,FALSE))</f>
        <v/>
      </c>
      <c r="H219" s="18" t="str">
        <f t="shared" si="15"/>
        <v/>
      </c>
      <c r="I219" s="18" t="str">
        <f t="shared" si="16"/>
        <v/>
      </c>
      <c r="J219" s="16" t="str">
        <f t="shared" si="17"/>
        <v/>
      </c>
      <c r="K219" s="16" t="str">
        <f t="shared" si="18"/>
        <v/>
      </c>
      <c r="L219" s="15" t="e">
        <f>IF($I$15="Show",VLOOKUP($B219,Data!$A$4:$T$287,9,FALSE),VLOOKUP($B219,Data!$A$4:$T$287,7,FALSE))</f>
        <v>#N/A</v>
      </c>
      <c r="M219" s="17" t="str">
        <f>IF($B219="","",VLOOKUP($B219,Data!$A$4:$T$287,6,FALSE))</f>
        <v/>
      </c>
      <c r="N219" s="17" t="str">
        <f t="shared" si="19"/>
        <v/>
      </c>
      <c r="O219" s="26" t="str">
        <f>IF($B219="","",IF(VLOOKUP($B219,Data!$A$4:$T$287,11,FALSE)&lt;1,"",VLOOKUP(B219,Data!$A$4:$T$287,11,FALSE)))</f>
        <v/>
      </c>
    </row>
    <row r="220" spans="1:15" x14ac:dyDescent="0.35">
      <c r="A220" s="19"/>
      <c r="B220" s="101"/>
      <c r="C220" s="86" t="str">
        <f>IF($B220="","",VLOOKUP($B220,Data!$A$4:$T$287,2,FALSE))</f>
        <v/>
      </c>
      <c r="D220" s="27" t="str">
        <f>IF($B220="","",VLOOKUP($B220,Data!$A$4:$T$287,10,FALSE))</f>
        <v/>
      </c>
      <c r="E220" s="85" t="str">
        <f>IF($B220="","",VLOOKUP($B220,Data!$A$4:$T$287,4,FALSE))</f>
        <v/>
      </c>
      <c r="F220" s="15" t="str">
        <f>IF($B220="","",VLOOKUP($B220,Data!$A$4:$T$287,5,FALSE))</f>
        <v/>
      </c>
      <c r="G220" s="18" t="str">
        <f>IF($B220="","",VLOOKUP($B220,Data!$A$4:$T$287,7,FALSE))</f>
        <v/>
      </c>
      <c r="H220" s="18" t="str">
        <f t="shared" si="15"/>
        <v/>
      </c>
      <c r="I220" s="18" t="str">
        <f t="shared" si="16"/>
        <v/>
      </c>
      <c r="J220" s="16" t="str">
        <f t="shared" si="17"/>
        <v/>
      </c>
      <c r="K220" s="16" t="str">
        <f t="shared" si="18"/>
        <v/>
      </c>
      <c r="L220" s="15" t="e">
        <f>IF($I$15="Show",VLOOKUP($B220,Data!$A$4:$T$287,9,FALSE),VLOOKUP($B220,Data!$A$4:$T$287,7,FALSE))</f>
        <v>#N/A</v>
      </c>
      <c r="M220" s="17" t="str">
        <f>IF($B220="","",VLOOKUP($B220,Data!$A$4:$T$287,6,FALSE))</f>
        <v/>
      </c>
      <c r="N220" s="17" t="str">
        <f t="shared" si="19"/>
        <v/>
      </c>
      <c r="O220" s="26" t="str">
        <f>IF($B220="","",IF(VLOOKUP($B220,Data!$A$4:$T$287,11,FALSE)&lt;1,"",VLOOKUP(B220,Data!$A$4:$T$287,11,FALSE)))</f>
        <v/>
      </c>
    </row>
    <row r="221" spans="1:15" x14ac:dyDescent="0.35">
      <c r="A221" s="19"/>
      <c r="B221" s="101"/>
      <c r="C221" s="86" t="str">
        <f>IF($B221="","",VLOOKUP($B221,Data!$A$4:$T$287,2,FALSE))</f>
        <v/>
      </c>
      <c r="D221" s="27" t="str">
        <f>IF($B221="","",VLOOKUP($B221,Data!$A$4:$T$287,10,FALSE))</f>
        <v/>
      </c>
      <c r="E221" s="85" t="str">
        <f>IF($B221="","",VLOOKUP($B221,Data!$A$4:$T$287,4,FALSE))</f>
        <v/>
      </c>
      <c r="F221" s="15" t="str">
        <f>IF($B221="","",VLOOKUP($B221,Data!$A$4:$T$287,5,FALSE))</f>
        <v/>
      </c>
      <c r="G221" s="18" t="str">
        <f>IF($B221="","",VLOOKUP($B221,Data!$A$4:$T$287,7,FALSE))</f>
        <v/>
      </c>
      <c r="H221" s="18" t="str">
        <f t="shared" si="15"/>
        <v/>
      </c>
      <c r="I221" s="18" t="str">
        <f t="shared" si="16"/>
        <v/>
      </c>
      <c r="J221" s="16" t="str">
        <f t="shared" si="17"/>
        <v/>
      </c>
      <c r="K221" s="16" t="str">
        <f t="shared" si="18"/>
        <v/>
      </c>
      <c r="L221" s="15" t="e">
        <f>IF($I$15="Show",VLOOKUP($B221,Data!$A$4:$T$287,9,FALSE),VLOOKUP($B221,Data!$A$4:$T$287,7,FALSE))</f>
        <v>#N/A</v>
      </c>
      <c r="M221" s="17" t="str">
        <f>IF($B221="","",VLOOKUP($B221,Data!$A$4:$T$287,6,FALSE))</f>
        <v/>
      </c>
      <c r="N221" s="17" t="str">
        <f t="shared" si="19"/>
        <v/>
      </c>
      <c r="O221" s="26" t="str">
        <f>IF($B221="","",IF(VLOOKUP($B221,Data!$A$4:$T$287,11,FALSE)&lt;1,"",VLOOKUP(B221,Data!$A$4:$T$287,11,FALSE)))</f>
        <v/>
      </c>
    </row>
    <row r="222" spans="1:15" x14ac:dyDescent="0.35">
      <c r="A222" s="19"/>
      <c r="B222" s="101"/>
      <c r="C222" s="86" t="str">
        <f>IF($B222="","",VLOOKUP($B222,Data!$A$4:$T$287,2,FALSE))</f>
        <v/>
      </c>
      <c r="D222" s="27" t="str">
        <f>IF($B222="","",VLOOKUP($B222,Data!$A$4:$T$287,10,FALSE))</f>
        <v/>
      </c>
      <c r="E222" s="85" t="str">
        <f>IF($B222="","",VLOOKUP($B222,Data!$A$4:$T$287,4,FALSE))</f>
        <v/>
      </c>
      <c r="F222" s="15" t="str">
        <f>IF($B222="","",VLOOKUP($B222,Data!$A$4:$T$287,5,FALSE))</f>
        <v/>
      </c>
      <c r="G222" s="18" t="str">
        <f>IF($B222="","",VLOOKUP($B222,Data!$A$4:$T$287,7,FALSE))</f>
        <v/>
      </c>
      <c r="H222" s="18" t="str">
        <f t="shared" si="15"/>
        <v/>
      </c>
      <c r="I222" s="18" t="str">
        <f t="shared" si="16"/>
        <v/>
      </c>
      <c r="J222" s="16" t="str">
        <f t="shared" si="17"/>
        <v/>
      </c>
      <c r="K222" s="16" t="str">
        <f t="shared" si="18"/>
        <v/>
      </c>
      <c r="L222" s="15" t="e">
        <f>IF($I$15="Show",VLOOKUP($B222,Data!$A$4:$T$287,9,FALSE),VLOOKUP($B222,Data!$A$4:$T$287,7,FALSE))</f>
        <v>#N/A</v>
      </c>
      <c r="M222" s="17" t="str">
        <f>IF($B222="","",VLOOKUP($B222,Data!$A$4:$T$287,6,FALSE))</f>
        <v/>
      </c>
      <c r="N222" s="17" t="str">
        <f t="shared" si="19"/>
        <v/>
      </c>
      <c r="O222" s="26" t="str">
        <f>IF($B222="","",IF(VLOOKUP($B222,Data!$A$4:$T$287,11,FALSE)&lt;1,"",VLOOKUP(B222,Data!$A$4:$T$287,11,FALSE)))</f>
        <v/>
      </c>
    </row>
    <row r="223" spans="1:15" x14ac:dyDescent="0.35">
      <c r="A223" s="19"/>
      <c r="B223" s="101"/>
      <c r="C223" s="86" t="str">
        <f>IF($B223="","",VLOOKUP($B223,Data!$A$4:$T$287,2,FALSE))</f>
        <v/>
      </c>
      <c r="D223" s="27" t="str">
        <f>IF($B223="","",VLOOKUP($B223,Data!$A$4:$T$287,10,FALSE))</f>
        <v/>
      </c>
      <c r="E223" s="85" t="str">
        <f>IF($B223="","",VLOOKUP($B223,Data!$A$4:$T$287,4,FALSE))</f>
        <v/>
      </c>
      <c r="F223" s="15" t="str">
        <f>IF($B223="","",VLOOKUP($B223,Data!$A$4:$T$287,5,FALSE))</f>
        <v/>
      </c>
      <c r="G223" s="18" t="str">
        <f>IF($B223="","",VLOOKUP($B223,Data!$A$4:$T$287,7,FALSE))</f>
        <v/>
      </c>
      <c r="H223" s="18" t="str">
        <f t="shared" si="15"/>
        <v/>
      </c>
      <c r="I223" s="18" t="str">
        <f t="shared" si="16"/>
        <v/>
      </c>
      <c r="J223" s="16" t="str">
        <f t="shared" si="17"/>
        <v/>
      </c>
      <c r="K223" s="16" t="str">
        <f t="shared" si="18"/>
        <v/>
      </c>
      <c r="L223" s="15" t="e">
        <f>IF($I$15="Show",VLOOKUP($B223,Data!$A$4:$T$287,9,FALSE),VLOOKUP($B223,Data!$A$4:$T$287,7,FALSE))</f>
        <v>#N/A</v>
      </c>
      <c r="M223" s="17" t="str">
        <f>IF($B223="","",VLOOKUP($B223,Data!$A$4:$T$287,6,FALSE))</f>
        <v/>
      </c>
      <c r="N223" s="17" t="str">
        <f t="shared" si="19"/>
        <v/>
      </c>
      <c r="O223" s="26" t="str">
        <f>IF($B223="","",IF(VLOOKUP($B223,Data!$A$4:$T$287,11,FALSE)&lt;1,"",VLOOKUP(B223,Data!$A$4:$T$287,11,FALSE)))</f>
        <v/>
      </c>
    </row>
    <row r="224" spans="1:15" x14ac:dyDescent="0.35">
      <c r="A224" s="19"/>
      <c r="B224" s="101"/>
      <c r="C224" s="86" t="str">
        <f>IF($B224="","",VLOOKUP($B224,Data!$A$4:$T$287,2,FALSE))</f>
        <v/>
      </c>
      <c r="D224" s="27" t="str">
        <f>IF($B224="","",VLOOKUP($B224,Data!$A$4:$T$287,10,FALSE))</f>
        <v/>
      </c>
      <c r="E224" s="85" t="str">
        <f>IF($B224="","",VLOOKUP($B224,Data!$A$4:$T$287,4,FALSE))</f>
        <v/>
      </c>
      <c r="F224" s="15" t="str">
        <f>IF($B224="","",VLOOKUP($B224,Data!$A$4:$T$287,5,FALSE))</f>
        <v/>
      </c>
      <c r="G224" s="18" t="str">
        <f>IF($B224="","",VLOOKUP($B224,Data!$A$4:$T$287,7,FALSE))</f>
        <v/>
      </c>
      <c r="H224" s="18" t="str">
        <f t="shared" si="15"/>
        <v/>
      </c>
      <c r="I224" s="18" t="str">
        <f t="shared" si="16"/>
        <v/>
      </c>
      <c r="J224" s="16" t="str">
        <f t="shared" si="17"/>
        <v/>
      </c>
      <c r="K224" s="16" t="str">
        <f t="shared" si="18"/>
        <v/>
      </c>
      <c r="L224" s="15" t="e">
        <f>IF($I$15="Show",VLOOKUP($B224,Data!$A$4:$T$287,9,FALSE),VLOOKUP($B224,Data!$A$4:$T$287,7,FALSE))</f>
        <v>#N/A</v>
      </c>
      <c r="M224" s="17" t="str">
        <f>IF($B224="","",VLOOKUP($B224,Data!$A$4:$T$287,6,FALSE))</f>
        <v/>
      </c>
      <c r="N224" s="17" t="str">
        <f t="shared" si="19"/>
        <v/>
      </c>
      <c r="O224" s="26" t="str">
        <f>IF($B224="","",IF(VLOOKUP($B224,Data!$A$4:$T$287,11,FALSE)&lt;1,"",VLOOKUP(B224,Data!$A$4:$T$287,11,FALSE)))</f>
        <v/>
      </c>
    </row>
    <row r="225" spans="1:15" x14ac:dyDescent="0.35">
      <c r="A225" s="19"/>
      <c r="B225" s="101"/>
      <c r="C225" s="86" t="str">
        <f>IF($B225="","",VLOOKUP($B225,Data!$A$4:$T$287,2,FALSE))</f>
        <v/>
      </c>
      <c r="D225" s="27" t="str">
        <f>IF($B225="","",VLOOKUP($B225,Data!$A$4:$T$287,10,FALSE))</f>
        <v/>
      </c>
      <c r="E225" s="85" t="str">
        <f>IF($B225="","",VLOOKUP($B225,Data!$A$4:$T$287,4,FALSE))</f>
        <v/>
      </c>
      <c r="F225" s="15" t="str">
        <f>IF($B225="","",VLOOKUP($B225,Data!$A$4:$T$287,5,FALSE))</f>
        <v/>
      </c>
      <c r="G225" s="18" t="str">
        <f>IF($B225="","",VLOOKUP($B225,Data!$A$4:$T$287,7,FALSE))</f>
        <v/>
      </c>
      <c r="H225" s="18" t="str">
        <f t="shared" si="15"/>
        <v/>
      </c>
      <c r="I225" s="18" t="str">
        <f t="shared" si="16"/>
        <v/>
      </c>
      <c r="J225" s="16" t="str">
        <f t="shared" si="17"/>
        <v/>
      </c>
      <c r="K225" s="16" t="str">
        <f t="shared" si="18"/>
        <v/>
      </c>
      <c r="L225" s="15" t="e">
        <f>IF($I$15="Show",VLOOKUP($B225,Data!$A$4:$T$287,9,FALSE),VLOOKUP($B225,Data!$A$4:$T$287,7,FALSE))</f>
        <v>#N/A</v>
      </c>
      <c r="M225" s="17" t="str">
        <f>IF($B225="","",VLOOKUP($B225,Data!$A$4:$T$287,6,FALSE))</f>
        <v/>
      </c>
      <c r="N225" s="17" t="str">
        <f t="shared" si="19"/>
        <v/>
      </c>
      <c r="O225" s="26" t="str">
        <f>IF($B225="","",IF(VLOOKUP($B225,Data!$A$4:$T$287,11,FALSE)&lt;1,"",VLOOKUP(B225,Data!$A$4:$T$287,11,FALSE)))</f>
        <v/>
      </c>
    </row>
    <row r="226" spans="1:15" x14ac:dyDescent="0.35">
      <c r="A226" s="19"/>
      <c r="B226" s="101"/>
      <c r="C226" s="86" t="str">
        <f>IF($B226="","",VLOOKUP($B226,Data!$A$4:$T$287,2,FALSE))</f>
        <v/>
      </c>
      <c r="D226" s="27" t="str">
        <f>IF($B226="","",VLOOKUP($B226,Data!$A$4:$T$287,10,FALSE))</f>
        <v/>
      </c>
      <c r="E226" s="85" t="str">
        <f>IF($B226="","",VLOOKUP($B226,Data!$A$4:$T$287,4,FALSE))</f>
        <v/>
      </c>
      <c r="F226" s="15" t="str">
        <f>IF($B226="","",VLOOKUP($B226,Data!$A$4:$T$287,5,FALSE))</f>
        <v/>
      </c>
      <c r="G226" s="18" t="str">
        <f>IF($B226="","",VLOOKUP($B226,Data!$A$4:$T$287,7,FALSE))</f>
        <v/>
      </c>
      <c r="H226" s="18" t="str">
        <f t="shared" si="15"/>
        <v/>
      </c>
      <c r="I226" s="18" t="str">
        <f t="shared" si="16"/>
        <v/>
      </c>
      <c r="J226" s="16" t="str">
        <f t="shared" si="17"/>
        <v/>
      </c>
      <c r="K226" s="16" t="str">
        <f t="shared" si="18"/>
        <v/>
      </c>
      <c r="L226" s="15" t="e">
        <f>IF($I$15="Show",VLOOKUP($B226,Data!$A$4:$T$287,9,FALSE),VLOOKUP($B226,Data!$A$4:$T$287,7,FALSE))</f>
        <v>#N/A</v>
      </c>
      <c r="M226" s="17" t="str">
        <f>IF($B226="","",VLOOKUP($B226,Data!$A$4:$T$287,6,FALSE))</f>
        <v/>
      </c>
      <c r="N226" s="17" t="str">
        <f t="shared" si="19"/>
        <v/>
      </c>
      <c r="O226" s="26" t="str">
        <f>IF($B226="","",IF(VLOOKUP($B226,Data!$A$4:$T$287,11,FALSE)&lt;1,"",VLOOKUP(B226,Data!$A$4:$T$287,11,FALSE)))</f>
        <v/>
      </c>
    </row>
    <row r="227" spans="1:15" x14ac:dyDescent="0.35">
      <c r="A227" s="19"/>
      <c r="B227" s="101"/>
      <c r="C227" s="86" t="str">
        <f>IF($B227="","",VLOOKUP($B227,Data!$A$4:$T$287,2,FALSE))</f>
        <v/>
      </c>
      <c r="D227" s="27" t="str">
        <f>IF($B227="","",VLOOKUP($B227,Data!$A$4:$T$287,10,FALSE))</f>
        <v/>
      </c>
      <c r="E227" s="85" t="str">
        <f>IF($B227="","",VLOOKUP($B227,Data!$A$4:$T$287,4,FALSE))</f>
        <v/>
      </c>
      <c r="F227" s="15" t="str">
        <f>IF($B227="","",VLOOKUP($B227,Data!$A$4:$T$287,5,FALSE))</f>
        <v/>
      </c>
      <c r="G227" s="18" t="str">
        <f>IF($B227="","",VLOOKUP($B227,Data!$A$4:$T$287,7,FALSE))</f>
        <v/>
      </c>
      <c r="H227" s="18" t="str">
        <f t="shared" si="15"/>
        <v/>
      </c>
      <c r="I227" s="18" t="str">
        <f t="shared" si="16"/>
        <v/>
      </c>
      <c r="J227" s="16" t="str">
        <f t="shared" si="17"/>
        <v/>
      </c>
      <c r="K227" s="16" t="str">
        <f t="shared" si="18"/>
        <v/>
      </c>
      <c r="L227" s="15" t="e">
        <f>IF($I$15="Show",VLOOKUP($B227,Data!$A$4:$T$287,9,FALSE),VLOOKUP($B227,Data!$A$4:$T$287,7,FALSE))</f>
        <v>#N/A</v>
      </c>
      <c r="M227" s="17" t="str">
        <f>IF($B227="","",VLOOKUP($B227,Data!$A$4:$T$287,6,FALSE))</f>
        <v/>
      </c>
      <c r="N227" s="17" t="str">
        <f t="shared" si="19"/>
        <v/>
      </c>
      <c r="O227" s="26" t="str">
        <f>IF($B227="","",IF(VLOOKUP($B227,Data!$A$4:$T$287,11,FALSE)&lt;1,"",VLOOKUP(B227,Data!$A$4:$T$287,11,FALSE)))</f>
        <v/>
      </c>
    </row>
    <row r="228" spans="1:15" x14ac:dyDescent="0.35">
      <c r="A228" s="19"/>
      <c r="B228" s="101"/>
      <c r="C228" s="86" t="str">
        <f>IF($B228="","",VLOOKUP($B228,Data!$A$4:$T$287,2,FALSE))</f>
        <v/>
      </c>
      <c r="D228" s="27" t="str">
        <f>IF($B228="","",VLOOKUP($B228,Data!$A$4:$T$287,10,FALSE))</f>
        <v/>
      </c>
      <c r="E228" s="85" t="str">
        <f>IF($B228="","",VLOOKUP($B228,Data!$A$4:$T$287,4,FALSE))</f>
        <v/>
      </c>
      <c r="F228" s="15" t="str">
        <f>IF($B228="","",VLOOKUP($B228,Data!$A$4:$T$287,5,FALSE))</f>
        <v/>
      </c>
      <c r="G228" s="18" t="str">
        <f>IF($B228="","",VLOOKUP($B228,Data!$A$4:$T$287,7,FALSE))</f>
        <v/>
      </c>
      <c r="H228" s="18" t="str">
        <f t="shared" si="15"/>
        <v/>
      </c>
      <c r="I228" s="18" t="str">
        <f t="shared" si="16"/>
        <v/>
      </c>
      <c r="J228" s="16" t="str">
        <f t="shared" si="17"/>
        <v/>
      </c>
      <c r="K228" s="16" t="str">
        <f t="shared" si="18"/>
        <v/>
      </c>
      <c r="L228" s="15" t="e">
        <f>IF($I$15="Show",VLOOKUP($B228,Data!$A$4:$T$287,9,FALSE),VLOOKUP($B228,Data!$A$4:$T$287,7,FALSE))</f>
        <v>#N/A</v>
      </c>
      <c r="M228" s="17" t="str">
        <f>IF($B228="","",VLOOKUP($B228,Data!$A$4:$T$287,6,FALSE))</f>
        <v/>
      </c>
      <c r="N228" s="17" t="str">
        <f t="shared" si="19"/>
        <v/>
      </c>
      <c r="O228" s="26" t="str">
        <f>IF($B228="","",IF(VLOOKUP($B228,Data!$A$4:$T$287,11,FALSE)&lt;1,"",VLOOKUP(B228,Data!$A$4:$T$287,11,FALSE)))</f>
        <v/>
      </c>
    </row>
    <row r="229" spans="1:15" x14ac:dyDescent="0.35">
      <c r="A229" s="19"/>
      <c r="B229" s="101"/>
      <c r="C229" s="86" t="str">
        <f>IF($B229="","",VLOOKUP($B229,Data!$A$4:$T$287,2,FALSE))</f>
        <v/>
      </c>
      <c r="D229" s="27" t="str">
        <f>IF($B229="","",VLOOKUP($B229,Data!$A$4:$T$287,10,FALSE))</f>
        <v/>
      </c>
      <c r="E229" s="85" t="str">
        <f>IF($B229="","",VLOOKUP($B229,Data!$A$4:$T$287,4,FALSE))</f>
        <v/>
      </c>
      <c r="F229" s="15" t="str">
        <f>IF($B229="","",VLOOKUP($B229,Data!$A$4:$T$287,5,FALSE))</f>
        <v/>
      </c>
      <c r="G229" s="18" t="str">
        <f>IF($B229="","",VLOOKUP($B229,Data!$A$4:$T$287,7,FALSE))</f>
        <v/>
      </c>
      <c r="H229" s="18" t="str">
        <f t="shared" si="15"/>
        <v/>
      </c>
      <c r="I229" s="18" t="str">
        <f t="shared" si="16"/>
        <v/>
      </c>
      <c r="J229" s="16" t="str">
        <f t="shared" si="17"/>
        <v/>
      </c>
      <c r="K229" s="16" t="str">
        <f t="shared" si="18"/>
        <v/>
      </c>
      <c r="L229" s="15" t="e">
        <f>IF($I$15="Show",VLOOKUP($B229,Data!$A$4:$T$287,9,FALSE),VLOOKUP($B229,Data!$A$4:$T$287,7,FALSE))</f>
        <v>#N/A</v>
      </c>
      <c r="M229" s="17" t="str">
        <f>IF($B229="","",VLOOKUP($B229,Data!$A$4:$T$287,6,FALSE))</f>
        <v/>
      </c>
      <c r="N229" s="17" t="str">
        <f t="shared" si="19"/>
        <v/>
      </c>
      <c r="O229" s="26" t="str">
        <f>IF($B229="","",IF(VLOOKUP($B229,Data!$A$4:$T$287,11,FALSE)&lt;1,"",VLOOKUP(B229,Data!$A$4:$T$287,11,FALSE)))</f>
        <v/>
      </c>
    </row>
    <row r="230" spans="1:15" x14ac:dyDescent="0.35">
      <c r="A230" s="19"/>
      <c r="B230" s="101"/>
      <c r="C230" s="86" t="str">
        <f>IF($B230="","",VLOOKUP($B230,Data!$A$4:$T$287,2,FALSE))</f>
        <v/>
      </c>
      <c r="D230" s="27" t="str">
        <f>IF($B230="","",VLOOKUP($B230,Data!$A$4:$T$287,10,FALSE))</f>
        <v/>
      </c>
      <c r="E230" s="85" t="str">
        <f>IF($B230="","",VLOOKUP($B230,Data!$A$4:$T$287,4,FALSE))</f>
        <v/>
      </c>
      <c r="F230" s="15" t="str">
        <f>IF($B230="","",VLOOKUP($B230,Data!$A$4:$T$287,5,FALSE))</f>
        <v/>
      </c>
      <c r="G230" s="18" t="str">
        <f>IF($B230="","",VLOOKUP($B230,Data!$A$4:$T$287,7,FALSE))</f>
        <v/>
      </c>
      <c r="H230" s="18" t="str">
        <f t="shared" si="15"/>
        <v/>
      </c>
      <c r="I230" s="18" t="str">
        <f t="shared" si="16"/>
        <v/>
      </c>
      <c r="J230" s="16" t="str">
        <f t="shared" si="17"/>
        <v/>
      </c>
      <c r="K230" s="16" t="str">
        <f t="shared" si="18"/>
        <v/>
      </c>
      <c r="L230" s="15" t="e">
        <f>IF($I$15="Show",VLOOKUP($B230,Data!$A$4:$T$287,9,FALSE),VLOOKUP($B230,Data!$A$4:$T$287,7,FALSE))</f>
        <v>#N/A</v>
      </c>
      <c r="M230" s="17" t="str">
        <f>IF($B230="","",VLOOKUP($B230,Data!$A$4:$T$287,6,FALSE))</f>
        <v/>
      </c>
      <c r="N230" s="17" t="str">
        <f t="shared" si="19"/>
        <v/>
      </c>
      <c r="O230" s="26" t="str">
        <f>IF($B230="","",IF(VLOOKUP($B230,Data!$A$4:$T$287,11,FALSE)&lt;1,"",VLOOKUP(B230,Data!$A$4:$T$287,11,FALSE)))</f>
        <v/>
      </c>
    </row>
    <row r="231" spans="1:15" x14ac:dyDescent="0.35">
      <c r="A231" s="19"/>
      <c r="B231" s="101"/>
      <c r="C231" s="86" t="str">
        <f>IF($B231="","",VLOOKUP($B231,Data!$A$4:$T$287,2,FALSE))</f>
        <v/>
      </c>
      <c r="D231" s="27" t="str">
        <f>IF($B231="","",VLOOKUP($B231,Data!$A$4:$T$287,10,FALSE))</f>
        <v/>
      </c>
      <c r="E231" s="85" t="str">
        <f>IF($B231="","",VLOOKUP($B231,Data!$A$4:$T$287,4,FALSE))</f>
        <v/>
      </c>
      <c r="F231" s="15" t="str">
        <f>IF($B231="","",VLOOKUP($B231,Data!$A$4:$T$287,5,FALSE))</f>
        <v/>
      </c>
      <c r="G231" s="18" t="str">
        <f>IF($B231="","",VLOOKUP($B231,Data!$A$4:$T$287,7,FALSE))</f>
        <v/>
      </c>
      <c r="H231" s="18" t="str">
        <f t="shared" si="15"/>
        <v/>
      </c>
      <c r="I231" s="18" t="str">
        <f t="shared" si="16"/>
        <v/>
      </c>
      <c r="J231" s="16" t="str">
        <f t="shared" si="17"/>
        <v/>
      </c>
      <c r="K231" s="16" t="str">
        <f t="shared" si="18"/>
        <v/>
      </c>
      <c r="L231" s="15" t="e">
        <f>IF($I$15="Show",VLOOKUP($B231,Data!$A$4:$T$287,9,FALSE),VLOOKUP($B231,Data!$A$4:$T$287,7,FALSE))</f>
        <v>#N/A</v>
      </c>
      <c r="M231" s="17" t="str">
        <f>IF($B231="","",VLOOKUP($B231,Data!$A$4:$T$287,6,FALSE))</f>
        <v/>
      </c>
      <c r="N231" s="17" t="str">
        <f t="shared" si="19"/>
        <v/>
      </c>
      <c r="O231" s="26" t="str">
        <f>IF($B231="","",IF(VLOOKUP($B231,Data!$A$4:$T$287,11,FALSE)&lt;1,"",VLOOKUP(B231,Data!$A$4:$T$287,11,FALSE)))</f>
        <v/>
      </c>
    </row>
    <row r="232" spans="1:15" x14ac:dyDescent="0.35">
      <c r="A232" s="19"/>
      <c r="B232" s="101"/>
      <c r="C232" s="86" t="str">
        <f>IF($B232="","",VLOOKUP($B232,Data!$A$4:$T$287,2,FALSE))</f>
        <v/>
      </c>
      <c r="D232" s="27" t="str">
        <f>IF($B232="","",VLOOKUP($B232,Data!$A$4:$T$287,10,FALSE))</f>
        <v/>
      </c>
      <c r="E232" s="85" t="str">
        <f>IF($B232="","",VLOOKUP($B232,Data!$A$4:$T$287,4,FALSE))</f>
        <v/>
      </c>
      <c r="F232" s="15" t="str">
        <f>IF($B232="","",VLOOKUP($B232,Data!$A$4:$T$287,5,FALSE))</f>
        <v/>
      </c>
      <c r="G232" s="18" t="str">
        <f>IF($B232="","",VLOOKUP($B232,Data!$A$4:$T$287,7,FALSE))</f>
        <v/>
      </c>
      <c r="H232" s="18" t="str">
        <f t="shared" si="15"/>
        <v/>
      </c>
      <c r="I232" s="18" t="str">
        <f t="shared" si="16"/>
        <v/>
      </c>
      <c r="J232" s="16" t="str">
        <f t="shared" si="17"/>
        <v/>
      </c>
      <c r="K232" s="16" t="str">
        <f t="shared" si="18"/>
        <v/>
      </c>
      <c r="L232" s="15" t="e">
        <f>IF($I$15="Show",VLOOKUP($B232,Data!$A$4:$T$287,9,FALSE),VLOOKUP($B232,Data!$A$4:$T$287,7,FALSE))</f>
        <v>#N/A</v>
      </c>
      <c r="M232" s="17" t="str">
        <f>IF($B232="","",VLOOKUP($B232,Data!$A$4:$T$287,6,FALSE))</f>
        <v/>
      </c>
      <c r="N232" s="17" t="str">
        <f t="shared" si="19"/>
        <v/>
      </c>
      <c r="O232" s="26" t="str">
        <f>IF($B232="","",IF(VLOOKUP($B232,Data!$A$4:$T$287,11,FALSE)&lt;1,"",VLOOKUP(B232,Data!$A$4:$T$287,11,FALSE)))</f>
        <v/>
      </c>
    </row>
    <row r="233" spans="1:15" x14ac:dyDescent="0.35">
      <c r="A233" s="19"/>
      <c r="B233" s="101"/>
      <c r="C233" s="86" t="str">
        <f>IF($B233="","",VLOOKUP($B233,Data!$A$4:$T$287,2,FALSE))</f>
        <v/>
      </c>
      <c r="D233" s="27" t="str">
        <f>IF($B233="","",VLOOKUP($B233,Data!$A$4:$T$287,10,FALSE))</f>
        <v/>
      </c>
      <c r="E233" s="85" t="str">
        <f>IF($B233="","",VLOOKUP($B233,Data!$A$4:$T$287,4,FALSE))</f>
        <v/>
      </c>
      <c r="F233" s="15" t="str">
        <f>IF($B233="","",VLOOKUP($B233,Data!$A$4:$T$287,5,FALSE))</f>
        <v/>
      </c>
      <c r="G233" s="18" t="str">
        <f>IF($B233="","",VLOOKUP($B233,Data!$A$4:$T$287,7,FALSE))</f>
        <v/>
      </c>
      <c r="H233" s="18" t="str">
        <f t="shared" si="15"/>
        <v/>
      </c>
      <c r="I233" s="18" t="str">
        <f t="shared" si="16"/>
        <v/>
      </c>
      <c r="J233" s="16" t="str">
        <f t="shared" si="17"/>
        <v/>
      </c>
      <c r="K233" s="16" t="str">
        <f t="shared" si="18"/>
        <v/>
      </c>
      <c r="L233" s="15" t="e">
        <f>IF($I$15="Show",VLOOKUP($B233,Data!$A$4:$T$287,9,FALSE),VLOOKUP($B233,Data!$A$4:$T$287,7,FALSE))</f>
        <v>#N/A</v>
      </c>
      <c r="M233" s="17" t="str">
        <f>IF($B233="","",VLOOKUP($B233,Data!$A$4:$T$287,6,FALSE))</f>
        <v/>
      </c>
      <c r="N233" s="17" t="str">
        <f t="shared" si="19"/>
        <v/>
      </c>
      <c r="O233" s="26" t="str">
        <f>IF($B233="","",IF(VLOOKUP($B233,Data!$A$4:$T$287,11,FALSE)&lt;1,"",VLOOKUP(B233,Data!$A$4:$T$287,11,FALSE)))</f>
        <v/>
      </c>
    </row>
    <row r="234" spans="1:15" x14ac:dyDescent="0.35">
      <c r="A234" s="19"/>
      <c r="B234" s="101"/>
      <c r="C234" s="86" t="str">
        <f>IF($B234="","",VLOOKUP($B234,Data!$A$4:$T$287,2,FALSE))</f>
        <v/>
      </c>
      <c r="D234" s="27" t="str">
        <f>IF($B234="","",VLOOKUP($B234,Data!$A$4:$T$287,10,FALSE))</f>
        <v/>
      </c>
      <c r="E234" s="85" t="str">
        <f>IF($B234="","",VLOOKUP($B234,Data!$A$4:$T$287,4,FALSE))</f>
        <v/>
      </c>
      <c r="F234" s="15" t="str">
        <f>IF($B234="","",VLOOKUP($B234,Data!$A$4:$T$287,5,FALSE))</f>
        <v/>
      </c>
      <c r="G234" s="18" t="str">
        <f>IF($B234="","",VLOOKUP($B234,Data!$A$4:$T$287,7,FALSE))</f>
        <v/>
      </c>
      <c r="H234" s="18" t="str">
        <f t="shared" si="15"/>
        <v/>
      </c>
      <c r="I234" s="18" t="str">
        <f t="shared" si="16"/>
        <v/>
      </c>
      <c r="J234" s="16" t="str">
        <f t="shared" si="17"/>
        <v/>
      </c>
      <c r="K234" s="16" t="str">
        <f t="shared" si="18"/>
        <v/>
      </c>
      <c r="L234" s="15" t="e">
        <f>IF($I$15="Show",VLOOKUP($B234,Data!$A$4:$T$287,9,FALSE),VLOOKUP($B234,Data!$A$4:$T$287,7,FALSE))</f>
        <v>#N/A</v>
      </c>
      <c r="M234" s="17" t="str">
        <f>IF($B234="","",VLOOKUP($B234,Data!$A$4:$T$287,6,FALSE))</f>
        <v/>
      </c>
      <c r="N234" s="17" t="str">
        <f t="shared" si="19"/>
        <v/>
      </c>
      <c r="O234" s="26" t="str">
        <f>IF($B234="","",IF(VLOOKUP($B234,Data!$A$4:$T$287,11,FALSE)&lt;1,"",VLOOKUP(B234,Data!$A$4:$T$287,11,FALSE)))</f>
        <v/>
      </c>
    </row>
    <row r="235" spans="1:15" x14ac:dyDescent="0.35">
      <c r="A235" s="19"/>
      <c r="B235" s="101"/>
      <c r="C235" s="86" t="str">
        <f>IF($B235="","",VLOOKUP($B235,Data!$A$4:$T$287,2,FALSE))</f>
        <v/>
      </c>
      <c r="D235" s="27" t="str">
        <f>IF($B235="","",VLOOKUP($B235,Data!$A$4:$T$287,10,FALSE))</f>
        <v/>
      </c>
      <c r="E235" s="85" t="str">
        <f>IF($B235="","",VLOOKUP($B235,Data!$A$4:$T$287,4,FALSE))</f>
        <v/>
      </c>
      <c r="F235" s="15" t="str">
        <f>IF($B235="","",VLOOKUP($B235,Data!$A$4:$T$287,5,FALSE))</f>
        <v/>
      </c>
      <c r="G235" s="18" t="str">
        <f>IF($B235="","",VLOOKUP($B235,Data!$A$4:$T$287,7,FALSE))</f>
        <v/>
      </c>
      <c r="H235" s="18" t="str">
        <f t="shared" si="15"/>
        <v/>
      </c>
      <c r="I235" s="18" t="str">
        <f t="shared" si="16"/>
        <v/>
      </c>
      <c r="J235" s="16" t="str">
        <f t="shared" si="17"/>
        <v/>
      </c>
      <c r="K235" s="16" t="str">
        <f t="shared" si="18"/>
        <v/>
      </c>
      <c r="L235" s="15" t="e">
        <f>IF($I$15="Show",VLOOKUP($B235,Data!$A$4:$T$287,9,FALSE),VLOOKUP($B235,Data!$A$4:$T$287,7,FALSE))</f>
        <v>#N/A</v>
      </c>
      <c r="M235" s="17" t="str">
        <f>IF($B235="","",VLOOKUP($B235,Data!$A$4:$T$287,6,FALSE))</f>
        <v/>
      </c>
      <c r="N235" s="17" t="str">
        <f t="shared" si="19"/>
        <v/>
      </c>
      <c r="O235" s="26" t="str">
        <f>IF($B235="","",IF(VLOOKUP($B235,Data!$A$4:$T$287,11,FALSE)&lt;1,"",VLOOKUP(B235,Data!$A$4:$T$287,11,FALSE)))</f>
        <v/>
      </c>
    </row>
    <row r="236" spans="1:15" x14ac:dyDescent="0.35">
      <c r="A236" s="19"/>
      <c r="B236" s="101"/>
      <c r="C236" s="86" t="str">
        <f>IF($B236="","",VLOOKUP($B236,Data!$A$4:$T$287,2,FALSE))</f>
        <v/>
      </c>
      <c r="D236" s="27" t="str">
        <f>IF($B236="","",VLOOKUP($B236,Data!$A$4:$T$287,10,FALSE))</f>
        <v/>
      </c>
      <c r="E236" s="85" t="str">
        <f>IF($B236="","",VLOOKUP($B236,Data!$A$4:$T$287,4,FALSE))</f>
        <v/>
      </c>
      <c r="F236" s="15" t="str">
        <f>IF($B236="","",VLOOKUP($B236,Data!$A$4:$T$287,5,FALSE))</f>
        <v/>
      </c>
      <c r="G236" s="18" t="str">
        <f>IF($B236="","",VLOOKUP($B236,Data!$A$4:$T$287,7,FALSE))</f>
        <v/>
      </c>
      <c r="H236" s="18" t="str">
        <f t="shared" si="15"/>
        <v/>
      </c>
      <c r="I236" s="18" t="str">
        <f t="shared" si="16"/>
        <v/>
      </c>
      <c r="J236" s="16" t="str">
        <f t="shared" si="17"/>
        <v/>
      </c>
      <c r="K236" s="16" t="str">
        <f t="shared" si="18"/>
        <v/>
      </c>
      <c r="L236" s="15" t="e">
        <f>IF($I$15="Show",VLOOKUP($B236,Data!$A$4:$T$287,9,FALSE),VLOOKUP($B236,Data!$A$4:$T$287,7,FALSE))</f>
        <v>#N/A</v>
      </c>
      <c r="M236" s="17" t="str">
        <f>IF($B236="","",VLOOKUP($B236,Data!$A$4:$T$287,6,FALSE))</f>
        <v/>
      </c>
      <c r="N236" s="17" t="str">
        <f t="shared" si="19"/>
        <v/>
      </c>
      <c r="O236" s="26" t="str">
        <f>IF($B236="","",IF(VLOOKUP($B236,Data!$A$4:$T$287,11,FALSE)&lt;1,"",VLOOKUP(B236,Data!$A$4:$T$287,11,FALSE)))</f>
        <v/>
      </c>
    </row>
    <row r="237" spans="1:15" x14ac:dyDescent="0.35">
      <c r="A237" s="19"/>
      <c r="B237" s="101"/>
      <c r="C237" s="86" t="str">
        <f>IF($B237="","",VLOOKUP($B237,Data!$A$4:$T$287,2,FALSE))</f>
        <v/>
      </c>
      <c r="D237" s="27" t="str">
        <f>IF($B237="","",VLOOKUP($B237,Data!$A$4:$T$287,10,FALSE))</f>
        <v/>
      </c>
      <c r="E237" s="85" t="str">
        <f>IF($B237="","",VLOOKUP($B237,Data!$A$4:$T$287,4,FALSE))</f>
        <v/>
      </c>
      <c r="F237" s="15" t="str">
        <f>IF($B237="","",VLOOKUP($B237,Data!$A$4:$T$287,5,FALSE))</f>
        <v/>
      </c>
      <c r="G237" s="18" t="str">
        <f>IF($B237="","",VLOOKUP($B237,Data!$A$4:$T$287,7,FALSE))</f>
        <v/>
      </c>
      <c r="H237" s="18" t="str">
        <f t="shared" si="15"/>
        <v/>
      </c>
      <c r="I237" s="18" t="str">
        <f t="shared" si="16"/>
        <v/>
      </c>
      <c r="J237" s="16" t="str">
        <f t="shared" si="17"/>
        <v/>
      </c>
      <c r="K237" s="16" t="str">
        <f t="shared" si="18"/>
        <v/>
      </c>
      <c r="L237" s="15" t="e">
        <f>IF($I$15="Show",VLOOKUP($B237,Data!$A$4:$T$287,9,FALSE),VLOOKUP($B237,Data!$A$4:$T$287,7,FALSE))</f>
        <v>#N/A</v>
      </c>
      <c r="M237" s="17" t="str">
        <f>IF($B237="","",VLOOKUP($B237,Data!$A$4:$T$287,6,FALSE))</f>
        <v/>
      </c>
      <c r="N237" s="17" t="str">
        <f t="shared" si="19"/>
        <v/>
      </c>
      <c r="O237" s="26" t="str">
        <f>IF($B237="","",IF(VLOOKUP($B237,Data!$A$4:$T$287,11,FALSE)&lt;1,"",VLOOKUP(B237,Data!$A$4:$T$287,11,FALSE)))</f>
        <v/>
      </c>
    </row>
    <row r="238" spans="1:15" x14ac:dyDescent="0.35">
      <c r="A238" s="19"/>
      <c r="B238" s="101"/>
      <c r="C238" s="86" t="str">
        <f>IF($B238="","",VLOOKUP($B238,Data!$A$4:$T$287,2,FALSE))</f>
        <v/>
      </c>
      <c r="D238" s="27" t="str">
        <f>IF($B238="","",VLOOKUP($B238,Data!$A$4:$T$287,10,FALSE))</f>
        <v/>
      </c>
      <c r="E238" s="85" t="str">
        <f>IF($B238="","",VLOOKUP($B238,Data!$A$4:$T$287,4,FALSE))</f>
        <v/>
      </c>
      <c r="F238" s="15" t="str">
        <f>IF($B238="","",VLOOKUP($B238,Data!$A$4:$T$287,5,FALSE))</f>
        <v/>
      </c>
      <c r="G238" s="18" t="str">
        <f>IF($B238="","",VLOOKUP($B238,Data!$A$4:$T$287,7,FALSE))</f>
        <v/>
      </c>
      <c r="H238" s="18" t="str">
        <f t="shared" si="15"/>
        <v/>
      </c>
      <c r="I238" s="18" t="str">
        <f t="shared" si="16"/>
        <v/>
      </c>
      <c r="J238" s="16" t="str">
        <f t="shared" si="17"/>
        <v/>
      </c>
      <c r="K238" s="16" t="str">
        <f t="shared" si="18"/>
        <v/>
      </c>
      <c r="L238" s="15" t="e">
        <f>IF($I$15="Show",VLOOKUP($B238,Data!$A$4:$T$287,9,FALSE),VLOOKUP($B238,Data!$A$4:$T$287,7,FALSE))</f>
        <v>#N/A</v>
      </c>
      <c r="M238" s="17" t="str">
        <f>IF($B238="","",VLOOKUP($B238,Data!$A$4:$T$287,6,FALSE))</f>
        <v/>
      </c>
      <c r="N238" s="17" t="str">
        <f t="shared" si="19"/>
        <v/>
      </c>
      <c r="O238" s="26" t="str">
        <f>IF($B238="","",IF(VLOOKUP($B238,Data!$A$4:$T$287,11,FALSE)&lt;1,"",VLOOKUP(B238,Data!$A$4:$T$287,11,FALSE)))</f>
        <v/>
      </c>
    </row>
    <row r="239" spans="1:15" x14ac:dyDescent="0.35">
      <c r="A239" s="19"/>
      <c r="B239" s="101"/>
      <c r="C239" s="86" t="str">
        <f>IF($B239="","",VLOOKUP($B239,Data!$A$4:$T$287,2,FALSE))</f>
        <v/>
      </c>
      <c r="D239" s="27" t="str">
        <f>IF($B239="","",VLOOKUP($B239,Data!$A$4:$T$287,10,FALSE))</f>
        <v/>
      </c>
      <c r="E239" s="85" t="str">
        <f>IF($B239="","",VLOOKUP($B239,Data!$A$4:$T$287,4,FALSE))</f>
        <v/>
      </c>
      <c r="F239" s="15" t="str">
        <f>IF($B239="","",VLOOKUP($B239,Data!$A$4:$T$287,5,FALSE))</f>
        <v/>
      </c>
      <c r="G239" s="18" t="str">
        <f>IF($B239="","",VLOOKUP($B239,Data!$A$4:$T$287,7,FALSE))</f>
        <v/>
      </c>
      <c r="H239" s="18" t="str">
        <f t="shared" si="15"/>
        <v/>
      </c>
      <c r="I239" s="18" t="str">
        <f t="shared" si="16"/>
        <v/>
      </c>
      <c r="J239" s="16" t="str">
        <f t="shared" si="17"/>
        <v/>
      </c>
      <c r="K239" s="16" t="str">
        <f t="shared" si="18"/>
        <v/>
      </c>
      <c r="L239" s="15" t="e">
        <f>IF($I$15="Show",VLOOKUP($B239,Data!$A$4:$T$287,9,FALSE),VLOOKUP($B239,Data!$A$4:$T$287,7,FALSE))</f>
        <v>#N/A</v>
      </c>
      <c r="M239" s="17" t="str">
        <f>IF($B239="","",VLOOKUP($B239,Data!$A$4:$T$287,6,FALSE))</f>
        <v/>
      </c>
      <c r="N239" s="17" t="str">
        <f t="shared" si="19"/>
        <v/>
      </c>
      <c r="O239" s="26" t="str">
        <f>IF($B239="","",IF(VLOOKUP($B239,Data!$A$4:$T$287,11,FALSE)&lt;1,"",VLOOKUP(B239,Data!$A$4:$T$287,11,FALSE)))</f>
        <v/>
      </c>
    </row>
    <row r="240" spans="1:15" x14ac:dyDescent="0.35">
      <c r="A240" s="19"/>
      <c r="B240" s="101"/>
      <c r="C240" s="86" t="str">
        <f>IF($B240="","",VLOOKUP($B240,Data!$A$4:$T$287,2,FALSE))</f>
        <v/>
      </c>
      <c r="D240" s="27" t="str">
        <f>IF($B240="","",VLOOKUP($B240,Data!$A$4:$T$287,10,FALSE))</f>
        <v/>
      </c>
      <c r="E240" s="85" t="str">
        <f>IF($B240="","",VLOOKUP($B240,Data!$A$4:$T$287,4,FALSE))</f>
        <v/>
      </c>
      <c r="F240" s="15" t="str">
        <f>IF($B240="","",VLOOKUP($B240,Data!$A$4:$T$287,5,FALSE))</f>
        <v/>
      </c>
      <c r="G240" s="18" t="str">
        <f>IF($B240="","",VLOOKUP($B240,Data!$A$4:$T$287,7,FALSE))</f>
        <v/>
      </c>
      <c r="H240" s="18" t="str">
        <f t="shared" si="15"/>
        <v/>
      </c>
      <c r="I240" s="18" t="str">
        <f t="shared" si="16"/>
        <v/>
      </c>
      <c r="J240" s="16" t="str">
        <f t="shared" si="17"/>
        <v/>
      </c>
      <c r="K240" s="16" t="str">
        <f t="shared" si="18"/>
        <v/>
      </c>
      <c r="L240" s="15" t="e">
        <f>IF($I$15="Show",VLOOKUP($B240,Data!$A$4:$T$287,9,FALSE),VLOOKUP($B240,Data!$A$4:$T$287,7,FALSE))</f>
        <v>#N/A</v>
      </c>
      <c r="M240" s="17" t="str">
        <f>IF($B240="","",VLOOKUP($B240,Data!$A$4:$T$287,6,FALSE))</f>
        <v/>
      </c>
      <c r="N240" s="17" t="str">
        <f t="shared" si="19"/>
        <v/>
      </c>
      <c r="O240" s="26" t="str">
        <f>IF($B240="","",IF(VLOOKUP($B240,Data!$A$4:$T$287,11,FALSE)&lt;1,"",VLOOKUP(B240,Data!$A$4:$T$287,11,FALSE)))</f>
        <v/>
      </c>
    </row>
    <row r="241" spans="1:15" x14ac:dyDescent="0.35">
      <c r="A241" s="19"/>
      <c r="B241" s="101"/>
      <c r="C241" s="86" t="str">
        <f>IF($B241="","",VLOOKUP($B241,Data!$A$4:$T$287,2,FALSE))</f>
        <v/>
      </c>
      <c r="D241" s="27" t="str">
        <f>IF($B241="","",VLOOKUP($B241,Data!$A$4:$T$287,10,FALSE))</f>
        <v/>
      </c>
      <c r="E241" s="85" t="str">
        <f>IF($B241="","",VLOOKUP($B241,Data!$A$4:$T$287,4,FALSE))</f>
        <v/>
      </c>
      <c r="F241" s="15" t="str">
        <f>IF($B241="","",VLOOKUP($B241,Data!$A$4:$T$287,5,FALSE))</f>
        <v/>
      </c>
      <c r="G241" s="18" t="str">
        <f>IF($B241="","",VLOOKUP($B241,Data!$A$4:$T$287,7,FALSE))</f>
        <v/>
      </c>
      <c r="H241" s="18" t="str">
        <f t="shared" si="15"/>
        <v/>
      </c>
      <c r="I241" s="18" t="str">
        <f t="shared" si="16"/>
        <v/>
      </c>
      <c r="J241" s="16" t="str">
        <f t="shared" si="17"/>
        <v/>
      </c>
      <c r="K241" s="16" t="str">
        <f t="shared" si="18"/>
        <v/>
      </c>
      <c r="L241" s="15" t="e">
        <f>IF($I$15="Show",VLOOKUP($B241,Data!$A$4:$T$287,9,FALSE),VLOOKUP($B241,Data!$A$4:$T$287,7,FALSE))</f>
        <v>#N/A</v>
      </c>
      <c r="M241" s="17" t="str">
        <f>IF($B241="","",VLOOKUP($B241,Data!$A$4:$T$287,6,FALSE))</f>
        <v/>
      </c>
      <c r="N241" s="17" t="str">
        <f t="shared" si="19"/>
        <v/>
      </c>
      <c r="O241" s="26" t="str">
        <f>IF($B241="","",IF(VLOOKUP($B241,Data!$A$4:$T$287,11,FALSE)&lt;1,"",VLOOKUP(B241,Data!$A$4:$T$287,11,FALSE)))</f>
        <v/>
      </c>
    </row>
    <row r="242" spans="1:15" x14ac:dyDescent="0.35">
      <c r="A242" s="19"/>
      <c r="B242" s="101"/>
      <c r="C242" s="86" t="str">
        <f>IF($B242="","",VLOOKUP($B242,Data!$A$4:$T$287,2,FALSE))</f>
        <v/>
      </c>
      <c r="D242" s="27" t="str">
        <f>IF($B242="","",VLOOKUP($B242,Data!$A$4:$T$287,10,FALSE))</f>
        <v/>
      </c>
      <c r="E242" s="85" t="str">
        <f>IF($B242="","",VLOOKUP($B242,Data!$A$4:$T$287,4,FALSE))</f>
        <v/>
      </c>
      <c r="F242" s="15" t="str">
        <f>IF($B242="","",VLOOKUP($B242,Data!$A$4:$T$287,5,FALSE))</f>
        <v/>
      </c>
      <c r="G242" s="18" t="str">
        <f>IF($B242="","",VLOOKUP($B242,Data!$A$4:$T$287,7,FALSE))</f>
        <v/>
      </c>
      <c r="H242" s="18" t="str">
        <f t="shared" si="15"/>
        <v/>
      </c>
      <c r="I242" s="18" t="str">
        <f t="shared" si="16"/>
        <v/>
      </c>
      <c r="J242" s="16" t="str">
        <f t="shared" si="17"/>
        <v/>
      </c>
      <c r="K242" s="16" t="str">
        <f t="shared" si="18"/>
        <v/>
      </c>
      <c r="L242" s="15" t="e">
        <f>IF($I$15="Show",VLOOKUP($B242,Data!$A$4:$T$287,9,FALSE),VLOOKUP($B242,Data!$A$4:$T$287,7,FALSE))</f>
        <v>#N/A</v>
      </c>
      <c r="M242" s="17" t="str">
        <f>IF($B242="","",VLOOKUP($B242,Data!$A$4:$T$287,6,FALSE))</f>
        <v/>
      </c>
      <c r="N242" s="17" t="str">
        <f t="shared" si="19"/>
        <v/>
      </c>
      <c r="O242" s="26" t="str">
        <f>IF($B242="","",IF(VLOOKUP($B242,Data!$A$4:$T$287,11,FALSE)&lt;1,"",VLOOKUP(B242,Data!$A$4:$T$287,11,FALSE)))</f>
        <v/>
      </c>
    </row>
    <row r="243" spans="1:15" x14ac:dyDescent="0.35">
      <c r="A243" s="19"/>
      <c r="B243" s="101"/>
      <c r="C243" s="86" t="str">
        <f>IF($B243="","",VLOOKUP($B243,Data!$A$4:$T$287,2,FALSE))</f>
        <v/>
      </c>
      <c r="D243" s="27" t="str">
        <f>IF($B243="","",VLOOKUP($B243,Data!$A$4:$T$287,10,FALSE))</f>
        <v/>
      </c>
      <c r="E243" s="85" t="str">
        <f>IF($B243="","",VLOOKUP($B243,Data!$A$4:$T$287,4,FALSE))</f>
        <v/>
      </c>
      <c r="F243" s="15" t="str">
        <f>IF($B243="","",VLOOKUP($B243,Data!$A$4:$T$287,5,FALSE))</f>
        <v/>
      </c>
      <c r="G243" s="18" t="str">
        <f>IF($B243="","",VLOOKUP($B243,Data!$A$4:$T$287,7,FALSE))</f>
        <v/>
      </c>
      <c r="H243" s="18" t="str">
        <f t="shared" si="15"/>
        <v/>
      </c>
      <c r="I243" s="18" t="str">
        <f t="shared" si="16"/>
        <v/>
      </c>
      <c r="J243" s="16" t="str">
        <f t="shared" si="17"/>
        <v/>
      </c>
      <c r="K243" s="16" t="str">
        <f t="shared" si="18"/>
        <v/>
      </c>
      <c r="L243" s="15" t="e">
        <f>IF($I$15="Show",VLOOKUP($B243,Data!$A$4:$T$287,9,FALSE),VLOOKUP($B243,Data!$A$4:$T$287,7,FALSE))</f>
        <v>#N/A</v>
      </c>
      <c r="M243" s="17" t="str">
        <f>IF($B243="","",VLOOKUP($B243,Data!$A$4:$T$287,6,FALSE))</f>
        <v/>
      </c>
      <c r="N243" s="17" t="str">
        <f t="shared" si="19"/>
        <v/>
      </c>
      <c r="O243" s="26" t="str">
        <f>IF($B243="","",IF(VLOOKUP($B243,Data!$A$4:$T$287,11,FALSE)&lt;1,"",VLOOKUP(B243,Data!$A$4:$T$287,11,FALSE)))</f>
        <v/>
      </c>
    </row>
    <row r="244" spans="1:15" x14ac:dyDescent="0.35">
      <c r="A244" s="19"/>
      <c r="B244" s="101"/>
      <c r="C244" s="86" t="str">
        <f>IF($B244="","",VLOOKUP($B244,Data!$A$4:$T$287,2,FALSE))</f>
        <v/>
      </c>
      <c r="D244" s="27" t="str">
        <f>IF($B244="","",VLOOKUP($B244,Data!$A$4:$T$287,10,FALSE))</f>
        <v/>
      </c>
      <c r="E244" s="85" t="str">
        <f>IF($B244="","",VLOOKUP($B244,Data!$A$4:$T$287,4,FALSE))</f>
        <v/>
      </c>
      <c r="F244" s="15" t="str">
        <f>IF($B244="","",VLOOKUP($B244,Data!$A$4:$T$287,5,FALSE))</f>
        <v/>
      </c>
      <c r="G244" s="18" t="str">
        <f>IF($B244="","",VLOOKUP($B244,Data!$A$4:$T$287,7,FALSE))</f>
        <v/>
      </c>
      <c r="H244" s="18" t="str">
        <f t="shared" si="15"/>
        <v/>
      </c>
      <c r="I244" s="18" t="str">
        <f t="shared" si="16"/>
        <v/>
      </c>
      <c r="J244" s="16" t="str">
        <f t="shared" si="17"/>
        <v/>
      </c>
      <c r="K244" s="16" t="str">
        <f t="shared" si="18"/>
        <v/>
      </c>
      <c r="L244" s="15" t="e">
        <f>IF($I$15="Show",VLOOKUP($B244,Data!$A$4:$T$287,9,FALSE),VLOOKUP($B244,Data!$A$4:$T$287,7,FALSE))</f>
        <v>#N/A</v>
      </c>
      <c r="M244" s="17" t="str">
        <f>IF($B244="","",VLOOKUP($B244,Data!$A$4:$T$287,6,FALSE))</f>
        <v/>
      </c>
      <c r="N244" s="17" t="str">
        <f t="shared" si="19"/>
        <v/>
      </c>
      <c r="O244" s="26" t="str">
        <f>IF($B244="","",IF(VLOOKUP($B244,Data!$A$4:$T$287,11,FALSE)&lt;1,"",VLOOKUP(B244,Data!$A$4:$T$287,11,FALSE)))</f>
        <v/>
      </c>
    </row>
    <row r="245" spans="1:15" x14ac:dyDescent="0.35">
      <c r="A245" s="19"/>
      <c r="B245" s="101"/>
      <c r="C245" s="86" t="str">
        <f>IF($B245="","",VLOOKUP($B245,Data!$A$4:$T$287,2,FALSE))</f>
        <v/>
      </c>
      <c r="D245" s="27" t="str">
        <f>IF($B245="","",VLOOKUP($B245,Data!$A$4:$T$287,10,FALSE))</f>
        <v/>
      </c>
      <c r="E245" s="85" t="str">
        <f>IF($B245="","",VLOOKUP($B245,Data!$A$4:$T$287,4,FALSE))</f>
        <v/>
      </c>
      <c r="F245" s="15" t="str">
        <f>IF($B245="","",VLOOKUP($B245,Data!$A$4:$T$287,5,FALSE))</f>
        <v/>
      </c>
      <c r="G245" s="18" t="str">
        <f>IF($B245="","",VLOOKUP($B245,Data!$A$4:$T$287,7,FALSE))</f>
        <v/>
      </c>
      <c r="H245" s="18" t="str">
        <f t="shared" si="15"/>
        <v/>
      </c>
      <c r="I245" s="18" t="str">
        <f t="shared" si="16"/>
        <v/>
      </c>
      <c r="J245" s="16" t="str">
        <f t="shared" si="17"/>
        <v/>
      </c>
      <c r="K245" s="16" t="str">
        <f t="shared" si="18"/>
        <v/>
      </c>
      <c r="L245" s="15" t="e">
        <f>IF($I$15="Show",VLOOKUP($B245,Data!$A$4:$T$287,9,FALSE),VLOOKUP($B245,Data!$A$4:$T$287,7,FALSE))</f>
        <v>#N/A</v>
      </c>
      <c r="M245" s="17" t="str">
        <f>IF($B245="","",VLOOKUP($B245,Data!$A$4:$T$287,6,FALSE))</f>
        <v/>
      </c>
      <c r="N245" s="17" t="str">
        <f t="shared" si="19"/>
        <v/>
      </c>
      <c r="O245" s="26" t="str">
        <f>IF($B245="","",IF(VLOOKUP($B245,Data!$A$4:$T$287,11,FALSE)&lt;1,"",VLOOKUP(B245,Data!$A$4:$T$287,11,FALSE)))</f>
        <v/>
      </c>
    </row>
    <row r="246" spans="1:15" x14ac:dyDescent="0.35">
      <c r="A246" s="19"/>
      <c r="B246" s="101"/>
      <c r="C246" s="86" t="str">
        <f>IF($B246="","",VLOOKUP($B246,Data!$A$4:$T$287,2,FALSE))</f>
        <v/>
      </c>
      <c r="D246" s="27" t="str">
        <f>IF($B246="","",VLOOKUP($B246,Data!$A$4:$T$287,10,FALSE))</f>
        <v/>
      </c>
      <c r="E246" s="85" t="str">
        <f>IF($B246="","",VLOOKUP($B246,Data!$A$4:$T$287,4,FALSE))</f>
        <v/>
      </c>
      <c r="F246" s="15" t="str">
        <f>IF($B246="","",VLOOKUP($B246,Data!$A$4:$T$287,5,FALSE))</f>
        <v/>
      </c>
      <c r="G246" s="18" t="str">
        <f>IF($B246="","",VLOOKUP($B246,Data!$A$4:$T$287,7,FALSE))</f>
        <v/>
      </c>
      <c r="H246" s="18" t="str">
        <f t="shared" si="15"/>
        <v/>
      </c>
      <c r="I246" s="18" t="str">
        <f t="shared" si="16"/>
        <v/>
      </c>
      <c r="J246" s="16" t="str">
        <f t="shared" si="17"/>
        <v/>
      </c>
      <c r="K246" s="16" t="str">
        <f t="shared" si="18"/>
        <v/>
      </c>
      <c r="L246" s="15" t="e">
        <f>IF($I$15="Show",VLOOKUP($B246,Data!$A$4:$T$287,9,FALSE),VLOOKUP($B246,Data!$A$4:$T$287,7,FALSE))</f>
        <v>#N/A</v>
      </c>
      <c r="M246" s="17" t="str">
        <f>IF($B246="","",VLOOKUP($B246,Data!$A$4:$T$287,6,FALSE))</f>
        <v/>
      </c>
      <c r="N246" s="17" t="str">
        <f t="shared" si="19"/>
        <v/>
      </c>
      <c r="O246" s="26" t="str">
        <f>IF($B246="","",IF(VLOOKUP($B246,Data!$A$4:$T$287,11,FALSE)&lt;1,"",VLOOKUP(B246,Data!$A$4:$T$287,11,FALSE)))</f>
        <v/>
      </c>
    </row>
    <row r="247" spans="1:15" x14ac:dyDescent="0.35">
      <c r="A247" s="19"/>
      <c r="B247" s="101"/>
      <c r="C247" s="86" t="str">
        <f>IF($B247="","",VLOOKUP($B247,Data!$A$4:$T$287,2,FALSE))</f>
        <v/>
      </c>
      <c r="D247" s="27" t="str">
        <f>IF($B247="","",VLOOKUP($B247,Data!$A$4:$T$287,10,FALSE))</f>
        <v/>
      </c>
      <c r="E247" s="85" t="str">
        <f>IF($B247="","",VLOOKUP($B247,Data!$A$4:$T$287,4,FALSE))</f>
        <v/>
      </c>
      <c r="F247" s="15" t="str">
        <f>IF($B247="","",VLOOKUP($B247,Data!$A$4:$T$287,5,FALSE))</f>
        <v/>
      </c>
      <c r="G247" s="18" t="str">
        <f>IF($B247="","",VLOOKUP($B247,Data!$A$4:$T$287,7,FALSE))</f>
        <v/>
      </c>
      <c r="H247" s="18" t="str">
        <f t="shared" si="15"/>
        <v/>
      </c>
      <c r="I247" s="18" t="str">
        <f t="shared" si="16"/>
        <v/>
      </c>
      <c r="J247" s="16" t="str">
        <f t="shared" si="17"/>
        <v/>
      </c>
      <c r="K247" s="16" t="str">
        <f t="shared" si="18"/>
        <v/>
      </c>
      <c r="L247" s="15" t="e">
        <f>IF($I$15="Show",VLOOKUP($B247,Data!$A$4:$T$287,9,FALSE),VLOOKUP($B247,Data!$A$4:$T$287,7,FALSE))</f>
        <v>#N/A</v>
      </c>
      <c r="M247" s="17" t="str">
        <f>IF($B247="","",VLOOKUP($B247,Data!$A$4:$T$287,6,FALSE))</f>
        <v/>
      </c>
      <c r="N247" s="17" t="str">
        <f t="shared" si="19"/>
        <v/>
      </c>
      <c r="O247" s="26" t="str">
        <f>IF($B247="","",IF(VLOOKUP($B247,Data!$A$4:$T$287,11,FALSE)&lt;1,"",VLOOKUP(B247,Data!$A$4:$T$287,11,FALSE)))</f>
        <v/>
      </c>
    </row>
    <row r="248" spans="1:15" x14ac:dyDescent="0.35">
      <c r="A248" s="19"/>
      <c r="B248" s="101"/>
      <c r="C248" s="86" t="str">
        <f>IF($B248="","",VLOOKUP($B248,Data!$A$4:$T$287,2,FALSE))</f>
        <v/>
      </c>
      <c r="D248" s="27" t="str">
        <f>IF($B248="","",VLOOKUP($B248,Data!$A$4:$T$287,10,FALSE))</f>
        <v/>
      </c>
      <c r="E248" s="85" t="str">
        <f>IF($B248="","",VLOOKUP($B248,Data!$A$4:$T$287,4,FALSE))</f>
        <v/>
      </c>
      <c r="F248" s="15" t="str">
        <f>IF($B248="","",VLOOKUP($B248,Data!$A$4:$T$287,5,FALSE))</f>
        <v/>
      </c>
      <c r="G248" s="18" t="str">
        <f>IF($B248="","",VLOOKUP($B248,Data!$A$4:$T$287,7,FALSE))</f>
        <v/>
      </c>
      <c r="H248" s="18" t="str">
        <f t="shared" si="15"/>
        <v/>
      </c>
      <c r="I248" s="18" t="str">
        <f t="shared" si="16"/>
        <v/>
      </c>
      <c r="J248" s="16" t="str">
        <f t="shared" si="17"/>
        <v/>
      </c>
      <c r="K248" s="16" t="str">
        <f t="shared" si="18"/>
        <v/>
      </c>
      <c r="L248" s="15" t="e">
        <f>IF($I$15="Show",VLOOKUP($B248,Data!$A$4:$T$287,9,FALSE),VLOOKUP($B248,Data!$A$4:$T$287,7,FALSE))</f>
        <v>#N/A</v>
      </c>
      <c r="M248" s="17" t="str">
        <f>IF($B248="","",VLOOKUP($B248,Data!$A$4:$T$287,6,FALSE))</f>
        <v/>
      </c>
      <c r="N248" s="17" t="str">
        <f t="shared" si="19"/>
        <v/>
      </c>
      <c r="O248" s="26" t="str">
        <f>IF($B248="","",IF(VLOOKUP($B248,Data!$A$4:$T$287,11,FALSE)&lt;1,"",VLOOKUP(B248,Data!$A$4:$T$287,11,FALSE)))</f>
        <v/>
      </c>
    </row>
    <row r="249" spans="1:15" x14ac:dyDescent="0.35">
      <c r="A249" s="19"/>
      <c r="B249" s="101"/>
      <c r="C249" s="86" t="str">
        <f>IF($B249="","",VLOOKUP($B249,Data!$A$4:$T$287,2,FALSE))</f>
        <v/>
      </c>
      <c r="D249" s="27" t="str">
        <f>IF($B249="","",VLOOKUP($B249,Data!$A$4:$T$287,10,FALSE))</f>
        <v/>
      </c>
      <c r="E249" s="85" t="str">
        <f>IF($B249="","",VLOOKUP($B249,Data!$A$4:$T$287,4,FALSE))</f>
        <v/>
      </c>
      <c r="F249" s="15" t="str">
        <f>IF($B249="","",VLOOKUP($B249,Data!$A$4:$T$287,5,FALSE))</f>
        <v/>
      </c>
      <c r="G249" s="18" t="str">
        <f>IF($B249="","",VLOOKUP($B249,Data!$A$4:$T$287,7,FALSE))</f>
        <v/>
      </c>
      <c r="H249" s="18" t="str">
        <f t="shared" si="15"/>
        <v/>
      </c>
      <c r="I249" s="18" t="str">
        <f t="shared" si="16"/>
        <v/>
      </c>
      <c r="J249" s="16" t="str">
        <f t="shared" si="17"/>
        <v/>
      </c>
      <c r="K249" s="16" t="str">
        <f t="shared" si="18"/>
        <v/>
      </c>
      <c r="L249" s="15" t="e">
        <f>IF($I$15="Show",VLOOKUP($B249,Data!$A$4:$T$287,9,FALSE),VLOOKUP($B249,Data!$A$4:$T$287,7,FALSE))</f>
        <v>#N/A</v>
      </c>
      <c r="M249" s="17" t="str">
        <f>IF($B249="","",VLOOKUP($B249,Data!$A$4:$T$287,6,FALSE))</f>
        <v/>
      </c>
      <c r="N249" s="17" t="str">
        <f t="shared" si="19"/>
        <v/>
      </c>
      <c r="O249" s="26" t="str">
        <f>IF($B249="","",IF(VLOOKUP($B249,Data!$A$4:$T$287,11,FALSE)&lt;1,"",VLOOKUP(B249,Data!$A$4:$T$287,11,FALSE)))</f>
        <v/>
      </c>
    </row>
    <row r="250" spans="1:15" x14ac:dyDescent="0.35">
      <c r="A250" s="19"/>
      <c r="B250" s="101"/>
      <c r="C250" s="86" t="str">
        <f>IF($B250="","",VLOOKUP($B250,Data!$A$4:$T$287,2,FALSE))</f>
        <v/>
      </c>
      <c r="D250" s="27" t="str">
        <f>IF($B250="","",VLOOKUP($B250,Data!$A$4:$T$287,10,FALSE))</f>
        <v/>
      </c>
      <c r="E250" s="85" t="str">
        <f>IF($B250="","",VLOOKUP($B250,Data!$A$4:$T$287,4,FALSE))</f>
        <v/>
      </c>
      <c r="F250" s="15" t="str">
        <f>IF($B250="","",VLOOKUP($B250,Data!$A$4:$T$287,5,FALSE))</f>
        <v/>
      </c>
      <c r="G250" s="18" t="str">
        <f>IF($B250="","",VLOOKUP($B250,Data!$A$4:$T$287,7,FALSE))</f>
        <v/>
      </c>
      <c r="H250" s="18" t="str">
        <f t="shared" si="15"/>
        <v/>
      </c>
      <c r="I250" s="18" t="str">
        <f t="shared" si="16"/>
        <v/>
      </c>
      <c r="J250" s="16" t="str">
        <f t="shared" si="17"/>
        <v/>
      </c>
      <c r="K250" s="16" t="str">
        <f t="shared" si="18"/>
        <v/>
      </c>
      <c r="L250" s="15" t="e">
        <f>IF($I$15="Show",VLOOKUP($B250,Data!$A$4:$T$287,9,FALSE),VLOOKUP($B250,Data!$A$4:$T$287,7,FALSE))</f>
        <v>#N/A</v>
      </c>
      <c r="M250" s="17" t="str">
        <f>IF($B250="","",VLOOKUP($B250,Data!$A$4:$T$287,6,FALSE))</f>
        <v/>
      </c>
      <c r="N250" s="17" t="str">
        <f t="shared" si="19"/>
        <v/>
      </c>
      <c r="O250" s="26" t="str">
        <f>IF($B250="","",IF(VLOOKUP($B250,Data!$A$4:$T$287,11,FALSE)&lt;1,"",VLOOKUP(B250,Data!$A$4:$T$287,11,FALSE)))</f>
        <v/>
      </c>
    </row>
    <row r="251" spans="1:15" x14ac:dyDescent="0.35">
      <c r="A251" s="19"/>
      <c r="B251" s="101"/>
      <c r="C251" s="86" t="str">
        <f>IF($B251="","",VLOOKUP($B251,Data!$A$4:$T$287,2,FALSE))</f>
        <v/>
      </c>
      <c r="D251" s="27" t="str">
        <f>IF($B251="","",VLOOKUP($B251,Data!$A$4:$T$287,10,FALSE))</f>
        <v/>
      </c>
      <c r="E251" s="85" t="str">
        <f>IF($B251="","",VLOOKUP($B251,Data!$A$4:$T$287,4,FALSE))</f>
        <v/>
      </c>
      <c r="F251" s="15" t="str">
        <f>IF($B251="","",VLOOKUP($B251,Data!$A$4:$T$287,5,FALSE))</f>
        <v/>
      </c>
      <c r="G251" s="18" t="str">
        <f>IF($B251="","",VLOOKUP($B251,Data!$A$4:$T$287,7,FALSE))</f>
        <v/>
      </c>
      <c r="H251" s="18" t="str">
        <f t="shared" si="15"/>
        <v/>
      </c>
      <c r="I251" s="18" t="str">
        <f t="shared" si="16"/>
        <v/>
      </c>
      <c r="J251" s="16" t="str">
        <f t="shared" si="17"/>
        <v/>
      </c>
      <c r="K251" s="16" t="str">
        <f t="shared" si="18"/>
        <v/>
      </c>
      <c r="L251" s="15" t="e">
        <f>IF($I$15="Show",VLOOKUP($B251,Data!$A$4:$T$287,9,FALSE),VLOOKUP($B251,Data!$A$4:$T$287,7,FALSE))</f>
        <v>#N/A</v>
      </c>
      <c r="M251" s="17" t="str">
        <f>IF($B251="","",VLOOKUP($B251,Data!$A$4:$T$287,6,FALSE))</f>
        <v/>
      </c>
      <c r="N251" s="17" t="str">
        <f t="shared" si="19"/>
        <v/>
      </c>
      <c r="O251" s="26" t="str">
        <f>IF($B251="","",IF(VLOOKUP($B251,Data!$A$4:$T$287,11,FALSE)&lt;1,"",VLOOKUP(B251,Data!$A$4:$T$287,11,FALSE)))</f>
        <v/>
      </c>
    </row>
    <row r="252" spans="1:15" x14ac:dyDescent="0.35">
      <c r="A252" s="19"/>
      <c r="B252" s="102"/>
      <c r="C252" s="86" t="str">
        <f>IF($B252="","",VLOOKUP($B252,Data!$A$4:$T$287,2,FALSE))</f>
        <v/>
      </c>
      <c r="D252" s="27" t="str">
        <f>IF($B252="","",VLOOKUP($B252,Data!$A$4:$T$287,10,FALSE))</f>
        <v/>
      </c>
      <c r="E252" s="85" t="str">
        <f>IF($B252="","",VLOOKUP($B252,Data!$A$4:$T$287,4,FALSE))</f>
        <v/>
      </c>
      <c r="F252" s="15" t="str">
        <f>IF($B252="","",VLOOKUP($B252,Data!$A$4:$T$287,5,FALSE))</f>
        <v/>
      </c>
      <c r="G252" s="18" t="str">
        <f>IF($B252="","",VLOOKUP($B252,Data!$A$4:$T$287,7,FALSE))</f>
        <v/>
      </c>
      <c r="H252" s="18" t="str">
        <f t="shared" si="15"/>
        <v/>
      </c>
      <c r="I252" s="18" t="str">
        <f t="shared" si="16"/>
        <v/>
      </c>
      <c r="J252" s="16" t="str">
        <f t="shared" si="17"/>
        <v/>
      </c>
      <c r="K252" s="16" t="str">
        <f t="shared" si="18"/>
        <v/>
      </c>
      <c r="L252" s="15" t="e">
        <f>IF($I$15="Show",VLOOKUP($B252,Data!$A$4:$T$287,9,FALSE),VLOOKUP($B252,Data!$A$4:$T$287,7,FALSE))</f>
        <v>#N/A</v>
      </c>
      <c r="M252" s="17" t="str">
        <f>IF($B252="","",VLOOKUP($B252,Data!$A$4:$T$287,6,FALSE))</f>
        <v/>
      </c>
      <c r="N252" s="17" t="str">
        <f t="shared" si="19"/>
        <v/>
      </c>
      <c r="O252" s="26" t="str">
        <f>IF($B252="","",IF(VLOOKUP($B252,Data!$A$4:$T$287,11,FALSE)&lt;1,"",VLOOKUP(B252,Data!$A$4:$T$287,11,FALSE)))</f>
        <v/>
      </c>
    </row>
    <row r="253" spans="1:15" x14ac:dyDescent="0.35">
      <c r="A253" s="19"/>
      <c r="B253" s="101"/>
      <c r="C253" s="86" t="str">
        <f>IF($B253="","",VLOOKUP($B253,Data!$A$4:$T$287,2,FALSE))</f>
        <v/>
      </c>
      <c r="D253" s="27" t="str">
        <f>IF($B253="","",VLOOKUP($B253,Data!$A$4:$T$287,10,FALSE))</f>
        <v/>
      </c>
      <c r="E253" s="85" t="str">
        <f>IF($B253="","",VLOOKUP($B253,Data!$A$4:$T$287,4,FALSE))</f>
        <v/>
      </c>
      <c r="F253" s="15" t="str">
        <f>IF($B253="","",VLOOKUP($B253,Data!$A$4:$T$287,5,FALSE))</f>
        <v/>
      </c>
      <c r="G253" s="18" t="str">
        <f>IF($B253="","",VLOOKUP($B253,Data!$A$4:$T$287,7,FALSE))</f>
        <v/>
      </c>
      <c r="H253" s="18" t="str">
        <f t="shared" si="15"/>
        <v/>
      </c>
      <c r="I253" s="18" t="str">
        <f t="shared" si="16"/>
        <v/>
      </c>
      <c r="J253" s="16" t="str">
        <f t="shared" si="17"/>
        <v/>
      </c>
      <c r="K253" s="16" t="str">
        <f t="shared" si="18"/>
        <v/>
      </c>
      <c r="L253" s="15" t="e">
        <f>IF($I$15="Show",VLOOKUP($B253,Data!$A$4:$T$287,9,FALSE),VLOOKUP($B253,Data!$A$4:$T$287,7,FALSE))</f>
        <v>#N/A</v>
      </c>
      <c r="M253" s="17" t="str">
        <f>IF($B253="","",VLOOKUP($B253,Data!$A$4:$T$287,6,FALSE))</f>
        <v/>
      </c>
      <c r="N253" s="17" t="str">
        <f t="shared" si="19"/>
        <v/>
      </c>
      <c r="O253" s="26" t="str">
        <f>IF($B253="","",IF(VLOOKUP($B253,Data!$A$4:$T$287,11,FALSE)&lt;1,"",VLOOKUP(B253,Data!$A$4:$T$287,11,FALSE)))</f>
        <v/>
      </c>
    </row>
    <row r="254" spans="1:15" x14ac:dyDescent="0.35">
      <c r="A254" s="19"/>
      <c r="B254" s="101"/>
      <c r="C254" s="86" t="str">
        <f>IF($B254="","",VLOOKUP($B254,Data!$A$4:$T$287,2,FALSE))</f>
        <v/>
      </c>
      <c r="D254" s="27" t="str">
        <f>IF($B254="","",VLOOKUP($B254,Data!$A$4:$T$287,10,FALSE))</f>
        <v/>
      </c>
      <c r="E254" s="85" t="str">
        <f>IF($B254="","",VLOOKUP($B254,Data!$A$4:$T$287,4,FALSE))</f>
        <v/>
      </c>
      <c r="F254" s="15" t="str">
        <f>IF($B254="","",VLOOKUP($B254,Data!$A$4:$T$287,5,FALSE))</f>
        <v/>
      </c>
      <c r="G254" s="18" t="str">
        <f>IF($B254="","",VLOOKUP($B254,Data!$A$4:$T$287,7,FALSE))</f>
        <v/>
      </c>
      <c r="H254" s="18" t="str">
        <f t="shared" si="15"/>
        <v/>
      </c>
      <c r="I254" s="18" t="str">
        <f t="shared" si="16"/>
        <v/>
      </c>
      <c r="J254" s="16" t="str">
        <f t="shared" si="17"/>
        <v/>
      </c>
      <c r="K254" s="16" t="str">
        <f t="shared" si="18"/>
        <v/>
      </c>
      <c r="L254" s="15" t="e">
        <f>IF($I$15="Show",VLOOKUP($B254,Data!$A$4:$T$287,9,FALSE),VLOOKUP($B254,Data!$A$4:$T$287,7,FALSE))</f>
        <v>#N/A</v>
      </c>
      <c r="M254" s="17" t="str">
        <f>IF($B254="","",VLOOKUP($B254,Data!$A$4:$T$287,6,FALSE))</f>
        <v/>
      </c>
      <c r="N254" s="17" t="str">
        <f t="shared" si="19"/>
        <v/>
      </c>
      <c r="O254" s="26" t="str">
        <f>IF($B254="","",IF(VLOOKUP($B254,Data!$A$4:$T$287,11,FALSE)&lt;1,"",VLOOKUP(B254,Data!$A$4:$T$287,11,FALSE)))</f>
        <v/>
      </c>
    </row>
    <row r="255" spans="1:15" x14ac:dyDescent="0.35">
      <c r="A255" s="19"/>
      <c r="B255" s="101"/>
      <c r="C255" s="86" t="str">
        <f>IF($B255="","",VLOOKUP($B255,Data!$A$4:$T$287,2,FALSE))</f>
        <v/>
      </c>
      <c r="D255" s="27" t="str">
        <f>IF($B255="","",VLOOKUP($B255,Data!$A$4:$T$287,10,FALSE))</f>
        <v/>
      </c>
      <c r="E255" s="85" t="str">
        <f>IF($B255="","",VLOOKUP($B255,Data!$A$4:$T$287,4,FALSE))</f>
        <v/>
      </c>
      <c r="F255" s="15" t="str">
        <f>IF($B255="","",VLOOKUP($B255,Data!$A$4:$T$287,5,FALSE))</f>
        <v/>
      </c>
      <c r="G255" s="18" t="str">
        <f>IF($B255="","",VLOOKUP($B255,Data!$A$4:$T$287,7,FALSE))</f>
        <v/>
      </c>
      <c r="H255" s="18" t="str">
        <f t="shared" si="15"/>
        <v/>
      </c>
      <c r="I255" s="18" t="str">
        <f t="shared" si="16"/>
        <v/>
      </c>
      <c r="J255" s="16" t="str">
        <f t="shared" si="17"/>
        <v/>
      </c>
      <c r="K255" s="16" t="str">
        <f t="shared" si="18"/>
        <v/>
      </c>
      <c r="L255" s="15" t="e">
        <f>IF($I$15="Show",VLOOKUP($B255,Data!$A$4:$T$287,9,FALSE),VLOOKUP($B255,Data!$A$4:$T$287,7,FALSE))</f>
        <v>#N/A</v>
      </c>
      <c r="M255" s="17" t="str">
        <f>IF($B255="","",VLOOKUP($B255,Data!$A$4:$T$287,6,FALSE))</f>
        <v/>
      </c>
      <c r="N255" s="17" t="str">
        <f t="shared" si="19"/>
        <v/>
      </c>
      <c r="O255" s="26" t="str">
        <f>IF($B255="","",IF(VLOOKUP($B255,Data!$A$4:$T$287,11,FALSE)&lt;1,"",VLOOKUP(B255,Data!$A$4:$T$287,11,FALSE)))</f>
        <v/>
      </c>
    </row>
    <row r="256" spans="1:15" x14ac:dyDescent="0.35">
      <c r="A256" s="19"/>
      <c r="B256" s="101"/>
      <c r="C256" s="86" t="str">
        <f>IF($B256="","",VLOOKUP($B256,Data!$A$4:$T$287,2,FALSE))</f>
        <v/>
      </c>
      <c r="D256" s="27" t="str">
        <f>IF($B256="","",VLOOKUP($B256,Data!$A$4:$T$287,10,FALSE))</f>
        <v/>
      </c>
      <c r="E256" s="85" t="str">
        <f>IF($B256="","",VLOOKUP($B256,Data!$A$4:$T$287,4,FALSE))</f>
        <v/>
      </c>
      <c r="F256" s="15" t="str">
        <f>IF($B256="","",VLOOKUP($B256,Data!$A$4:$T$287,5,FALSE))</f>
        <v/>
      </c>
      <c r="G256" s="18" t="str">
        <f>IF($B256="","",VLOOKUP($B256,Data!$A$4:$T$287,7,FALSE))</f>
        <v/>
      </c>
      <c r="H256" s="18" t="str">
        <f t="shared" si="15"/>
        <v/>
      </c>
      <c r="I256" s="18" t="str">
        <f t="shared" si="16"/>
        <v/>
      </c>
      <c r="J256" s="16" t="str">
        <f t="shared" si="17"/>
        <v/>
      </c>
      <c r="K256" s="16" t="str">
        <f t="shared" si="18"/>
        <v/>
      </c>
      <c r="L256" s="15" t="e">
        <f>IF($I$15="Show",VLOOKUP($B256,Data!$A$4:$T$287,9,FALSE),VLOOKUP($B256,Data!$A$4:$T$287,7,FALSE))</f>
        <v>#N/A</v>
      </c>
      <c r="M256" s="17" t="str">
        <f>IF($B256="","",VLOOKUP($B256,Data!$A$4:$T$287,6,FALSE))</f>
        <v/>
      </c>
      <c r="N256" s="17" t="str">
        <f t="shared" si="19"/>
        <v/>
      </c>
      <c r="O256" s="26" t="str">
        <f>IF($B256="","",IF(VLOOKUP($B256,Data!$A$4:$T$287,11,FALSE)&lt;1,"",VLOOKUP(B256,Data!$A$4:$T$287,11,FALSE)))</f>
        <v/>
      </c>
    </row>
    <row r="257" spans="1:15" x14ac:dyDescent="0.35">
      <c r="A257" s="19"/>
      <c r="B257" s="101"/>
      <c r="C257" s="86" t="str">
        <f>IF($B257="","",VLOOKUP($B257,Data!$A$4:$T$287,2,FALSE))</f>
        <v/>
      </c>
      <c r="D257" s="27" t="str">
        <f>IF($B257="","",VLOOKUP($B257,Data!$A$4:$T$287,10,FALSE))</f>
        <v/>
      </c>
      <c r="E257" s="85" t="str">
        <f>IF($B257="","",VLOOKUP($B257,Data!$A$4:$T$287,4,FALSE))</f>
        <v/>
      </c>
      <c r="F257" s="15" t="str">
        <f>IF($B257="","",VLOOKUP($B257,Data!$A$4:$T$287,5,FALSE))</f>
        <v/>
      </c>
      <c r="G257" s="18" t="str">
        <f>IF($B257="","",VLOOKUP($B257,Data!$A$4:$T$287,7,FALSE))</f>
        <v/>
      </c>
      <c r="H257" s="18" t="str">
        <f t="shared" si="15"/>
        <v/>
      </c>
      <c r="I257" s="18" t="str">
        <f t="shared" si="16"/>
        <v/>
      </c>
      <c r="J257" s="16" t="str">
        <f t="shared" si="17"/>
        <v/>
      </c>
      <c r="K257" s="16" t="str">
        <f t="shared" si="18"/>
        <v/>
      </c>
      <c r="L257" s="15" t="e">
        <f>IF($I$15="Show",VLOOKUP($B257,Data!$A$4:$T$287,9,FALSE),VLOOKUP($B257,Data!$A$4:$T$287,7,FALSE))</f>
        <v>#N/A</v>
      </c>
      <c r="M257" s="17" t="str">
        <f>IF($B257="","",VLOOKUP($B257,Data!$A$4:$T$287,6,FALSE))</f>
        <v/>
      </c>
      <c r="N257" s="17" t="str">
        <f t="shared" si="19"/>
        <v/>
      </c>
      <c r="O257" s="26" t="str">
        <f>IF($B257="","",IF(VLOOKUP($B257,Data!$A$4:$T$287,11,FALSE)&lt;1,"",VLOOKUP(B257,Data!$A$4:$T$287,11,FALSE)))</f>
        <v/>
      </c>
    </row>
    <row r="258" spans="1:15" x14ac:dyDescent="0.35">
      <c r="A258" s="19"/>
      <c r="B258" s="101"/>
      <c r="C258" s="86" t="str">
        <f>IF($B258="","",VLOOKUP($B258,Data!$A$4:$T$287,2,FALSE))</f>
        <v/>
      </c>
      <c r="D258" s="27" t="str">
        <f>IF($B258="","",VLOOKUP($B258,Data!$A$4:$T$287,10,FALSE))</f>
        <v/>
      </c>
      <c r="E258" s="85" t="str">
        <f>IF($B258="","",VLOOKUP($B258,Data!$A$4:$T$287,4,FALSE))</f>
        <v/>
      </c>
      <c r="F258" s="15" t="str">
        <f>IF($B258="","",VLOOKUP($B258,Data!$A$4:$T$287,5,FALSE))</f>
        <v/>
      </c>
      <c r="G258" s="18" t="str">
        <f>IF($B258="","",VLOOKUP($B258,Data!$A$4:$T$287,7,FALSE))</f>
        <v/>
      </c>
      <c r="H258" s="18" t="str">
        <f t="shared" si="15"/>
        <v/>
      </c>
      <c r="I258" s="18" t="str">
        <f t="shared" si="16"/>
        <v/>
      </c>
      <c r="J258" s="16" t="str">
        <f t="shared" si="17"/>
        <v/>
      </c>
      <c r="K258" s="16" t="str">
        <f t="shared" si="18"/>
        <v/>
      </c>
      <c r="L258" s="15" t="e">
        <f>IF($I$15="Show",VLOOKUP($B258,Data!$A$4:$T$287,9,FALSE),VLOOKUP($B258,Data!$A$4:$T$287,7,FALSE))</f>
        <v>#N/A</v>
      </c>
      <c r="M258" s="17" t="str">
        <f>IF($B258="","",VLOOKUP($B258,Data!$A$4:$T$287,6,FALSE))</f>
        <v/>
      </c>
      <c r="N258" s="17" t="str">
        <f t="shared" si="19"/>
        <v/>
      </c>
      <c r="O258" s="26" t="str">
        <f>IF($B258="","",IF(VLOOKUP($B258,Data!$A$4:$T$287,11,FALSE)&lt;1,"",VLOOKUP(B258,Data!$A$4:$T$287,11,FALSE)))</f>
        <v/>
      </c>
    </row>
    <row r="259" spans="1:15" x14ac:dyDescent="0.35">
      <c r="A259" s="19"/>
      <c r="B259" s="103"/>
      <c r="C259" s="86" t="str">
        <f>IF($B259="","",VLOOKUP($B259,Data!$A$4:$T$287,2,FALSE))</f>
        <v/>
      </c>
      <c r="D259" s="27" t="str">
        <f>IF($B259="","",VLOOKUP($B259,Data!$A$4:$T$287,10,FALSE))</f>
        <v/>
      </c>
      <c r="E259" s="85" t="str">
        <f>IF($B259="","",VLOOKUP($B259,Data!$A$4:$T$287,4,FALSE))</f>
        <v/>
      </c>
      <c r="F259" s="15" t="str">
        <f>IF($B259="","",VLOOKUP($B259,Data!$A$4:$T$287,5,FALSE))</f>
        <v/>
      </c>
      <c r="G259" s="18" t="str">
        <f>IF($B259="","",VLOOKUP($B259,Data!$A$4:$T$287,7,FALSE))</f>
        <v/>
      </c>
      <c r="H259" s="18" t="str">
        <f t="shared" si="15"/>
        <v/>
      </c>
      <c r="I259" s="18" t="str">
        <f t="shared" si="16"/>
        <v/>
      </c>
      <c r="J259" s="16" t="str">
        <f t="shared" si="17"/>
        <v/>
      </c>
      <c r="K259" s="16" t="str">
        <f t="shared" si="18"/>
        <v/>
      </c>
      <c r="L259" s="15" t="e">
        <f>IF($I$15="Show",VLOOKUP($B259,Data!$A$4:$T$287,9,FALSE),VLOOKUP($B259,Data!$A$4:$T$287,7,FALSE))</f>
        <v>#N/A</v>
      </c>
      <c r="M259" s="17" t="str">
        <f>IF($B259="","",VLOOKUP($B259,Data!$A$4:$T$287,6,FALSE))</f>
        <v/>
      </c>
      <c r="N259" s="17" t="str">
        <f t="shared" si="19"/>
        <v/>
      </c>
      <c r="O259" s="26" t="str">
        <f>IF($B259="","",IF(VLOOKUP($B259,Data!$A$4:$T$287,11,FALSE)&lt;1,"",VLOOKUP(B259,Data!$A$4:$T$287,11,FALSE)))</f>
        <v/>
      </c>
    </row>
    <row r="260" spans="1:15" x14ac:dyDescent="0.35">
      <c r="A260" s="19"/>
      <c r="B260" s="103"/>
      <c r="C260" s="86" t="str">
        <f>IF($B260="","",VLOOKUP($B260,Data!$A$4:$T$287,2,FALSE))</f>
        <v/>
      </c>
      <c r="D260" s="27" t="str">
        <f>IF($B260="","",VLOOKUP($B260,Data!$A$4:$T$287,10,FALSE))</f>
        <v/>
      </c>
      <c r="E260" s="85" t="str">
        <f>IF($B260="","",VLOOKUP($B260,Data!$A$4:$T$287,4,FALSE))</f>
        <v/>
      </c>
      <c r="F260" s="15" t="str">
        <f>IF($B260="","",VLOOKUP($B260,Data!$A$4:$T$287,5,FALSE))</f>
        <v/>
      </c>
      <c r="G260" s="18" t="str">
        <f>IF($B260="","",VLOOKUP($B260,Data!$A$4:$T$287,7,FALSE))</f>
        <v/>
      </c>
      <c r="H260" s="18" t="str">
        <f t="shared" si="15"/>
        <v/>
      </c>
      <c r="I260" s="18" t="str">
        <f t="shared" si="16"/>
        <v/>
      </c>
      <c r="J260" s="16" t="str">
        <f t="shared" si="17"/>
        <v/>
      </c>
      <c r="K260" s="16" t="str">
        <f t="shared" si="18"/>
        <v/>
      </c>
      <c r="L260" s="15" t="e">
        <f>IF($I$15="Show",VLOOKUP($B260,Data!$A$4:$T$287,9,FALSE),VLOOKUP($B260,Data!$A$4:$T$287,7,FALSE))</f>
        <v>#N/A</v>
      </c>
      <c r="M260" s="17" t="str">
        <f>IF($B260="","",VLOOKUP($B260,Data!$A$4:$T$287,6,FALSE))</f>
        <v/>
      </c>
      <c r="N260" s="17" t="str">
        <f t="shared" si="19"/>
        <v/>
      </c>
      <c r="O260" s="26" t="str">
        <f>IF($B260="","",IF(VLOOKUP($B260,Data!$A$4:$T$287,11,FALSE)&lt;1,"",VLOOKUP(B260,Data!$A$4:$T$287,11,FALSE)))</f>
        <v/>
      </c>
    </row>
    <row r="261" spans="1:15" x14ac:dyDescent="0.35">
      <c r="A261" s="19"/>
      <c r="B261" s="103"/>
      <c r="C261" s="86" t="str">
        <f>IF($B261="","",VLOOKUP($B261,Data!$A$4:$T$287,2,FALSE))</f>
        <v/>
      </c>
      <c r="D261" s="27" t="str">
        <f>IF($B261="","",VLOOKUP($B261,Data!$A$4:$T$287,10,FALSE))</f>
        <v/>
      </c>
      <c r="E261" s="85" t="str">
        <f>IF($B261="","",VLOOKUP($B261,Data!$A$4:$T$287,4,FALSE))</f>
        <v/>
      </c>
      <c r="F261" s="15" t="str">
        <f>IF($B261="","",VLOOKUP($B261,Data!$A$4:$T$287,5,FALSE))</f>
        <v/>
      </c>
      <c r="G261" s="18" t="str">
        <f>IF($B261="","",VLOOKUP($B261,Data!$A$4:$T$287,7,FALSE))</f>
        <v/>
      </c>
      <c r="H261" s="18" t="str">
        <f t="shared" si="15"/>
        <v/>
      </c>
      <c r="I261" s="18" t="str">
        <f t="shared" si="16"/>
        <v/>
      </c>
      <c r="J261" s="16" t="str">
        <f t="shared" si="17"/>
        <v/>
      </c>
      <c r="K261" s="16" t="str">
        <f t="shared" si="18"/>
        <v/>
      </c>
      <c r="L261" s="15" t="e">
        <f>IF($I$15="Show",VLOOKUP($B261,Data!$A$4:$T$287,9,FALSE),VLOOKUP($B261,Data!$A$4:$T$287,7,FALSE))</f>
        <v>#N/A</v>
      </c>
      <c r="M261" s="17" t="str">
        <f>IF($B261="","",VLOOKUP($B261,Data!$A$4:$T$287,6,FALSE))</f>
        <v/>
      </c>
      <c r="N261" s="17" t="str">
        <f t="shared" si="19"/>
        <v/>
      </c>
      <c r="O261" s="26" t="str">
        <f>IF($B261="","",IF(VLOOKUP($B261,Data!$A$4:$T$287,11,FALSE)&lt;1,"",VLOOKUP(B261,Data!$A$4:$T$287,11,FALSE)))</f>
        <v/>
      </c>
    </row>
    <row r="262" spans="1:15" x14ac:dyDescent="0.35">
      <c r="A262" s="19"/>
      <c r="B262" s="103"/>
      <c r="C262" s="86" t="str">
        <f>IF($B262="","",VLOOKUP($B262,Data!$A$4:$T$287,2,FALSE))</f>
        <v/>
      </c>
      <c r="D262" s="27" t="str">
        <f>IF($B262="","",VLOOKUP($B262,Data!$A$4:$T$287,10,FALSE))</f>
        <v/>
      </c>
      <c r="E262" s="85" t="str">
        <f>IF($B262="","",VLOOKUP($B262,Data!$A$4:$T$287,4,FALSE))</f>
        <v/>
      </c>
      <c r="F262" s="15" t="str">
        <f>IF($B262="","",VLOOKUP($B262,Data!$A$4:$T$287,5,FALSE))</f>
        <v/>
      </c>
      <c r="G262" s="18" t="str">
        <f>IF($B262="","",VLOOKUP($B262,Data!$A$4:$T$287,7,FALSE))</f>
        <v/>
      </c>
      <c r="H262" s="18" t="str">
        <f t="shared" si="15"/>
        <v/>
      </c>
      <c r="I262" s="18" t="str">
        <f t="shared" si="16"/>
        <v/>
      </c>
      <c r="J262" s="16" t="str">
        <f t="shared" si="17"/>
        <v/>
      </c>
      <c r="K262" s="16" t="str">
        <f t="shared" si="18"/>
        <v/>
      </c>
      <c r="L262" s="15" t="e">
        <f>IF($I$15="Show",VLOOKUP($B262,Data!$A$4:$T$287,9,FALSE),VLOOKUP($B262,Data!$A$4:$T$287,7,FALSE))</f>
        <v>#N/A</v>
      </c>
      <c r="M262" s="17" t="str">
        <f>IF($B262="","",VLOOKUP($B262,Data!$A$4:$T$287,6,FALSE))</f>
        <v/>
      </c>
      <c r="N262" s="17" t="str">
        <f t="shared" si="19"/>
        <v/>
      </c>
      <c r="O262" s="26" t="str">
        <f>IF($B262="","",IF(VLOOKUP($B262,Data!$A$4:$T$287,11,FALSE)&lt;1,"",VLOOKUP(B262,Data!$A$4:$T$287,11,FALSE)))</f>
        <v/>
      </c>
    </row>
    <row r="263" spans="1:15" x14ac:dyDescent="0.35">
      <c r="A263" s="19"/>
      <c r="B263" s="103"/>
      <c r="C263" s="86" t="str">
        <f>IF($B263="","",VLOOKUP($B263,Data!$A$4:$T$287,2,FALSE))</f>
        <v/>
      </c>
      <c r="D263" s="27" t="str">
        <f>IF($B263="","",VLOOKUP($B263,Data!$A$4:$T$287,10,FALSE))</f>
        <v/>
      </c>
      <c r="E263" s="85" t="str">
        <f>IF($B263="","",VLOOKUP($B263,Data!$A$4:$T$287,4,FALSE))</f>
        <v/>
      </c>
      <c r="F263" s="15" t="str">
        <f>IF($B263="","",VLOOKUP($B263,Data!$A$4:$T$287,5,FALSE))</f>
        <v/>
      </c>
      <c r="G263" s="18" t="str">
        <f>IF($B263="","",VLOOKUP($B263,Data!$A$4:$T$287,7,FALSE))</f>
        <v/>
      </c>
      <c r="H263" s="18" t="str">
        <f t="shared" si="15"/>
        <v/>
      </c>
      <c r="I263" s="18" t="str">
        <f t="shared" si="16"/>
        <v/>
      </c>
      <c r="J263" s="16" t="str">
        <f t="shared" si="17"/>
        <v/>
      </c>
      <c r="K263" s="16" t="str">
        <f t="shared" si="18"/>
        <v/>
      </c>
      <c r="L263" s="15" t="e">
        <f>IF($I$15="Show",VLOOKUP($B263,Data!$A$4:$T$287,9,FALSE),VLOOKUP($B263,Data!$A$4:$T$287,7,FALSE))</f>
        <v>#N/A</v>
      </c>
      <c r="M263" s="17" t="str">
        <f>IF($B263="","",VLOOKUP($B263,Data!$A$4:$T$287,6,FALSE))</f>
        <v/>
      </c>
      <c r="N263" s="17" t="str">
        <f t="shared" si="19"/>
        <v/>
      </c>
      <c r="O263" s="26" t="str">
        <f>IF($B263="","",IF(VLOOKUP($B263,Data!$A$4:$T$287,11,FALSE)&lt;1,"",VLOOKUP(B263,Data!$A$4:$T$287,11,FALSE)))</f>
        <v/>
      </c>
    </row>
    <row r="264" spans="1:15" x14ac:dyDescent="0.35">
      <c r="A264" s="19"/>
      <c r="B264" s="103"/>
      <c r="C264" s="86" t="str">
        <f>IF($B264="","",VLOOKUP($B264,Data!$A$4:$T$287,2,FALSE))</f>
        <v/>
      </c>
      <c r="D264" s="27" t="str">
        <f>IF($B264="","",VLOOKUP($B264,Data!$A$4:$T$287,10,FALSE))</f>
        <v/>
      </c>
      <c r="E264" s="85" t="str">
        <f>IF($B264="","",VLOOKUP($B264,Data!$A$4:$T$287,4,FALSE))</f>
        <v/>
      </c>
      <c r="F264" s="15" t="str">
        <f>IF($B264="","",VLOOKUP($B264,Data!$A$4:$T$287,5,FALSE))</f>
        <v/>
      </c>
      <c r="G264" s="18" t="str">
        <f>IF($B264="","",VLOOKUP($B264,Data!$A$4:$T$287,7,FALSE))</f>
        <v/>
      </c>
      <c r="H264" s="18" t="str">
        <f t="shared" si="15"/>
        <v/>
      </c>
      <c r="I264" s="18" t="str">
        <f t="shared" si="16"/>
        <v/>
      </c>
      <c r="J264" s="16" t="str">
        <f t="shared" si="17"/>
        <v/>
      </c>
      <c r="K264" s="16" t="str">
        <f t="shared" si="18"/>
        <v/>
      </c>
      <c r="L264" s="15" t="e">
        <f>IF($I$15="Show",VLOOKUP($B264,Data!$A$4:$T$287,9,FALSE),VLOOKUP($B264,Data!$A$4:$T$287,7,FALSE))</f>
        <v>#N/A</v>
      </c>
      <c r="M264" s="17" t="str">
        <f>IF($B264="","",VLOOKUP($B264,Data!$A$4:$T$287,6,FALSE))</f>
        <v/>
      </c>
      <c r="N264" s="17" t="str">
        <f t="shared" si="19"/>
        <v/>
      </c>
      <c r="O264" s="26" t="str">
        <f>IF($B264="","",IF(VLOOKUP($B264,Data!$A$4:$T$287,11,FALSE)&lt;1,"",VLOOKUP(B264,Data!$A$4:$T$287,11,FALSE)))</f>
        <v/>
      </c>
    </row>
    <row r="265" spans="1:15" x14ac:dyDescent="0.35">
      <c r="A265" s="19"/>
      <c r="B265" s="103"/>
      <c r="C265" s="86" t="str">
        <f>IF($B265="","",VLOOKUP($B265,Data!$A$4:$T$287,2,FALSE))</f>
        <v/>
      </c>
      <c r="D265" s="27" t="str">
        <f>IF($B265="","",VLOOKUP($B265,Data!$A$4:$T$287,10,FALSE))</f>
        <v/>
      </c>
      <c r="E265" s="85" t="str">
        <f>IF($B265="","",VLOOKUP($B265,Data!$A$4:$T$287,4,FALSE))</f>
        <v/>
      </c>
      <c r="F265" s="15" t="str">
        <f>IF($B265="","",VLOOKUP($B265,Data!$A$4:$T$287,5,FALSE))</f>
        <v/>
      </c>
      <c r="G265" s="18" t="str">
        <f>IF($B265="","",VLOOKUP($B265,Data!$A$4:$T$287,7,FALSE))</f>
        <v/>
      </c>
      <c r="H265" s="18" t="str">
        <f t="shared" si="15"/>
        <v/>
      </c>
      <c r="I265" s="18" t="str">
        <f t="shared" si="16"/>
        <v/>
      </c>
      <c r="J265" s="16" t="str">
        <f t="shared" si="17"/>
        <v/>
      </c>
      <c r="K265" s="16" t="str">
        <f t="shared" si="18"/>
        <v/>
      </c>
      <c r="L265" s="15" t="e">
        <f>IF($I$15="Show",VLOOKUP($B265,Data!$A$4:$T$287,9,FALSE),VLOOKUP($B265,Data!$A$4:$T$287,7,FALSE))</f>
        <v>#N/A</v>
      </c>
      <c r="M265" s="17" t="str">
        <f>IF($B265="","",VLOOKUP($B265,Data!$A$4:$T$287,6,FALSE))</f>
        <v/>
      </c>
      <c r="N265" s="17" t="str">
        <f t="shared" si="19"/>
        <v/>
      </c>
      <c r="O265" s="26" t="str">
        <f>IF($B265="","",IF(VLOOKUP($B265,Data!$A$4:$T$287,11,FALSE)&lt;1,"",VLOOKUP(B265,Data!$A$4:$T$287,11,FALSE)))</f>
        <v/>
      </c>
    </row>
    <row r="266" spans="1:15" x14ac:dyDescent="0.35">
      <c r="A266" s="19"/>
      <c r="B266" s="103"/>
      <c r="C266" s="86" t="str">
        <f>IF($B266="","",VLOOKUP($B266,Data!$A$4:$T$287,2,FALSE))</f>
        <v/>
      </c>
      <c r="D266" s="27" t="str">
        <f>IF($B266="","",VLOOKUP($B266,Data!$A$4:$T$287,10,FALSE))</f>
        <v/>
      </c>
      <c r="E266" s="85" t="str">
        <f>IF($B266="","",VLOOKUP($B266,Data!$A$4:$T$287,4,FALSE))</f>
        <v/>
      </c>
      <c r="F266" s="15" t="str">
        <f>IF($B266="","",VLOOKUP($B266,Data!$A$4:$T$287,5,FALSE))</f>
        <v/>
      </c>
      <c r="G266" s="18" t="str">
        <f>IF($B266="","",VLOOKUP($B266,Data!$A$4:$T$287,7,FALSE))</f>
        <v/>
      </c>
      <c r="H266" s="18" t="str">
        <f t="shared" si="15"/>
        <v/>
      </c>
      <c r="I266" s="18" t="str">
        <f t="shared" si="16"/>
        <v/>
      </c>
      <c r="J266" s="16" t="str">
        <f t="shared" si="17"/>
        <v/>
      </c>
      <c r="K266" s="16" t="str">
        <f t="shared" si="18"/>
        <v/>
      </c>
      <c r="L266" s="15" t="e">
        <f>IF($I$15="Show",VLOOKUP($B266,Data!$A$4:$T$287,9,FALSE),VLOOKUP($B266,Data!$A$4:$T$287,7,FALSE))</f>
        <v>#N/A</v>
      </c>
      <c r="M266" s="17" t="str">
        <f>IF($B266="","",VLOOKUP($B266,Data!$A$4:$T$287,6,FALSE))</f>
        <v/>
      </c>
      <c r="N266" s="17" t="str">
        <f t="shared" si="19"/>
        <v/>
      </c>
      <c r="O266" s="26" t="str">
        <f>IF($B266="","",IF(VLOOKUP($B266,Data!$A$4:$T$287,11,FALSE)&lt;1,"",VLOOKUP(B266,Data!$A$4:$T$287,11,FALSE)))</f>
        <v/>
      </c>
    </row>
    <row r="267" spans="1:15" x14ac:dyDescent="0.35">
      <c r="A267" s="19"/>
      <c r="B267" s="103"/>
      <c r="C267" s="86" t="str">
        <f>IF($B267="","",VLOOKUP($B267,Data!$A$4:$T$287,2,FALSE))</f>
        <v/>
      </c>
      <c r="D267" s="27" t="str">
        <f>IF($B267="","",VLOOKUP($B267,Data!$A$4:$T$287,10,FALSE))</f>
        <v/>
      </c>
      <c r="E267" s="85" t="str">
        <f>IF($B267="","",VLOOKUP($B267,Data!$A$4:$T$287,4,FALSE))</f>
        <v/>
      </c>
      <c r="F267" s="15" t="str">
        <f>IF($B267="","",VLOOKUP($B267,Data!$A$4:$T$287,5,FALSE))</f>
        <v/>
      </c>
      <c r="G267" s="18" t="str">
        <f>IF($B267="","",VLOOKUP($B267,Data!$A$4:$T$287,7,FALSE))</f>
        <v/>
      </c>
      <c r="H267" s="18" t="str">
        <f t="shared" si="15"/>
        <v/>
      </c>
      <c r="I267" s="18" t="str">
        <f t="shared" si="16"/>
        <v/>
      </c>
      <c r="J267" s="16" t="str">
        <f t="shared" si="17"/>
        <v/>
      </c>
      <c r="K267" s="16" t="str">
        <f t="shared" si="18"/>
        <v/>
      </c>
      <c r="L267" s="15" t="e">
        <f>IF($I$15="Show",VLOOKUP($B267,Data!$A$4:$T$287,9,FALSE),VLOOKUP($B267,Data!$A$4:$T$287,7,FALSE))</f>
        <v>#N/A</v>
      </c>
      <c r="M267" s="17" t="str">
        <f>IF($B267="","",VLOOKUP($B267,Data!$A$4:$T$287,6,FALSE))</f>
        <v/>
      </c>
      <c r="N267" s="17" t="str">
        <f t="shared" si="19"/>
        <v/>
      </c>
      <c r="O267" s="26" t="str">
        <f>IF($B267="","",IF(VLOOKUP($B267,Data!$A$4:$T$287,11,FALSE)&lt;1,"",VLOOKUP(B267,Data!$A$4:$T$287,11,FALSE)))</f>
        <v/>
      </c>
    </row>
    <row r="268" spans="1:15" x14ac:dyDescent="0.35">
      <c r="A268" s="19"/>
      <c r="B268" s="103"/>
      <c r="C268" s="86" t="str">
        <f>IF($B268="","",VLOOKUP($B268,Data!$A$4:$T$287,2,FALSE))</f>
        <v/>
      </c>
      <c r="D268" s="27" t="str">
        <f>IF($B268="","",VLOOKUP($B268,Data!$A$4:$T$287,10,FALSE))</f>
        <v/>
      </c>
      <c r="E268" s="85" t="str">
        <f>IF($B268="","",VLOOKUP($B268,Data!$A$4:$T$287,4,FALSE))</f>
        <v/>
      </c>
      <c r="F268" s="15" t="str">
        <f>IF($B268="","",VLOOKUP($B268,Data!$A$4:$T$287,5,FALSE))</f>
        <v/>
      </c>
      <c r="G268" s="18" t="str">
        <f>IF($B268="","",VLOOKUP($B268,Data!$A$4:$T$287,7,FALSE))</f>
        <v/>
      </c>
      <c r="H268" s="18" t="str">
        <f t="shared" si="15"/>
        <v/>
      </c>
      <c r="I268" s="18" t="str">
        <f t="shared" si="16"/>
        <v/>
      </c>
      <c r="J268" s="16" t="str">
        <f t="shared" si="17"/>
        <v/>
      </c>
      <c r="K268" s="16" t="str">
        <f t="shared" si="18"/>
        <v/>
      </c>
      <c r="L268" s="15" t="e">
        <f>IF($I$15="Show",VLOOKUP($B268,Data!$A$4:$T$287,9,FALSE),VLOOKUP($B268,Data!$A$4:$T$287,7,FALSE))</f>
        <v>#N/A</v>
      </c>
      <c r="M268" s="17" t="str">
        <f>IF($B268="","",VLOOKUP($B268,Data!$A$4:$T$287,6,FALSE))</f>
        <v/>
      </c>
      <c r="N268" s="17" t="str">
        <f t="shared" si="19"/>
        <v/>
      </c>
      <c r="O268" s="26" t="str">
        <f>IF($B268="","",IF(VLOOKUP($B268,Data!$A$4:$T$287,11,FALSE)&lt;1,"",VLOOKUP(B268,Data!$A$4:$T$287,11,FALSE)))</f>
        <v/>
      </c>
    </row>
    <row r="269" spans="1:15" x14ac:dyDescent="0.35">
      <c r="A269" s="19"/>
      <c r="B269" s="103"/>
      <c r="C269" s="86" t="str">
        <f>IF($B269="","",VLOOKUP($B269,Data!$A$4:$T$287,2,FALSE))</f>
        <v/>
      </c>
      <c r="D269" s="27" t="str">
        <f>IF($B269="","",VLOOKUP($B269,Data!$A$4:$T$287,10,FALSE))</f>
        <v/>
      </c>
      <c r="E269" s="85" t="str">
        <f>IF($B269="","",VLOOKUP($B269,Data!$A$4:$T$287,4,FALSE))</f>
        <v/>
      </c>
      <c r="F269" s="15" t="str">
        <f>IF($B269="","",VLOOKUP($B269,Data!$A$4:$T$287,5,FALSE))</f>
        <v/>
      </c>
      <c r="G269" s="18" t="str">
        <f>IF($B269="","",VLOOKUP($B269,Data!$A$4:$T$287,7,FALSE))</f>
        <v/>
      </c>
      <c r="H269" s="18" t="str">
        <f t="shared" si="15"/>
        <v/>
      </c>
      <c r="I269" s="18" t="str">
        <f t="shared" si="16"/>
        <v/>
      </c>
      <c r="J269" s="16" t="str">
        <f t="shared" si="17"/>
        <v/>
      </c>
      <c r="K269" s="16" t="str">
        <f t="shared" si="18"/>
        <v/>
      </c>
      <c r="L269" s="15" t="e">
        <f>IF($I$15="Show",VLOOKUP($B269,Data!$A$4:$T$287,9,FALSE),VLOOKUP($B269,Data!$A$4:$T$287,7,FALSE))</f>
        <v>#N/A</v>
      </c>
      <c r="M269" s="17" t="str">
        <f>IF($B269="","",VLOOKUP($B269,Data!$A$4:$T$287,6,FALSE))</f>
        <v/>
      </c>
      <c r="N269" s="17" t="str">
        <f t="shared" si="19"/>
        <v/>
      </c>
      <c r="O269" s="26" t="str">
        <f>IF($B269="","",IF(VLOOKUP($B269,Data!$A$4:$T$287,11,FALSE)&lt;1,"",VLOOKUP(B269,Data!$A$4:$T$287,11,FALSE)))</f>
        <v/>
      </c>
    </row>
    <row r="270" spans="1:15" x14ac:dyDescent="0.35">
      <c r="A270" s="19"/>
      <c r="B270" s="103"/>
      <c r="C270" s="86" t="str">
        <f>IF($B270="","",VLOOKUP($B270,Data!$A$4:$T$287,2,FALSE))</f>
        <v/>
      </c>
      <c r="D270" s="27" t="str">
        <f>IF($B270="","",VLOOKUP($B270,Data!$A$4:$T$287,10,FALSE))</f>
        <v/>
      </c>
      <c r="E270" s="85" t="str">
        <f>IF($B270="","",VLOOKUP($B270,Data!$A$4:$T$287,4,FALSE))</f>
        <v/>
      </c>
      <c r="F270" s="15" t="str">
        <f>IF($B270="","",VLOOKUP($B270,Data!$A$4:$T$287,5,FALSE))</f>
        <v/>
      </c>
      <c r="G270" s="18" t="str">
        <f>IF($B270="","",VLOOKUP($B270,Data!$A$4:$T$287,7,FALSE))</f>
        <v/>
      </c>
      <c r="H270" s="18" t="str">
        <f t="shared" si="15"/>
        <v/>
      </c>
      <c r="I270" s="18" t="str">
        <f t="shared" si="16"/>
        <v/>
      </c>
      <c r="J270" s="16" t="str">
        <f t="shared" si="17"/>
        <v/>
      </c>
      <c r="K270" s="16" t="str">
        <f t="shared" si="18"/>
        <v/>
      </c>
      <c r="L270" s="15" t="e">
        <f>IF($I$15="Show",VLOOKUP($B270,Data!$A$4:$T$287,9,FALSE),VLOOKUP($B270,Data!$A$4:$T$287,7,FALSE))</f>
        <v>#N/A</v>
      </c>
      <c r="M270" s="17" t="str">
        <f>IF($B270="","",VLOOKUP($B270,Data!$A$4:$T$287,6,FALSE))</f>
        <v/>
      </c>
      <c r="N270" s="17" t="str">
        <f t="shared" si="19"/>
        <v/>
      </c>
      <c r="O270" s="26" t="str">
        <f>IF($B270="","",IF(VLOOKUP($B270,Data!$A$4:$T$287,11,FALSE)&lt;1,"",VLOOKUP(B270,Data!$A$4:$T$287,11,FALSE)))</f>
        <v/>
      </c>
    </row>
    <row r="271" spans="1:15" x14ac:dyDescent="0.35">
      <c r="A271" s="19"/>
      <c r="B271" s="103"/>
      <c r="C271" s="86" t="str">
        <f>IF($B271="","",VLOOKUP($B271,Data!$A$4:$T$287,2,FALSE))</f>
        <v/>
      </c>
      <c r="D271" s="27" t="str">
        <f>IF($B271="","",VLOOKUP($B271,Data!$A$4:$T$287,10,FALSE))</f>
        <v/>
      </c>
      <c r="E271" s="85" t="str">
        <f>IF($B271="","",VLOOKUP($B271,Data!$A$4:$T$287,4,FALSE))</f>
        <v/>
      </c>
      <c r="F271" s="15" t="str">
        <f>IF($B271="","",VLOOKUP($B271,Data!$A$4:$T$287,5,FALSE))</f>
        <v/>
      </c>
      <c r="G271" s="18" t="str">
        <f>IF($B271="","",VLOOKUP($B271,Data!$A$4:$T$287,7,FALSE))</f>
        <v/>
      </c>
      <c r="H271" s="18" t="str">
        <f t="shared" si="15"/>
        <v/>
      </c>
      <c r="I271" s="18" t="str">
        <f t="shared" si="16"/>
        <v/>
      </c>
      <c r="J271" s="16" t="str">
        <f t="shared" si="17"/>
        <v/>
      </c>
      <c r="K271" s="16" t="str">
        <f t="shared" si="18"/>
        <v/>
      </c>
      <c r="L271" s="15" t="e">
        <f>IF($I$15="Show",VLOOKUP($B271,Data!$A$4:$T$287,9,FALSE),VLOOKUP($B271,Data!$A$4:$T$287,7,FALSE))</f>
        <v>#N/A</v>
      </c>
      <c r="M271" s="17" t="str">
        <f>IF($B271="","",VLOOKUP($B271,Data!$A$4:$T$287,6,FALSE))</f>
        <v/>
      </c>
      <c r="N271" s="17" t="str">
        <f t="shared" si="19"/>
        <v/>
      </c>
      <c r="O271" s="26" t="str">
        <f>IF($B271="","",IF(VLOOKUP($B271,Data!$A$4:$T$287,11,FALSE)&lt;1,"",VLOOKUP(B271,Data!$A$4:$T$287,11,FALSE)))</f>
        <v/>
      </c>
    </row>
    <row r="272" spans="1:15" x14ac:dyDescent="0.35">
      <c r="A272" s="19"/>
      <c r="B272" s="103"/>
      <c r="C272" s="86" t="str">
        <f>IF($B272="","",VLOOKUP($B272,Data!$A$4:$T$287,2,FALSE))</f>
        <v/>
      </c>
      <c r="D272" s="27" t="str">
        <f>IF($B272="","",VLOOKUP($B272,Data!$A$4:$T$287,10,FALSE))</f>
        <v/>
      </c>
      <c r="E272" s="85" t="str">
        <f>IF($B272="","",VLOOKUP($B272,Data!$A$4:$T$287,4,FALSE))</f>
        <v/>
      </c>
      <c r="F272" s="15" t="str">
        <f>IF($B272="","",VLOOKUP($B272,Data!$A$4:$T$287,5,FALSE))</f>
        <v/>
      </c>
      <c r="G272" s="18" t="str">
        <f>IF($B272="","",VLOOKUP($B272,Data!$A$4:$T$287,7,FALSE))</f>
        <v/>
      </c>
      <c r="H272" s="18" t="str">
        <f t="shared" si="15"/>
        <v/>
      </c>
      <c r="I272" s="18" t="str">
        <f t="shared" si="16"/>
        <v/>
      </c>
      <c r="J272" s="16" t="str">
        <f t="shared" si="17"/>
        <v/>
      </c>
      <c r="K272" s="16" t="str">
        <f t="shared" si="18"/>
        <v/>
      </c>
      <c r="L272" s="15" t="e">
        <f>IF($I$15="Show",VLOOKUP($B272,Data!$A$4:$T$287,9,FALSE),VLOOKUP($B272,Data!$A$4:$T$287,7,FALSE))</f>
        <v>#N/A</v>
      </c>
      <c r="M272" s="17" t="str">
        <f>IF($B272="","",VLOOKUP($B272,Data!$A$4:$T$287,6,FALSE))</f>
        <v/>
      </c>
      <c r="N272" s="17" t="str">
        <f t="shared" si="19"/>
        <v/>
      </c>
      <c r="O272" s="26" t="str">
        <f>IF($B272="","",IF(VLOOKUP($B272,Data!$A$4:$T$287,11,FALSE)&lt;1,"",VLOOKUP(B272,Data!$A$4:$T$287,11,FALSE)))</f>
        <v/>
      </c>
    </row>
    <row r="273" spans="1:15" x14ac:dyDescent="0.35">
      <c r="A273" s="19"/>
      <c r="B273" s="103"/>
      <c r="C273" s="86" t="str">
        <f>IF($B273="","",VLOOKUP($B273,Data!$A$4:$T$287,2,FALSE))</f>
        <v/>
      </c>
      <c r="D273" s="27" t="str">
        <f>IF($B273="","",VLOOKUP($B273,Data!$A$4:$T$287,10,FALSE))</f>
        <v/>
      </c>
      <c r="E273" s="85" t="str">
        <f>IF($B273="","",VLOOKUP($B273,Data!$A$4:$T$287,4,FALSE))</f>
        <v/>
      </c>
      <c r="F273" s="15" t="str">
        <f>IF($B273="","",VLOOKUP($B273,Data!$A$4:$T$287,5,FALSE))</f>
        <v/>
      </c>
      <c r="G273" s="18" t="str">
        <f>IF($B273="","",VLOOKUP($B273,Data!$A$4:$T$287,7,FALSE))</f>
        <v/>
      </c>
      <c r="H273" s="18" t="str">
        <f t="shared" si="15"/>
        <v/>
      </c>
      <c r="I273" s="18" t="str">
        <f t="shared" si="16"/>
        <v/>
      </c>
      <c r="J273" s="16" t="str">
        <f t="shared" si="17"/>
        <v/>
      </c>
      <c r="K273" s="16" t="str">
        <f t="shared" si="18"/>
        <v/>
      </c>
      <c r="L273" s="15" t="e">
        <f>IF($I$15="Show",VLOOKUP($B273,Data!$A$4:$T$287,9,FALSE),VLOOKUP($B273,Data!$A$4:$T$287,7,FALSE))</f>
        <v>#N/A</v>
      </c>
      <c r="M273" s="17" t="str">
        <f>IF($B273="","",VLOOKUP($B273,Data!$A$4:$T$287,6,FALSE))</f>
        <v/>
      </c>
      <c r="N273" s="17" t="str">
        <f t="shared" si="19"/>
        <v/>
      </c>
      <c r="O273" s="26" t="str">
        <f>IF($B273="","",IF(VLOOKUP($B273,Data!$A$4:$T$287,11,FALSE)&lt;1,"",VLOOKUP(B273,Data!$A$4:$T$287,11,FALSE)))</f>
        <v/>
      </c>
    </row>
    <row r="274" spans="1:15" x14ac:dyDescent="0.35">
      <c r="A274" s="19"/>
      <c r="B274" s="103"/>
      <c r="C274" s="86" t="str">
        <f>IF($B274="","",VLOOKUP($B274,Data!$A$4:$T$287,2,FALSE))</f>
        <v/>
      </c>
      <c r="D274" s="27" t="str">
        <f>IF($B274="","",VLOOKUP($B274,Data!$A$4:$T$287,10,FALSE))</f>
        <v/>
      </c>
      <c r="E274" s="85" t="str">
        <f>IF($B274="","",VLOOKUP($B274,Data!$A$4:$T$287,4,FALSE))</f>
        <v/>
      </c>
      <c r="F274" s="15" t="str">
        <f>IF($B274="","",VLOOKUP($B274,Data!$A$4:$T$287,5,FALSE))</f>
        <v/>
      </c>
      <c r="G274" s="18" t="str">
        <f>IF($B274="","",VLOOKUP($B274,Data!$A$4:$T$287,7,FALSE))</f>
        <v/>
      </c>
      <c r="H274" s="18" t="str">
        <f t="shared" si="15"/>
        <v/>
      </c>
      <c r="I274" s="18" t="str">
        <f t="shared" si="16"/>
        <v/>
      </c>
      <c r="J274" s="16" t="str">
        <f t="shared" si="17"/>
        <v/>
      </c>
      <c r="K274" s="16" t="str">
        <f t="shared" si="18"/>
        <v/>
      </c>
      <c r="L274" s="15" t="e">
        <f>IF($I$15="Show",VLOOKUP($B274,Data!$A$4:$T$287,9,FALSE),VLOOKUP($B274,Data!$A$4:$T$287,7,FALSE))</f>
        <v>#N/A</v>
      </c>
      <c r="M274" s="17" t="str">
        <f>IF($B274="","",VLOOKUP($B274,Data!$A$4:$T$287,6,FALSE))</f>
        <v/>
      </c>
      <c r="N274" s="17" t="str">
        <f t="shared" si="19"/>
        <v/>
      </c>
      <c r="O274" s="26" t="str">
        <f>IF($B274="","",IF(VLOOKUP($B274,Data!$A$4:$T$287,11,FALSE)&lt;1,"",VLOOKUP(B274,Data!$A$4:$T$287,11,FALSE)))</f>
        <v/>
      </c>
    </row>
    <row r="275" spans="1:15" x14ac:dyDescent="0.35">
      <c r="A275" s="19"/>
      <c r="B275" s="103"/>
      <c r="C275" s="86" t="str">
        <f>IF($B275="","",VLOOKUP($B275,Data!$A$4:$T$287,2,FALSE))</f>
        <v/>
      </c>
      <c r="D275" s="27" t="str">
        <f>IF($B275="","",VLOOKUP($B275,Data!$A$4:$T$287,10,FALSE))</f>
        <v/>
      </c>
      <c r="E275" s="85" t="str">
        <f>IF($B275="","",VLOOKUP($B275,Data!$A$4:$T$287,4,FALSE))</f>
        <v/>
      </c>
      <c r="F275" s="15" t="str">
        <f>IF($B275="","",VLOOKUP($B275,Data!$A$4:$T$287,5,FALSE))</f>
        <v/>
      </c>
      <c r="G275" s="18" t="str">
        <f>IF($B275="","",VLOOKUP($B275,Data!$A$4:$T$287,7,FALSE))</f>
        <v/>
      </c>
      <c r="H275" s="18" t="str">
        <f t="shared" si="15"/>
        <v/>
      </c>
      <c r="I275" s="18" t="str">
        <f t="shared" si="16"/>
        <v/>
      </c>
      <c r="J275" s="16" t="str">
        <f t="shared" si="17"/>
        <v/>
      </c>
      <c r="K275" s="16" t="str">
        <f t="shared" si="18"/>
        <v/>
      </c>
      <c r="L275" s="15" t="e">
        <f>IF($I$15="Show",VLOOKUP($B275,Data!$A$4:$T$287,9,FALSE),VLOOKUP($B275,Data!$A$4:$T$287,7,FALSE))</f>
        <v>#N/A</v>
      </c>
      <c r="M275" s="17" t="str">
        <f>IF($B275="","",VLOOKUP($B275,Data!$A$4:$T$287,6,FALSE))</f>
        <v/>
      </c>
      <c r="N275" s="17" t="str">
        <f t="shared" si="19"/>
        <v/>
      </c>
      <c r="O275" s="26" t="str">
        <f>IF($B275="","",IF(VLOOKUP($B275,Data!$A$4:$T$287,11,FALSE)&lt;1,"",VLOOKUP(B275,Data!$A$4:$T$287,11,FALSE)))</f>
        <v/>
      </c>
    </row>
    <row r="276" spans="1:15" x14ac:dyDescent="0.35">
      <c r="A276" s="19"/>
      <c r="B276" s="104"/>
      <c r="C276" s="86" t="str">
        <f>IF($B276="","",VLOOKUP($B276,Data!$A$4:$T$287,2,FALSE))</f>
        <v/>
      </c>
      <c r="D276" s="27" t="str">
        <f>IF($B276="","",VLOOKUP($B276,Data!$A$4:$T$287,10,FALSE))</f>
        <v/>
      </c>
      <c r="E276" s="85" t="str">
        <f>IF($B276="","",VLOOKUP($B276,Data!$A$4:$T$287,4,FALSE))</f>
        <v/>
      </c>
      <c r="F276" s="15" t="str">
        <f>IF($B276="","",VLOOKUP($B276,Data!$A$4:$T$287,5,FALSE))</f>
        <v/>
      </c>
      <c r="G276" s="18" t="str">
        <f>IF($B276="","",VLOOKUP($B276,Data!$A$4:$T$287,7,FALSE))</f>
        <v/>
      </c>
      <c r="H276" s="18" t="str">
        <f t="shared" si="15"/>
        <v/>
      </c>
      <c r="I276" s="18" t="str">
        <f t="shared" si="16"/>
        <v/>
      </c>
      <c r="J276" s="16" t="str">
        <f t="shared" si="17"/>
        <v/>
      </c>
      <c r="K276" s="16" t="str">
        <f t="shared" si="18"/>
        <v/>
      </c>
      <c r="L276" s="15" t="e">
        <f>IF($I$15="Show",VLOOKUP($B276,Data!$A$4:$T$287,9,FALSE),VLOOKUP($B276,Data!$A$4:$T$287,7,FALSE))</f>
        <v>#N/A</v>
      </c>
      <c r="M276" s="17" t="str">
        <f>IF($B276="","",VLOOKUP($B276,Data!$A$4:$T$287,6,FALSE))</f>
        <v/>
      </c>
      <c r="N276" s="17" t="str">
        <f t="shared" si="19"/>
        <v/>
      </c>
      <c r="O276" s="26" t="str">
        <f>IF($B276="","",IF(VLOOKUP($B276,Data!$A$4:$T$287,11,FALSE)&lt;1,"",VLOOKUP(B276,Data!$A$4:$T$287,11,FALSE)))</f>
        <v/>
      </c>
    </row>
    <row r="277" spans="1:15" x14ac:dyDescent="0.35">
      <c r="A277" s="19"/>
      <c r="B277" s="104"/>
      <c r="C277" s="86" t="str">
        <f>IF($B277="","",VLOOKUP($B277,Data!$A$4:$T$287,2,FALSE))</f>
        <v/>
      </c>
      <c r="D277" s="27" t="str">
        <f>IF($B277="","",VLOOKUP($B277,Data!$A$4:$T$287,10,FALSE))</f>
        <v/>
      </c>
      <c r="E277" s="85" t="str">
        <f>IF($B277="","",VLOOKUP($B277,Data!$A$4:$T$287,4,FALSE))</f>
        <v/>
      </c>
      <c r="F277" s="15" t="str">
        <f>IF($B277="","",VLOOKUP($B277,Data!$A$4:$T$287,5,FALSE))</f>
        <v/>
      </c>
      <c r="G277" s="18" t="str">
        <f>IF($B277="","",VLOOKUP($B277,Data!$A$4:$T$287,7,FALSE))</f>
        <v/>
      </c>
      <c r="H277" s="18" t="str">
        <f t="shared" si="15"/>
        <v/>
      </c>
      <c r="I277" s="18" t="str">
        <f t="shared" si="16"/>
        <v/>
      </c>
      <c r="J277" s="16" t="str">
        <f t="shared" si="17"/>
        <v/>
      </c>
      <c r="K277" s="16" t="str">
        <f t="shared" si="18"/>
        <v/>
      </c>
      <c r="L277" s="15" t="e">
        <f>IF($I$15="Show",VLOOKUP($B277,Data!$A$4:$T$287,9,FALSE),VLOOKUP($B277,Data!$A$4:$T$287,7,FALSE))</f>
        <v>#N/A</v>
      </c>
      <c r="M277" s="17" t="str">
        <f>IF($B277="","",VLOOKUP($B277,Data!$A$4:$T$287,6,FALSE))</f>
        <v/>
      </c>
      <c r="N277" s="17" t="str">
        <f t="shared" si="19"/>
        <v/>
      </c>
      <c r="O277" s="26" t="str">
        <f>IF($B277="","",IF(VLOOKUP($B277,Data!$A$4:$T$287,11,FALSE)&lt;1,"",VLOOKUP(B277,Data!$A$4:$T$287,11,FALSE)))</f>
        <v/>
      </c>
    </row>
    <row r="278" spans="1:15" x14ac:dyDescent="0.35">
      <c r="A278" s="19"/>
      <c r="B278" s="104"/>
      <c r="C278" s="86" t="str">
        <f>IF($B278="","",VLOOKUP($B278,Data!$A$4:$T$287,2,FALSE))</f>
        <v/>
      </c>
      <c r="D278" s="27" t="str">
        <f>IF($B278="","",VLOOKUP($B278,Data!$A$4:$T$287,10,FALSE))</f>
        <v/>
      </c>
      <c r="E278" s="85" t="str">
        <f>IF($B278="","",VLOOKUP($B278,Data!$A$4:$T$287,4,FALSE))</f>
        <v/>
      </c>
      <c r="F278" s="15" t="str">
        <f>IF($B278="","",VLOOKUP($B278,Data!$A$4:$T$287,5,FALSE))</f>
        <v/>
      </c>
      <c r="G278" s="18" t="str">
        <f>IF($B278="","",VLOOKUP($B278,Data!$A$4:$T$287,7,FALSE))</f>
        <v/>
      </c>
      <c r="H278" s="18" t="str">
        <f t="shared" ref="H278:H300" si="20">IF($B278="","",IF($K$15="","",ROUND($G278*(1-($K$15*0.01)),2)))</f>
        <v/>
      </c>
      <c r="I278" s="18" t="str">
        <f t="shared" ref="I278:I300" si="21">IF($B278="","",IF($G278=$L278,"",L278))</f>
        <v/>
      </c>
      <c r="J278" s="16" t="str">
        <f t="shared" ref="J278:J300" si="22">IF($B278="","",IF($H278&lt;$L278,$H278,$L278))</f>
        <v/>
      </c>
      <c r="K278" s="16" t="str">
        <f t="shared" ref="K278:K300" si="23">IF(A278="","",J278*A278)</f>
        <v/>
      </c>
      <c r="L278" s="15" t="e">
        <f>IF($I$15="Show",VLOOKUP($B278,Data!$A$4:$T$287,9,FALSE),VLOOKUP($B278,Data!$A$4:$T$287,7,FALSE))</f>
        <v>#N/A</v>
      </c>
      <c r="M278" s="17" t="str">
        <f>IF($B278="","",VLOOKUP($B278,Data!$A$4:$T$287,6,FALSE))</f>
        <v/>
      </c>
      <c r="N278" s="17" t="str">
        <f t="shared" ref="N278:N300" si="24">IF($A278="","",$A278/$M278)</f>
        <v/>
      </c>
      <c r="O278" s="26" t="str">
        <f>IF($B278="","",IF(VLOOKUP($B278,Data!$A$4:$T$287,11,FALSE)&lt;1,"",VLOOKUP(B278,Data!$A$4:$T$287,11,FALSE)))</f>
        <v/>
      </c>
    </row>
    <row r="279" spans="1:15" x14ac:dyDescent="0.35">
      <c r="A279" s="19"/>
      <c r="B279" s="104"/>
      <c r="C279" s="86" t="str">
        <f>IF($B279="","",VLOOKUP($B279,Data!$A$4:$T$287,2,FALSE))</f>
        <v/>
      </c>
      <c r="D279" s="27" t="str">
        <f>IF($B279="","",VLOOKUP($B279,Data!$A$4:$T$287,10,FALSE))</f>
        <v/>
      </c>
      <c r="E279" s="85" t="str">
        <f>IF($B279="","",VLOOKUP($B279,Data!$A$4:$T$287,4,FALSE))</f>
        <v/>
      </c>
      <c r="F279" s="15" t="str">
        <f>IF($B279="","",VLOOKUP($B279,Data!$A$4:$T$287,5,FALSE))</f>
        <v/>
      </c>
      <c r="G279" s="18" t="str">
        <f>IF($B279="","",VLOOKUP($B279,Data!$A$4:$T$287,7,FALSE))</f>
        <v/>
      </c>
      <c r="H279" s="18" t="str">
        <f t="shared" si="20"/>
        <v/>
      </c>
      <c r="I279" s="18" t="str">
        <f t="shared" si="21"/>
        <v/>
      </c>
      <c r="J279" s="16" t="str">
        <f t="shared" si="22"/>
        <v/>
      </c>
      <c r="K279" s="16" t="str">
        <f t="shared" si="23"/>
        <v/>
      </c>
      <c r="L279" s="15" t="e">
        <f>IF($I$15="Show",VLOOKUP($B279,Data!$A$4:$T$287,9,FALSE),VLOOKUP($B279,Data!$A$4:$T$287,7,FALSE))</f>
        <v>#N/A</v>
      </c>
      <c r="M279" s="17" t="str">
        <f>IF($B279="","",VLOOKUP($B279,Data!$A$4:$T$287,6,FALSE))</f>
        <v/>
      </c>
      <c r="N279" s="17" t="str">
        <f t="shared" si="24"/>
        <v/>
      </c>
      <c r="O279" s="26" t="str">
        <f>IF($B279="","",IF(VLOOKUP($B279,Data!$A$4:$T$287,11,FALSE)&lt;1,"",VLOOKUP(B279,Data!$A$4:$T$287,11,FALSE)))</f>
        <v/>
      </c>
    </row>
    <row r="280" spans="1:15" x14ac:dyDescent="0.35">
      <c r="A280" s="19"/>
      <c r="B280" s="104"/>
      <c r="C280" s="86" t="str">
        <f>IF($B280="","",VLOOKUP($B280,Data!$A$4:$T$287,2,FALSE))</f>
        <v/>
      </c>
      <c r="D280" s="27" t="str">
        <f>IF($B280="","",VLOOKUP($B280,Data!$A$4:$T$287,10,FALSE))</f>
        <v/>
      </c>
      <c r="E280" s="85" t="str">
        <f>IF($B280="","",VLOOKUP($B280,Data!$A$4:$T$287,4,FALSE))</f>
        <v/>
      </c>
      <c r="F280" s="15" t="str">
        <f>IF($B280="","",VLOOKUP($B280,Data!$A$4:$T$287,5,FALSE))</f>
        <v/>
      </c>
      <c r="G280" s="18" t="str">
        <f>IF($B280="","",VLOOKUP($B280,Data!$A$4:$T$287,7,FALSE))</f>
        <v/>
      </c>
      <c r="H280" s="18" t="str">
        <f t="shared" si="20"/>
        <v/>
      </c>
      <c r="I280" s="18" t="str">
        <f t="shared" si="21"/>
        <v/>
      </c>
      <c r="J280" s="16" t="str">
        <f t="shared" si="22"/>
        <v/>
      </c>
      <c r="K280" s="16" t="str">
        <f t="shared" si="23"/>
        <v/>
      </c>
      <c r="L280" s="15" t="e">
        <f>IF($I$15="Show",VLOOKUP($B280,Data!$A$4:$T$287,9,FALSE),VLOOKUP($B280,Data!$A$4:$T$287,7,FALSE))</f>
        <v>#N/A</v>
      </c>
      <c r="M280" s="17" t="str">
        <f>IF($B280="","",VLOOKUP($B280,Data!$A$4:$T$287,6,FALSE))</f>
        <v/>
      </c>
      <c r="N280" s="17" t="str">
        <f t="shared" si="24"/>
        <v/>
      </c>
      <c r="O280" s="26" t="str">
        <f>IF($B280="","",IF(VLOOKUP($B280,Data!$A$4:$T$287,11,FALSE)&lt;1,"",VLOOKUP(B280,Data!$A$4:$T$287,11,FALSE)))</f>
        <v/>
      </c>
    </row>
    <row r="281" spans="1:15" x14ac:dyDescent="0.35">
      <c r="A281" s="19"/>
      <c r="B281" s="104"/>
      <c r="C281" s="86" t="str">
        <f>IF($B281="","",VLOOKUP($B281,Data!$A$4:$T$287,2,FALSE))</f>
        <v/>
      </c>
      <c r="D281" s="27" t="str">
        <f>IF($B281="","",VLOOKUP($B281,Data!$A$4:$T$287,10,FALSE))</f>
        <v/>
      </c>
      <c r="E281" s="85" t="str">
        <f>IF($B281="","",VLOOKUP($B281,Data!$A$4:$T$287,4,FALSE))</f>
        <v/>
      </c>
      <c r="F281" s="15" t="str">
        <f>IF($B281="","",VLOOKUP($B281,Data!$A$4:$T$287,5,FALSE))</f>
        <v/>
      </c>
      <c r="G281" s="18" t="str">
        <f>IF($B281="","",VLOOKUP($B281,Data!$A$4:$T$287,7,FALSE))</f>
        <v/>
      </c>
      <c r="H281" s="18" t="str">
        <f t="shared" si="20"/>
        <v/>
      </c>
      <c r="I281" s="18" t="str">
        <f t="shared" si="21"/>
        <v/>
      </c>
      <c r="J281" s="16" t="str">
        <f t="shared" si="22"/>
        <v/>
      </c>
      <c r="K281" s="16" t="str">
        <f t="shared" si="23"/>
        <v/>
      </c>
      <c r="L281" s="15" t="e">
        <f>IF($I$15="Show",VLOOKUP($B281,Data!$A$4:$T$287,9,FALSE),VLOOKUP($B281,Data!$A$4:$T$287,7,FALSE))</f>
        <v>#N/A</v>
      </c>
      <c r="M281" s="17" t="str">
        <f>IF($B281="","",VLOOKUP($B281,Data!$A$4:$T$287,6,FALSE))</f>
        <v/>
      </c>
      <c r="N281" s="17" t="str">
        <f t="shared" si="24"/>
        <v/>
      </c>
      <c r="O281" s="26" t="str">
        <f>IF($B281="","",IF(VLOOKUP($B281,Data!$A$4:$T$287,11,FALSE)&lt;1,"",VLOOKUP(B281,Data!$A$4:$T$287,11,FALSE)))</f>
        <v/>
      </c>
    </row>
    <row r="282" spans="1:15" x14ac:dyDescent="0.35">
      <c r="A282" s="19"/>
      <c r="B282" s="104"/>
      <c r="C282" s="86" t="str">
        <f>IF($B282="","",VLOOKUP($B282,Data!$A$4:$T$287,2,FALSE))</f>
        <v/>
      </c>
      <c r="D282" s="27" t="str">
        <f>IF($B282="","",VLOOKUP($B282,Data!$A$4:$T$287,10,FALSE))</f>
        <v/>
      </c>
      <c r="E282" s="85" t="str">
        <f>IF($B282="","",VLOOKUP($B282,Data!$A$4:$T$287,4,FALSE))</f>
        <v/>
      </c>
      <c r="F282" s="15" t="str">
        <f>IF($B282="","",VLOOKUP($B282,Data!$A$4:$T$287,5,FALSE))</f>
        <v/>
      </c>
      <c r="G282" s="18" t="str">
        <f>IF($B282="","",VLOOKUP($B282,Data!$A$4:$T$287,7,FALSE))</f>
        <v/>
      </c>
      <c r="H282" s="18" t="str">
        <f t="shared" si="20"/>
        <v/>
      </c>
      <c r="I282" s="18" t="str">
        <f t="shared" si="21"/>
        <v/>
      </c>
      <c r="J282" s="16" t="str">
        <f t="shared" si="22"/>
        <v/>
      </c>
      <c r="K282" s="16" t="str">
        <f t="shared" si="23"/>
        <v/>
      </c>
      <c r="L282" s="15" t="e">
        <f>IF($I$15="Show",VLOOKUP($B282,Data!$A$4:$T$287,9,FALSE),VLOOKUP($B282,Data!$A$4:$T$287,7,FALSE))</f>
        <v>#N/A</v>
      </c>
      <c r="M282" s="17" t="str">
        <f>IF($B282="","",VLOOKUP($B282,Data!$A$4:$T$287,6,FALSE))</f>
        <v/>
      </c>
      <c r="N282" s="17" t="str">
        <f t="shared" si="24"/>
        <v/>
      </c>
      <c r="O282" s="26" t="str">
        <f>IF($B282="","",IF(VLOOKUP($B282,Data!$A$4:$T$287,11,FALSE)&lt;1,"",VLOOKUP(B282,Data!$A$4:$T$287,11,FALSE)))</f>
        <v/>
      </c>
    </row>
    <row r="283" spans="1:15" x14ac:dyDescent="0.35">
      <c r="A283" s="19"/>
      <c r="B283" s="105"/>
      <c r="C283" s="86" t="str">
        <f>IF($B283="","",VLOOKUP($B283,Data!$A$4:$T$287,2,FALSE))</f>
        <v/>
      </c>
      <c r="D283" s="27" t="str">
        <f>IF($B283="","",VLOOKUP($B283,Data!$A$4:$T$287,10,FALSE))</f>
        <v/>
      </c>
      <c r="E283" s="85" t="str">
        <f>IF($B283="","",VLOOKUP($B283,Data!$A$4:$T$287,4,FALSE))</f>
        <v/>
      </c>
      <c r="F283" s="15" t="str">
        <f>IF($B283="","",VLOOKUP($B283,Data!$A$4:$T$287,5,FALSE))</f>
        <v/>
      </c>
      <c r="G283" s="18" t="str">
        <f>IF($B283="","",VLOOKUP($B283,Data!$A$4:$T$287,7,FALSE))</f>
        <v/>
      </c>
      <c r="H283" s="18" t="str">
        <f t="shared" si="20"/>
        <v/>
      </c>
      <c r="I283" s="18" t="str">
        <f t="shared" si="21"/>
        <v/>
      </c>
      <c r="J283" s="16" t="str">
        <f t="shared" si="22"/>
        <v/>
      </c>
      <c r="K283" s="16" t="str">
        <f t="shared" si="23"/>
        <v/>
      </c>
      <c r="L283" s="15" t="e">
        <f>IF($I$15="Show",VLOOKUP($B283,Data!$A$4:$T$287,9,FALSE),VLOOKUP($B283,Data!$A$4:$T$287,7,FALSE))</f>
        <v>#N/A</v>
      </c>
      <c r="M283" s="17" t="str">
        <f>IF($B283="","",VLOOKUP($B283,Data!$A$4:$T$287,6,FALSE))</f>
        <v/>
      </c>
      <c r="N283" s="17" t="str">
        <f t="shared" si="24"/>
        <v/>
      </c>
      <c r="O283" s="26" t="str">
        <f>IF($B283="","",IF(VLOOKUP($B283,Data!$A$4:$T$287,11,FALSE)&lt;1,"",VLOOKUP(B283,Data!$A$4:$T$287,11,FALSE)))</f>
        <v/>
      </c>
    </row>
    <row r="284" spans="1:15" x14ac:dyDescent="0.35">
      <c r="A284" s="19"/>
      <c r="B284" s="105"/>
      <c r="C284" s="86" t="str">
        <f>IF($B284="","",VLOOKUP($B284,Data!$A$4:$T$287,2,FALSE))</f>
        <v/>
      </c>
      <c r="D284" s="27" t="str">
        <f>IF($B284="","",VLOOKUP($B284,Data!$A$4:$T$287,10,FALSE))</f>
        <v/>
      </c>
      <c r="E284" s="85" t="str">
        <f>IF($B284="","",VLOOKUP($B284,Data!$A$4:$T$287,4,FALSE))</f>
        <v/>
      </c>
      <c r="F284" s="15" t="str">
        <f>IF($B284="","",VLOOKUP($B284,Data!$A$4:$T$287,5,FALSE))</f>
        <v/>
      </c>
      <c r="G284" s="18" t="str">
        <f>IF($B284="","",VLOOKUP($B284,Data!$A$4:$T$287,7,FALSE))</f>
        <v/>
      </c>
      <c r="H284" s="18" t="str">
        <f t="shared" si="20"/>
        <v/>
      </c>
      <c r="I284" s="18" t="str">
        <f t="shared" si="21"/>
        <v/>
      </c>
      <c r="J284" s="16" t="str">
        <f t="shared" si="22"/>
        <v/>
      </c>
      <c r="K284" s="16" t="str">
        <f t="shared" si="23"/>
        <v/>
      </c>
      <c r="L284" s="15" t="e">
        <f>IF($I$15="Show",VLOOKUP($B284,Data!$A$4:$T$287,9,FALSE),VLOOKUP($B284,Data!$A$4:$T$287,7,FALSE))</f>
        <v>#N/A</v>
      </c>
      <c r="M284" s="17" t="str">
        <f>IF($B284="","",VLOOKUP($B284,Data!$A$4:$T$287,6,FALSE))</f>
        <v/>
      </c>
      <c r="N284" s="17" t="str">
        <f t="shared" si="24"/>
        <v/>
      </c>
      <c r="O284" s="26" t="str">
        <f>IF($B284="","",IF(VLOOKUP($B284,Data!$A$4:$T$287,11,FALSE)&lt;1,"",VLOOKUP(B284,Data!$A$4:$T$287,11,FALSE)))</f>
        <v/>
      </c>
    </row>
    <row r="285" spans="1:15" x14ac:dyDescent="0.35">
      <c r="A285" s="19"/>
      <c r="B285" s="105"/>
      <c r="C285" s="86" t="str">
        <f>IF($B285="","",VLOOKUP($B285,Data!$A$4:$T$287,2,FALSE))</f>
        <v/>
      </c>
      <c r="D285" s="27" t="str">
        <f>IF($B285="","",VLOOKUP($B285,Data!$A$4:$T$287,10,FALSE))</f>
        <v/>
      </c>
      <c r="E285" s="85" t="str">
        <f>IF($B285="","",VLOOKUP($B285,Data!$A$4:$T$287,4,FALSE))</f>
        <v/>
      </c>
      <c r="F285" s="15" t="str">
        <f>IF($B285="","",VLOOKUP($B285,Data!$A$4:$T$287,5,FALSE))</f>
        <v/>
      </c>
      <c r="G285" s="18" t="str">
        <f>IF($B285="","",VLOOKUP($B285,Data!$A$4:$T$287,7,FALSE))</f>
        <v/>
      </c>
      <c r="H285" s="18" t="str">
        <f t="shared" si="20"/>
        <v/>
      </c>
      <c r="I285" s="18" t="str">
        <f t="shared" si="21"/>
        <v/>
      </c>
      <c r="J285" s="16" t="str">
        <f t="shared" si="22"/>
        <v/>
      </c>
      <c r="K285" s="16" t="str">
        <f t="shared" si="23"/>
        <v/>
      </c>
      <c r="L285" s="15" t="e">
        <f>IF($I$15="Show",VLOOKUP($B285,Data!$A$4:$T$287,9,FALSE),VLOOKUP($B285,Data!$A$4:$T$287,7,FALSE))</f>
        <v>#N/A</v>
      </c>
      <c r="M285" s="17" t="str">
        <f>IF($B285="","",VLOOKUP($B285,Data!$A$4:$T$287,6,FALSE))</f>
        <v/>
      </c>
      <c r="N285" s="17" t="str">
        <f t="shared" si="24"/>
        <v/>
      </c>
      <c r="O285" s="26" t="str">
        <f>IF($B285="","",IF(VLOOKUP($B285,Data!$A$4:$T$287,11,FALSE)&lt;1,"",VLOOKUP(B285,Data!$A$4:$T$287,11,FALSE)))</f>
        <v/>
      </c>
    </row>
    <row r="286" spans="1:15" x14ac:dyDescent="0.35">
      <c r="A286" s="19"/>
      <c r="B286" s="105"/>
      <c r="C286" s="86" t="str">
        <f>IF($B286="","",VLOOKUP($B286,Data!$A$4:$T$287,2,FALSE))</f>
        <v/>
      </c>
      <c r="D286" s="27" t="str">
        <f>IF($B286="","",VLOOKUP($B286,Data!$A$4:$T$287,10,FALSE))</f>
        <v/>
      </c>
      <c r="E286" s="85" t="str">
        <f>IF($B286="","",VLOOKUP($B286,Data!$A$4:$T$287,4,FALSE))</f>
        <v/>
      </c>
      <c r="F286" s="15" t="str">
        <f>IF($B286="","",VLOOKUP($B286,Data!$A$4:$T$287,5,FALSE))</f>
        <v/>
      </c>
      <c r="G286" s="18" t="str">
        <f>IF($B286="","",VLOOKUP($B286,Data!$A$4:$T$287,7,FALSE))</f>
        <v/>
      </c>
      <c r="H286" s="18" t="str">
        <f t="shared" si="20"/>
        <v/>
      </c>
      <c r="I286" s="18" t="str">
        <f t="shared" si="21"/>
        <v/>
      </c>
      <c r="J286" s="16" t="str">
        <f t="shared" si="22"/>
        <v/>
      </c>
      <c r="K286" s="16" t="str">
        <f t="shared" si="23"/>
        <v/>
      </c>
      <c r="L286" s="15" t="e">
        <f>IF($I$15="Show",VLOOKUP($B286,Data!$A$4:$T$287,9,FALSE),VLOOKUP($B286,Data!$A$4:$T$287,7,FALSE))</f>
        <v>#N/A</v>
      </c>
      <c r="M286" s="17" t="str">
        <f>IF($B286="","",VLOOKUP($B286,Data!$A$4:$T$287,6,FALSE))</f>
        <v/>
      </c>
      <c r="N286" s="17" t="str">
        <f t="shared" si="24"/>
        <v/>
      </c>
      <c r="O286" s="26" t="str">
        <f>IF($B286="","",IF(VLOOKUP($B286,Data!$A$4:$T$287,11,FALSE)&lt;1,"",VLOOKUP(B286,Data!$A$4:$T$287,11,FALSE)))</f>
        <v/>
      </c>
    </row>
    <row r="287" spans="1:15" x14ac:dyDescent="0.35">
      <c r="A287" s="19"/>
      <c r="B287" s="103"/>
      <c r="C287" s="86" t="str">
        <f>IF($B287="","",VLOOKUP($B287,Data!$A$4:$T$287,2,FALSE))</f>
        <v/>
      </c>
      <c r="D287" s="27" t="str">
        <f>IF($B287="","",VLOOKUP($B287,Data!$A$4:$T$287,10,FALSE))</f>
        <v/>
      </c>
      <c r="E287" s="85" t="str">
        <f>IF($B287="","",VLOOKUP($B287,Data!$A$4:$T$287,4,FALSE))</f>
        <v/>
      </c>
      <c r="F287" s="15" t="str">
        <f>IF($B287="","",VLOOKUP($B287,Data!$A$4:$T$287,5,FALSE))</f>
        <v/>
      </c>
      <c r="G287" s="18" t="str">
        <f>IF($B287="","",VLOOKUP($B287,Data!$A$4:$T$287,7,FALSE))</f>
        <v/>
      </c>
      <c r="H287" s="18" t="str">
        <f t="shared" si="20"/>
        <v/>
      </c>
      <c r="I287" s="18" t="str">
        <f t="shared" si="21"/>
        <v/>
      </c>
      <c r="J287" s="16" t="str">
        <f t="shared" si="22"/>
        <v/>
      </c>
      <c r="K287" s="16" t="str">
        <f t="shared" si="23"/>
        <v/>
      </c>
      <c r="L287" s="15" t="e">
        <f>IF($I$15="Show",VLOOKUP($B287,Data!$A$4:$T$287,9,FALSE),VLOOKUP($B287,Data!$A$4:$T$287,7,FALSE))</f>
        <v>#N/A</v>
      </c>
      <c r="M287" s="17" t="str">
        <f>IF($B287="","",VLOOKUP($B287,Data!$A$4:$T$287,6,FALSE))</f>
        <v/>
      </c>
      <c r="N287" s="17" t="str">
        <f t="shared" si="24"/>
        <v/>
      </c>
      <c r="O287" s="26" t="str">
        <f>IF($B287="","",IF(VLOOKUP($B287,Data!$A$4:$T$287,11,FALSE)&lt;1,"",VLOOKUP(B287,Data!$A$4:$T$287,11,FALSE)))</f>
        <v/>
      </c>
    </row>
    <row r="288" spans="1:15" x14ac:dyDescent="0.35">
      <c r="A288" s="19"/>
      <c r="B288" s="103"/>
      <c r="C288" s="86" t="str">
        <f>IF($B288="","",VLOOKUP($B288,Data!$A$4:$T$287,2,FALSE))</f>
        <v/>
      </c>
      <c r="D288" s="27" t="str">
        <f>IF($B288="","",VLOOKUP($B288,Data!$A$4:$T$287,10,FALSE))</f>
        <v/>
      </c>
      <c r="E288" s="85" t="str">
        <f>IF($B288="","",VLOOKUP($B288,Data!$A$4:$T$287,4,FALSE))</f>
        <v/>
      </c>
      <c r="F288" s="15" t="str">
        <f>IF($B288="","",VLOOKUP($B288,Data!$A$4:$T$287,5,FALSE))</f>
        <v/>
      </c>
      <c r="G288" s="18" t="str">
        <f>IF($B288="","",VLOOKUP($B288,Data!$A$4:$T$287,7,FALSE))</f>
        <v/>
      </c>
      <c r="H288" s="18" t="str">
        <f t="shared" si="20"/>
        <v/>
      </c>
      <c r="I288" s="18" t="str">
        <f t="shared" si="21"/>
        <v/>
      </c>
      <c r="J288" s="16" t="str">
        <f t="shared" si="22"/>
        <v/>
      </c>
      <c r="K288" s="16" t="str">
        <f t="shared" si="23"/>
        <v/>
      </c>
      <c r="L288" s="15" t="e">
        <f>IF($I$15="Show",VLOOKUP($B288,Data!$A$4:$T$287,9,FALSE),VLOOKUP($B288,Data!$A$4:$T$287,7,FALSE))</f>
        <v>#N/A</v>
      </c>
      <c r="M288" s="17" t="str">
        <f>IF($B288="","",VLOOKUP($B288,Data!$A$4:$T$287,6,FALSE))</f>
        <v/>
      </c>
      <c r="N288" s="17" t="str">
        <f t="shared" si="24"/>
        <v/>
      </c>
      <c r="O288" s="26" t="str">
        <f>IF($B288="","",IF(VLOOKUP($B288,Data!$A$4:$T$287,11,FALSE)&lt;1,"",VLOOKUP(B288,Data!$A$4:$T$287,11,FALSE)))</f>
        <v/>
      </c>
    </row>
    <row r="289" spans="1:15" x14ac:dyDescent="0.35">
      <c r="A289" s="19"/>
      <c r="B289" s="103"/>
      <c r="C289" s="86" t="str">
        <f>IF($B289="","",VLOOKUP($B289,Data!$A$4:$T$287,2,FALSE))</f>
        <v/>
      </c>
      <c r="D289" s="27" t="str">
        <f>IF($B289="","",VLOOKUP($B289,Data!$A$4:$T$287,10,FALSE))</f>
        <v/>
      </c>
      <c r="E289" s="85" t="str">
        <f>IF($B289="","",VLOOKUP($B289,Data!$A$4:$T$287,4,FALSE))</f>
        <v/>
      </c>
      <c r="F289" s="15" t="str">
        <f>IF($B289="","",VLOOKUP($B289,Data!$A$4:$T$287,5,FALSE))</f>
        <v/>
      </c>
      <c r="G289" s="18" t="str">
        <f>IF($B289="","",VLOOKUP($B289,Data!$A$4:$T$287,7,FALSE))</f>
        <v/>
      </c>
      <c r="H289" s="18" t="str">
        <f t="shared" si="20"/>
        <v/>
      </c>
      <c r="I289" s="18" t="str">
        <f t="shared" si="21"/>
        <v/>
      </c>
      <c r="J289" s="16" t="str">
        <f t="shared" si="22"/>
        <v/>
      </c>
      <c r="K289" s="16" t="str">
        <f t="shared" si="23"/>
        <v/>
      </c>
      <c r="L289" s="15" t="e">
        <f>IF($I$15="Show",VLOOKUP($B289,Data!$A$4:$T$287,9,FALSE),VLOOKUP($B289,Data!$A$4:$T$287,7,FALSE))</f>
        <v>#N/A</v>
      </c>
      <c r="M289" s="17" t="str">
        <f>IF($B289="","",VLOOKUP($B289,Data!$A$4:$T$287,6,FALSE))</f>
        <v/>
      </c>
      <c r="N289" s="17" t="str">
        <f t="shared" si="24"/>
        <v/>
      </c>
      <c r="O289" s="26" t="str">
        <f>IF($B289="","",IF(VLOOKUP($B289,Data!$A$4:$T$287,11,FALSE)&lt;1,"",VLOOKUP(B289,Data!$A$4:$T$287,11,FALSE)))</f>
        <v/>
      </c>
    </row>
    <row r="290" spans="1:15" x14ac:dyDescent="0.35">
      <c r="A290" s="19"/>
      <c r="B290" s="103"/>
      <c r="C290" s="86" t="str">
        <f>IF($B290="","",VLOOKUP($B290,Data!$A$4:$T$287,2,FALSE))</f>
        <v/>
      </c>
      <c r="D290" s="27" t="str">
        <f>IF($B290="","",VLOOKUP($B290,Data!$A$4:$T$287,10,FALSE))</f>
        <v/>
      </c>
      <c r="E290" s="85" t="str">
        <f>IF($B290="","",VLOOKUP($B290,Data!$A$4:$T$287,4,FALSE))</f>
        <v/>
      </c>
      <c r="F290" s="15" t="str">
        <f>IF($B290="","",VLOOKUP($B290,Data!$A$4:$T$287,5,FALSE))</f>
        <v/>
      </c>
      <c r="G290" s="18" t="str">
        <f>IF($B290="","",VLOOKUP($B290,Data!$A$4:$T$287,7,FALSE))</f>
        <v/>
      </c>
      <c r="H290" s="18" t="str">
        <f t="shared" si="20"/>
        <v/>
      </c>
      <c r="I290" s="18" t="str">
        <f t="shared" si="21"/>
        <v/>
      </c>
      <c r="J290" s="16" t="str">
        <f t="shared" si="22"/>
        <v/>
      </c>
      <c r="K290" s="16" t="str">
        <f t="shared" si="23"/>
        <v/>
      </c>
      <c r="L290" s="15" t="e">
        <f>IF($I$15="Show",VLOOKUP($B290,Data!$A$4:$T$287,9,FALSE),VLOOKUP($B290,Data!$A$4:$T$287,7,FALSE))</f>
        <v>#N/A</v>
      </c>
      <c r="M290" s="17" t="str">
        <f>IF($B290="","",VLOOKUP($B290,Data!$A$4:$T$287,6,FALSE))</f>
        <v/>
      </c>
      <c r="N290" s="17" t="str">
        <f t="shared" si="24"/>
        <v/>
      </c>
      <c r="O290" s="26" t="str">
        <f>IF($B290="","",IF(VLOOKUP($B290,Data!$A$4:$T$287,11,FALSE)&lt;1,"",VLOOKUP(B290,Data!$A$4:$T$287,11,FALSE)))</f>
        <v/>
      </c>
    </row>
    <row r="291" spans="1:15" x14ac:dyDescent="0.35">
      <c r="A291" s="19"/>
      <c r="B291" s="103"/>
      <c r="C291" s="86" t="str">
        <f>IF($B291="","",VLOOKUP($B291,Data!$A$4:$T$287,2,FALSE))</f>
        <v/>
      </c>
      <c r="D291" s="27" t="str">
        <f>IF($B291="","",VLOOKUP($B291,Data!$A$4:$T$287,10,FALSE))</f>
        <v/>
      </c>
      <c r="E291" s="85" t="str">
        <f>IF($B291="","",VLOOKUP($B291,Data!$A$4:$T$287,4,FALSE))</f>
        <v/>
      </c>
      <c r="F291" s="15" t="str">
        <f>IF($B291="","",VLOOKUP($B291,Data!$A$4:$T$287,5,FALSE))</f>
        <v/>
      </c>
      <c r="G291" s="18" t="str">
        <f>IF($B291="","",VLOOKUP($B291,Data!$A$4:$T$287,7,FALSE))</f>
        <v/>
      </c>
      <c r="H291" s="18" t="str">
        <f t="shared" si="20"/>
        <v/>
      </c>
      <c r="I291" s="18" t="str">
        <f t="shared" si="21"/>
        <v/>
      </c>
      <c r="J291" s="16" t="str">
        <f t="shared" si="22"/>
        <v/>
      </c>
      <c r="K291" s="16" t="str">
        <f t="shared" si="23"/>
        <v/>
      </c>
      <c r="L291" s="15" t="e">
        <f>IF($I$15="Show",VLOOKUP($B291,Data!$A$4:$T$287,9,FALSE),VLOOKUP($B291,Data!$A$4:$T$287,7,FALSE))</f>
        <v>#N/A</v>
      </c>
      <c r="M291" s="17" t="str">
        <f>IF($B291="","",VLOOKUP($B291,Data!$A$4:$T$287,6,FALSE))</f>
        <v/>
      </c>
      <c r="N291" s="17" t="str">
        <f t="shared" si="24"/>
        <v/>
      </c>
      <c r="O291" s="26" t="str">
        <f>IF($B291="","",IF(VLOOKUP($B291,Data!$A$4:$T$287,11,FALSE)&lt;1,"",VLOOKUP(B291,Data!$A$4:$T$287,11,FALSE)))</f>
        <v/>
      </c>
    </row>
    <row r="292" spans="1:15" x14ac:dyDescent="0.35">
      <c r="A292" s="19"/>
      <c r="B292" s="103"/>
      <c r="C292" s="86" t="str">
        <f>IF($B292="","",VLOOKUP($B292,Data!$A$4:$T$287,2,FALSE))</f>
        <v/>
      </c>
      <c r="D292" s="27" t="str">
        <f>IF($B292="","",VLOOKUP($B292,Data!$A$4:$T$287,10,FALSE))</f>
        <v/>
      </c>
      <c r="E292" s="85" t="str">
        <f>IF($B292="","",VLOOKUP($B292,Data!$A$4:$T$287,4,FALSE))</f>
        <v/>
      </c>
      <c r="F292" s="15" t="str">
        <f>IF($B292="","",VLOOKUP($B292,Data!$A$4:$T$287,5,FALSE))</f>
        <v/>
      </c>
      <c r="G292" s="18" t="str">
        <f>IF($B292="","",VLOOKUP($B292,Data!$A$4:$T$287,7,FALSE))</f>
        <v/>
      </c>
      <c r="H292" s="18" t="str">
        <f t="shared" si="20"/>
        <v/>
      </c>
      <c r="I292" s="18" t="str">
        <f t="shared" si="21"/>
        <v/>
      </c>
      <c r="J292" s="16" t="str">
        <f t="shared" si="22"/>
        <v/>
      </c>
      <c r="K292" s="16" t="str">
        <f t="shared" si="23"/>
        <v/>
      </c>
      <c r="L292" s="15" t="e">
        <f>IF($I$15="Show",VLOOKUP($B292,Data!$A$4:$T$287,9,FALSE),VLOOKUP($B292,Data!$A$4:$T$287,7,FALSE))</f>
        <v>#N/A</v>
      </c>
      <c r="M292" s="17" t="str">
        <f>IF($B292="","",VLOOKUP($B292,Data!$A$4:$T$287,6,FALSE))</f>
        <v/>
      </c>
      <c r="N292" s="17" t="str">
        <f t="shared" si="24"/>
        <v/>
      </c>
      <c r="O292" s="26" t="str">
        <f>IF($B292="","",IF(VLOOKUP($B292,Data!$A$4:$T$287,11,FALSE)&lt;1,"",VLOOKUP(B292,Data!$A$4:$T$287,11,FALSE)))</f>
        <v/>
      </c>
    </row>
    <row r="293" spans="1:15" x14ac:dyDescent="0.35">
      <c r="A293" s="19"/>
      <c r="B293" s="103"/>
      <c r="C293" s="86" t="str">
        <f>IF($B293="","",VLOOKUP($B293,Data!$A$4:$T$287,2,FALSE))</f>
        <v/>
      </c>
      <c r="D293" s="27" t="str">
        <f>IF($B293="","",VLOOKUP($B293,Data!$A$4:$T$287,10,FALSE))</f>
        <v/>
      </c>
      <c r="E293" s="85" t="str">
        <f>IF($B293="","",VLOOKUP($B293,Data!$A$4:$T$287,4,FALSE))</f>
        <v/>
      </c>
      <c r="F293" s="15" t="str">
        <f>IF($B293="","",VLOOKUP($B293,Data!$A$4:$T$287,5,FALSE))</f>
        <v/>
      </c>
      <c r="G293" s="18" t="str">
        <f>IF($B293="","",VLOOKUP($B293,Data!$A$4:$T$287,7,FALSE))</f>
        <v/>
      </c>
      <c r="H293" s="18" t="str">
        <f t="shared" si="20"/>
        <v/>
      </c>
      <c r="I293" s="18" t="str">
        <f t="shared" si="21"/>
        <v/>
      </c>
      <c r="J293" s="16" t="str">
        <f t="shared" si="22"/>
        <v/>
      </c>
      <c r="K293" s="16" t="str">
        <f t="shared" si="23"/>
        <v/>
      </c>
      <c r="L293" s="15" t="e">
        <f>IF($I$15="Show",VLOOKUP($B293,Data!$A$4:$T$287,9,FALSE),VLOOKUP($B293,Data!$A$4:$T$287,7,FALSE))</f>
        <v>#N/A</v>
      </c>
      <c r="M293" s="17" t="str">
        <f>IF($B293="","",VLOOKUP($B293,Data!$A$4:$T$287,6,FALSE))</f>
        <v/>
      </c>
      <c r="N293" s="17" t="str">
        <f t="shared" si="24"/>
        <v/>
      </c>
      <c r="O293" s="26" t="str">
        <f>IF($B293="","",IF(VLOOKUP($B293,Data!$A$4:$T$287,11,FALSE)&lt;1,"",VLOOKUP(B293,Data!$A$4:$T$287,11,FALSE)))</f>
        <v/>
      </c>
    </row>
    <row r="294" spans="1:15" x14ac:dyDescent="0.35">
      <c r="A294" s="19"/>
      <c r="B294" s="103"/>
      <c r="C294" s="86" t="str">
        <f>IF($B294="","",VLOOKUP($B294,Data!$A$4:$T$287,2,FALSE))</f>
        <v/>
      </c>
      <c r="D294" s="27" t="str">
        <f>IF($B294="","",VLOOKUP($B294,Data!$A$4:$T$287,10,FALSE))</f>
        <v/>
      </c>
      <c r="E294" s="85" t="str">
        <f>IF($B294="","",VLOOKUP($B294,Data!$A$4:$T$287,4,FALSE))</f>
        <v/>
      </c>
      <c r="F294" s="15" t="str">
        <f>IF($B294="","",VLOOKUP($B294,Data!$A$4:$T$287,5,FALSE))</f>
        <v/>
      </c>
      <c r="G294" s="18" t="str">
        <f>IF($B294="","",VLOOKUP($B294,Data!$A$4:$T$287,7,FALSE))</f>
        <v/>
      </c>
      <c r="H294" s="18" t="str">
        <f t="shared" si="20"/>
        <v/>
      </c>
      <c r="I294" s="18" t="str">
        <f t="shared" si="21"/>
        <v/>
      </c>
      <c r="J294" s="16" t="str">
        <f t="shared" si="22"/>
        <v/>
      </c>
      <c r="K294" s="16" t="str">
        <f t="shared" si="23"/>
        <v/>
      </c>
      <c r="L294" s="15" t="e">
        <f>IF($I$15="Show",VLOOKUP($B294,Data!$A$4:$T$287,9,FALSE),VLOOKUP($B294,Data!$A$4:$T$287,7,FALSE))</f>
        <v>#N/A</v>
      </c>
      <c r="M294" s="17" t="str">
        <f>IF($B294="","",VLOOKUP($B294,Data!$A$4:$T$287,6,FALSE))</f>
        <v/>
      </c>
      <c r="N294" s="17" t="str">
        <f t="shared" si="24"/>
        <v/>
      </c>
      <c r="O294" s="26" t="str">
        <f>IF($B294="","",IF(VLOOKUP($B294,Data!$A$4:$T$287,11,FALSE)&lt;1,"",VLOOKUP(B294,Data!$A$4:$T$287,11,FALSE)))</f>
        <v/>
      </c>
    </row>
    <row r="295" spans="1:15" x14ac:dyDescent="0.35">
      <c r="A295" s="19"/>
      <c r="B295" s="103"/>
      <c r="C295" s="86" t="str">
        <f>IF($B295="","",VLOOKUP($B295,Data!$A$4:$T$287,2,FALSE))</f>
        <v/>
      </c>
      <c r="D295" s="27" t="str">
        <f>IF($B295="","",VLOOKUP($B295,Data!$A$4:$T$287,10,FALSE))</f>
        <v/>
      </c>
      <c r="E295" s="85" t="str">
        <f>IF($B295="","",VLOOKUP($B295,Data!$A$4:$T$287,4,FALSE))</f>
        <v/>
      </c>
      <c r="F295" s="15" t="str">
        <f>IF($B295="","",VLOOKUP($B295,Data!$A$4:$T$287,5,FALSE))</f>
        <v/>
      </c>
      <c r="G295" s="18" t="str">
        <f>IF($B295="","",VLOOKUP($B295,Data!$A$4:$T$287,7,FALSE))</f>
        <v/>
      </c>
      <c r="H295" s="18" t="str">
        <f t="shared" si="20"/>
        <v/>
      </c>
      <c r="I295" s="18" t="str">
        <f t="shared" si="21"/>
        <v/>
      </c>
      <c r="J295" s="16" t="str">
        <f t="shared" si="22"/>
        <v/>
      </c>
      <c r="K295" s="16" t="str">
        <f t="shared" si="23"/>
        <v/>
      </c>
      <c r="L295" s="15" t="e">
        <f>IF($I$15="Show",VLOOKUP($B295,Data!$A$4:$T$287,9,FALSE),VLOOKUP($B295,Data!$A$4:$T$287,7,FALSE))</f>
        <v>#N/A</v>
      </c>
      <c r="M295" s="17" t="str">
        <f>IF($B295="","",VLOOKUP($B295,Data!$A$4:$T$287,6,FALSE))</f>
        <v/>
      </c>
      <c r="N295" s="17" t="str">
        <f t="shared" si="24"/>
        <v/>
      </c>
      <c r="O295" s="26" t="str">
        <f>IF($B295="","",IF(VLOOKUP($B295,Data!$A$4:$T$287,11,FALSE)&lt;1,"",VLOOKUP(B295,Data!$A$4:$T$287,11,FALSE)))</f>
        <v/>
      </c>
    </row>
    <row r="296" spans="1:15" x14ac:dyDescent="0.35">
      <c r="A296" s="19"/>
      <c r="B296" s="103"/>
      <c r="C296" s="86" t="str">
        <f>IF($B296="","",VLOOKUP($B296,Data!$A$4:$T$287,2,FALSE))</f>
        <v/>
      </c>
      <c r="D296" s="27" t="str">
        <f>IF($B296="","",VLOOKUP($B296,Data!$A$4:$T$287,10,FALSE))</f>
        <v/>
      </c>
      <c r="E296" s="85" t="str">
        <f>IF($B296="","",VLOOKUP($B296,Data!$A$4:$T$287,4,FALSE))</f>
        <v/>
      </c>
      <c r="F296" s="15" t="str">
        <f>IF($B296="","",VLOOKUP($B296,Data!$A$4:$T$287,5,FALSE))</f>
        <v/>
      </c>
      <c r="G296" s="18" t="str">
        <f>IF($B296="","",VLOOKUP($B296,Data!$A$4:$T$287,7,FALSE))</f>
        <v/>
      </c>
      <c r="H296" s="18" t="str">
        <f t="shared" si="20"/>
        <v/>
      </c>
      <c r="I296" s="18" t="str">
        <f t="shared" si="21"/>
        <v/>
      </c>
      <c r="J296" s="16" t="str">
        <f t="shared" si="22"/>
        <v/>
      </c>
      <c r="K296" s="16" t="str">
        <f t="shared" si="23"/>
        <v/>
      </c>
      <c r="L296" s="15" t="e">
        <f>IF($I$15="Show",VLOOKUP($B296,Data!$A$4:$T$287,9,FALSE),VLOOKUP($B296,Data!$A$4:$T$287,7,FALSE))</f>
        <v>#N/A</v>
      </c>
      <c r="M296" s="17" t="str">
        <f>IF($B296="","",VLOOKUP($B296,Data!$A$4:$T$287,6,FALSE))</f>
        <v/>
      </c>
      <c r="N296" s="17" t="str">
        <f t="shared" si="24"/>
        <v/>
      </c>
      <c r="O296" s="26" t="str">
        <f>IF($B296="","",IF(VLOOKUP($B296,Data!$A$4:$T$287,11,FALSE)&lt;1,"",VLOOKUP(B296,Data!$A$4:$T$287,11,FALSE)))</f>
        <v/>
      </c>
    </row>
    <row r="297" spans="1:15" x14ac:dyDescent="0.35">
      <c r="A297" s="19"/>
      <c r="B297" s="103"/>
      <c r="C297" s="86" t="str">
        <f>IF($B297="","",VLOOKUP($B297,Data!$A$4:$T$287,2,FALSE))</f>
        <v/>
      </c>
      <c r="D297" s="27" t="str">
        <f>IF($B297="","",VLOOKUP($B297,Data!$A$4:$T$287,10,FALSE))</f>
        <v/>
      </c>
      <c r="E297" s="85" t="str">
        <f>IF($B297="","",VLOOKUP($B297,Data!$A$4:$T$287,4,FALSE))</f>
        <v/>
      </c>
      <c r="F297" s="15" t="str">
        <f>IF($B297="","",VLOOKUP($B297,Data!$A$4:$T$287,5,FALSE))</f>
        <v/>
      </c>
      <c r="G297" s="18" t="str">
        <f>IF($B297="","",VLOOKUP($B297,Data!$A$4:$T$287,7,FALSE))</f>
        <v/>
      </c>
      <c r="H297" s="18" t="str">
        <f t="shared" si="20"/>
        <v/>
      </c>
      <c r="I297" s="18" t="str">
        <f t="shared" si="21"/>
        <v/>
      </c>
      <c r="J297" s="16" t="str">
        <f t="shared" si="22"/>
        <v/>
      </c>
      <c r="K297" s="16" t="str">
        <f t="shared" si="23"/>
        <v/>
      </c>
      <c r="L297" s="15" t="e">
        <f>IF($I$15="Show",VLOOKUP($B297,Data!$A$4:$T$287,9,FALSE),VLOOKUP($B297,Data!$A$4:$T$287,7,FALSE))</f>
        <v>#N/A</v>
      </c>
      <c r="M297" s="17" t="str">
        <f>IF($B297="","",VLOOKUP($B297,Data!$A$4:$T$287,6,FALSE))</f>
        <v/>
      </c>
      <c r="N297" s="17" t="str">
        <f t="shared" si="24"/>
        <v/>
      </c>
      <c r="O297" s="26" t="str">
        <f>IF($B297="","",IF(VLOOKUP($B297,Data!$A$4:$T$287,11,FALSE)&lt;1,"",VLOOKUP(B297,Data!$A$4:$T$287,11,FALSE)))</f>
        <v/>
      </c>
    </row>
    <row r="298" spans="1:15" x14ac:dyDescent="0.35">
      <c r="A298" s="19"/>
      <c r="B298" s="103"/>
      <c r="C298" s="86" t="str">
        <f>IF($B298="","",VLOOKUP($B298,Data!$A$4:$T$287,2,FALSE))</f>
        <v/>
      </c>
      <c r="D298" s="27" t="str">
        <f>IF($B298="","",VLOOKUP($B298,Data!$A$4:$T$287,10,FALSE))</f>
        <v/>
      </c>
      <c r="E298" s="85" t="str">
        <f>IF($B298="","",VLOOKUP($B298,Data!$A$4:$T$287,4,FALSE))</f>
        <v/>
      </c>
      <c r="F298" s="15" t="str">
        <f>IF($B298="","",VLOOKUP($B298,Data!$A$4:$T$287,5,FALSE))</f>
        <v/>
      </c>
      <c r="G298" s="18" t="str">
        <f>IF($B298="","",VLOOKUP($B298,Data!$A$4:$T$287,7,FALSE))</f>
        <v/>
      </c>
      <c r="H298" s="18" t="str">
        <f t="shared" si="20"/>
        <v/>
      </c>
      <c r="I298" s="18" t="str">
        <f t="shared" si="21"/>
        <v/>
      </c>
      <c r="J298" s="16" t="str">
        <f t="shared" si="22"/>
        <v/>
      </c>
      <c r="K298" s="16" t="str">
        <f t="shared" si="23"/>
        <v/>
      </c>
      <c r="L298" s="15" t="e">
        <f>IF($I$15="Show",VLOOKUP($B298,Data!$A$4:$T$287,9,FALSE),VLOOKUP($B298,Data!$A$4:$T$287,7,FALSE))</f>
        <v>#N/A</v>
      </c>
      <c r="M298" s="17" t="str">
        <f>IF($B298="","",VLOOKUP($B298,Data!$A$4:$T$287,6,FALSE))</f>
        <v/>
      </c>
      <c r="N298" s="17" t="str">
        <f t="shared" si="24"/>
        <v/>
      </c>
      <c r="O298" s="26" t="str">
        <f>IF($B298="","",IF(VLOOKUP($B298,Data!$A$4:$T$287,11,FALSE)&lt;1,"",VLOOKUP(B298,Data!$A$4:$T$287,11,FALSE)))</f>
        <v/>
      </c>
    </row>
    <row r="299" spans="1:15" x14ac:dyDescent="0.35">
      <c r="A299" s="19"/>
      <c r="B299" s="103"/>
      <c r="C299" s="86" t="str">
        <f>IF($B299="","",VLOOKUP($B299,Data!$A$4:$T$287,2,FALSE))</f>
        <v/>
      </c>
      <c r="D299" s="27" t="str">
        <f>IF($B299="","",VLOOKUP($B299,Data!$A$4:$T$287,10,FALSE))</f>
        <v/>
      </c>
      <c r="E299" s="85" t="str">
        <f>IF($B299="","",VLOOKUP($B299,Data!$A$4:$T$287,4,FALSE))</f>
        <v/>
      </c>
      <c r="F299" s="15" t="str">
        <f>IF($B299="","",VLOOKUP($B299,Data!$A$4:$T$287,5,FALSE))</f>
        <v/>
      </c>
      <c r="G299" s="18" t="str">
        <f>IF($B299="","",VLOOKUP($B299,Data!$A$4:$T$287,7,FALSE))</f>
        <v/>
      </c>
      <c r="H299" s="18" t="str">
        <f t="shared" si="20"/>
        <v/>
      </c>
      <c r="I299" s="18" t="str">
        <f t="shared" si="21"/>
        <v/>
      </c>
      <c r="J299" s="16" t="str">
        <f t="shared" si="22"/>
        <v/>
      </c>
      <c r="K299" s="16" t="str">
        <f t="shared" si="23"/>
        <v/>
      </c>
      <c r="L299" s="15" t="e">
        <f>IF($I$15="Show",VLOOKUP($B299,Data!$A$4:$T$287,9,FALSE),VLOOKUP($B299,Data!$A$4:$T$287,7,FALSE))</f>
        <v>#N/A</v>
      </c>
      <c r="M299" s="17" t="str">
        <f>IF($B299="","",VLOOKUP($B299,Data!$A$4:$T$287,6,FALSE))</f>
        <v/>
      </c>
      <c r="N299" s="17" t="str">
        <f t="shared" si="24"/>
        <v/>
      </c>
      <c r="O299" s="26" t="str">
        <f>IF($B299="","",IF(VLOOKUP($B299,Data!$A$4:$T$287,11,FALSE)&lt;1,"",VLOOKUP(B299,Data!$A$4:$T$287,11,FALSE)))</f>
        <v/>
      </c>
    </row>
    <row r="300" spans="1:15" x14ac:dyDescent="0.35">
      <c r="A300" s="19"/>
      <c r="B300" s="103"/>
      <c r="C300" s="86" t="str">
        <f>IF($B300="","",VLOOKUP($B300,Data!$A$4:$T$287,2,FALSE))</f>
        <v/>
      </c>
      <c r="D300" s="27" t="str">
        <f>IF($B300="","",VLOOKUP($B300,Data!$A$4:$T$287,10,FALSE))</f>
        <v/>
      </c>
      <c r="E300" s="85" t="str">
        <f>IF($B300="","",VLOOKUP($B300,Data!$A$4:$T$287,4,FALSE))</f>
        <v/>
      </c>
      <c r="F300" s="15" t="str">
        <f>IF($B300="","",VLOOKUP($B300,Data!$A$4:$T$287,5,FALSE))</f>
        <v/>
      </c>
      <c r="G300" s="18" t="str">
        <f>IF($B300="","",VLOOKUP($B300,Data!$A$4:$T$287,7,FALSE))</f>
        <v/>
      </c>
      <c r="H300" s="18" t="str">
        <f t="shared" si="20"/>
        <v/>
      </c>
      <c r="I300" s="18" t="str">
        <f t="shared" si="21"/>
        <v/>
      </c>
      <c r="J300" s="16" t="str">
        <f t="shared" si="22"/>
        <v/>
      </c>
      <c r="K300" s="16" t="str">
        <f t="shared" si="23"/>
        <v/>
      </c>
      <c r="L300" s="15" t="e">
        <f>IF($I$15="Show",VLOOKUP($B300,Data!$A$4:$T$287,9,FALSE),VLOOKUP($B300,Data!$A$4:$T$287,7,FALSE))</f>
        <v>#N/A</v>
      </c>
      <c r="M300" s="17" t="str">
        <f>IF($B300="","",VLOOKUP($B300,Data!$A$4:$T$287,6,FALSE))</f>
        <v/>
      </c>
      <c r="N300" s="17" t="str">
        <f t="shared" si="24"/>
        <v/>
      </c>
      <c r="O300" s="26" t="str">
        <f>IF($B300="","",IF(VLOOKUP($B300,Data!$A$4:$T$287,11,FALSE)&lt;1,"",VLOOKUP(B300,Data!$A$4:$T$287,11,FALSE)))</f>
        <v/>
      </c>
    </row>
    <row r="301" spans="1:15" ht="15" thickBot="1" x14ac:dyDescent="0.4">
      <c r="A301" s="20" t="s">
        <v>18</v>
      </c>
      <c r="B301" t="s">
        <v>18</v>
      </c>
      <c r="J301" s="24" t="s">
        <v>14</v>
      </c>
      <c r="K301" s="30">
        <f>SUM(K22:K300)</f>
        <v>0</v>
      </c>
    </row>
  </sheetData>
  <autoFilter ref="A21:O301" xr:uid="{B35E9E95-6875-4F2D-AF4C-6CAF2053130D}">
    <sortState xmlns:xlrd2="http://schemas.microsoft.com/office/spreadsheetml/2017/richdata2" ref="A22:O301">
      <sortCondition ref="F21:F301"/>
    </sortState>
  </autoFilter>
  <mergeCells count="26">
    <mergeCell ref="G16:K16"/>
    <mergeCell ref="B17:K17"/>
    <mergeCell ref="A18:K18"/>
    <mergeCell ref="A19:K19"/>
    <mergeCell ref="A15:C15"/>
    <mergeCell ref="D15:F15"/>
    <mergeCell ref="G15:H15"/>
    <mergeCell ref="I15:J15"/>
    <mergeCell ref="A16:B16"/>
    <mergeCell ref="D16:F16"/>
    <mergeCell ref="A8:C8"/>
    <mergeCell ref="A9:D9"/>
    <mergeCell ref="E9:K9"/>
    <mergeCell ref="A10:D10"/>
    <mergeCell ref="E10:K10"/>
    <mergeCell ref="A14:C14"/>
    <mergeCell ref="D14:F14"/>
    <mergeCell ref="G14:H14"/>
    <mergeCell ref="I14:J14"/>
    <mergeCell ref="A11:D11"/>
    <mergeCell ref="E11:K11"/>
    <mergeCell ref="A12:D12"/>
    <mergeCell ref="E12:K12"/>
    <mergeCell ref="A13:C13"/>
    <mergeCell ref="D13:H13"/>
    <mergeCell ref="I13:K13"/>
  </mergeCells>
  <conditionalFormatting sqref="A21:A300">
    <cfRule type="expression" dxfId="0" priority="2" stopIfTrue="1">
      <formula>AND(A21&lt;&gt;"", OR(#REF!&lt;&gt;INT(#REF!),N21&lt;&gt;INT(N21)))</formula>
    </cfRule>
  </conditionalFormatting>
  <hyperlinks>
    <hyperlink ref="C5" r:id="rId1" xr:uid="{64480C61-5D72-4CBC-B1E2-3377F29FC8F6}"/>
  </hyperlinks>
  <pageMargins left="0.2" right="0.2" top="0.3" bottom="0.4" header="0.3" footer="0.2"/>
  <pageSetup orientation="portrait" r:id="rId2"/>
  <headerFooter>
    <oddFooter>&amp;CSunstar Halloween 2025&amp;RPage &amp;P of 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10C5-E548-4B9C-859A-3C06CBCBD753}">
  <dimension ref="A1:L276"/>
  <sheetViews>
    <sheetView tabSelected="1" zoomScale="130" zoomScaleNormal="13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4" sqref="H4"/>
    </sheetView>
  </sheetViews>
  <sheetFormatPr defaultColWidth="9.1796875" defaultRowHeight="15.5" x14ac:dyDescent="0.35"/>
  <cols>
    <col min="1" max="1" width="9" style="45" bestFit="1" customWidth="1"/>
    <col min="2" max="2" width="81.54296875" style="42" bestFit="1" customWidth="1"/>
    <col min="3" max="3" width="7.54296875" style="40" bestFit="1" customWidth="1"/>
    <col min="4" max="4" width="9.81640625" style="32" customWidth="1"/>
    <col min="5" max="5" width="5.7265625" style="40" customWidth="1"/>
    <col min="6" max="6" width="5.81640625" style="22" bestFit="1" customWidth="1"/>
    <col min="7" max="7" width="11.1796875" style="49" customWidth="1"/>
    <col min="8" max="8" width="10.26953125" style="49" customWidth="1"/>
    <col min="9" max="9" width="12.54296875" style="41" hidden="1" customWidth="1"/>
    <col min="10" max="10" width="19.26953125" style="44" customWidth="1"/>
    <col min="11" max="11" width="32.7265625" style="22" customWidth="1"/>
    <col min="12" max="12" width="10.1796875" style="39" bestFit="1" customWidth="1"/>
    <col min="13" max="16384" width="9.1796875" style="39"/>
  </cols>
  <sheetData>
    <row r="1" spans="1:12" s="53" customFormat="1" ht="13" x14ac:dyDescent="0.3">
      <c r="A1" s="53">
        <v>1</v>
      </c>
      <c r="B1" s="53">
        <v>2</v>
      </c>
      <c r="C1" s="53">
        <v>3</v>
      </c>
      <c r="D1" s="53">
        <v>4</v>
      </c>
      <c r="E1" s="53">
        <v>5</v>
      </c>
      <c r="F1" s="53">
        <v>6</v>
      </c>
      <c r="G1" s="54">
        <v>7</v>
      </c>
      <c r="H1" s="54">
        <v>8</v>
      </c>
      <c r="I1" s="54">
        <v>9</v>
      </c>
      <c r="J1" s="31">
        <v>10</v>
      </c>
      <c r="K1" s="53">
        <v>11</v>
      </c>
    </row>
    <row r="2" spans="1:12" s="32" customFormat="1" x14ac:dyDescent="0.35">
      <c r="A2" s="45"/>
      <c r="B2" s="31"/>
      <c r="C2" s="52"/>
      <c r="D2" s="31"/>
      <c r="E2" s="52"/>
      <c r="F2" s="31"/>
      <c r="G2" s="50"/>
      <c r="H2" s="50"/>
      <c r="I2" s="51"/>
      <c r="J2" s="31"/>
      <c r="K2" s="31"/>
    </row>
    <row r="3" spans="1:12" s="47" customFormat="1" ht="14.5" x14ac:dyDescent="0.35">
      <c r="A3" s="46" t="s">
        <v>19</v>
      </c>
      <c r="B3" s="34" t="s">
        <v>20</v>
      </c>
      <c r="C3" s="35"/>
      <c r="D3" s="36" t="s">
        <v>21</v>
      </c>
      <c r="E3" s="35" t="s">
        <v>9</v>
      </c>
      <c r="F3" s="36" t="s">
        <v>22</v>
      </c>
      <c r="G3" s="37" t="s">
        <v>851</v>
      </c>
      <c r="H3" s="38" t="s">
        <v>852</v>
      </c>
      <c r="I3" s="37" t="s">
        <v>23</v>
      </c>
      <c r="J3" s="33" t="s">
        <v>24</v>
      </c>
      <c r="K3" s="36" t="s">
        <v>17</v>
      </c>
    </row>
    <row r="4" spans="1:12" x14ac:dyDescent="0.35">
      <c r="A4" s="60" t="s">
        <v>29</v>
      </c>
      <c r="B4" s="60" t="s">
        <v>30</v>
      </c>
      <c r="C4" s="61" t="s">
        <v>31</v>
      </c>
      <c r="D4" s="61" t="s">
        <v>32</v>
      </c>
      <c r="E4" s="62">
        <v>2</v>
      </c>
      <c r="F4" s="63">
        <v>6</v>
      </c>
      <c r="G4" s="64">
        <v>17.400000000000002</v>
      </c>
      <c r="H4" s="64">
        <v>11.3</v>
      </c>
      <c r="I4" s="41">
        <f>H4</f>
        <v>11.3</v>
      </c>
      <c r="J4" s="96" t="s">
        <v>33</v>
      </c>
      <c r="K4" s="48"/>
      <c r="L4" s="43"/>
    </row>
    <row r="5" spans="1:12" x14ac:dyDescent="0.35">
      <c r="A5" s="65" t="s">
        <v>34</v>
      </c>
      <c r="B5" s="65" t="s">
        <v>844</v>
      </c>
      <c r="C5" s="66" t="s">
        <v>31</v>
      </c>
      <c r="D5" s="66" t="s">
        <v>32</v>
      </c>
      <c r="E5" s="67">
        <v>2</v>
      </c>
      <c r="F5" s="68">
        <v>1</v>
      </c>
      <c r="G5" s="69">
        <v>96.050000000000011</v>
      </c>
      <c r="H5" s="69">
        <v>81.650000000000006</v>
      </c>
      <c r="I5" s="41">
        <f t="shared" ref="I5:I68" si="0">H5</f>
        <v>81.650000000000006</v>
      </c>
      <c r="J5" s="97" t="s">
        <v>35</v>
      </c>
      <c r="K5" s="48"/>
      <c r="L5" s="43"/>
    </row>
    <row r="6" spans="1:12" x14ac:dyDescent="0.35">
      <c r="A6" s="60" t="s">
        <v>36</v>
      </c>
      <c r="B6" s="60" t="s">
        <v>37</v>
      </c>
      <c r="C6" s="61" t="s">
        <v>38</v>
      </c>
      <c r="D6" s="61" t="s">
        <v>32</v>
      </c>
      <c r="E6" s="62">
        <v>2</v>
      </c>
      <c r="F6" s="63">
        <v>1</v>
      </c>
      <c r="G6" s="64">
        <v>77.2</v>
      </c>
      <c r="H6" s="64">
        <v>65.600000000000009</v>
      </c>
      <c r="I6" s="41">
        <f t="shared" si="0"/>
        <v>65.600000000000009</v>
      </c>
      <c r="J6" s="96" t="s">
        <v>39</v>
      </c>
      <c r="K6" s="48"/>
      <c r="L6" s="43"/>
    </row>
    <row r="7" spans="1:12" x14ac:dyDescent="0.35">
      <c r="A7" s="65" t="s">
        <v>40</v>
      </c>
      <c r="B7" s="65" t="s">
        <v>41</v>
      </c>
      <c r="C7" s="66" t="s">
        <v>31</v>
      </c>
      <c r="D7" s="66" t="s">
        <v>32</v>
      </c>
      <c r="E7" s="67">
        <v>2</v>
      </c>
      <c r="F7" s="68">
        <v>6</v>
      </c>
      <c r="G7" s="69">
        <v>17.600000000000001</v>
      </c>
      <c r="H7" s="69">
        <v>14.950000000000001</v>
      </c>
      <c r="I7" s="41">
        <f t="shared" si="0"/>
        <v>14.950000000000001</v>
      </c>
      <c r="J7" s="97" t="s">
        <v>42</v>
      </c>
      <c r="K7" s="48"/>
      <c r="L7" s="43"/>
    </row>
    <row r="8" spans="1:12" x14ac:dyDescent="0.35">
      <c r="A8" s="60" t="s">
        <v>43</v>
      </c>
      <c r="B8" s="60" t="s">
        <v>44</v>
      </c>
      <c r="C8" s="61" t="s">
        <v>31</v>
      </c>
      <c r="D8" s="61" t="s">
        <v>32</v>
      </c>
      <c r="E8" s="62">
        <v>3</v>
      </c>
      <c r="F8" s="63">
        <v>4</v>
      </c>
      <c r="G8" s="64">
        <v>20.5</v>
      </c>
      <c r="H8" s="64">
        <v>17.45</v>
      </c>
      <c r="I8" s="41">
        <f t="shared" si="0"/>
        <v>17.45</v>
      </c>
      <c r="J8" s="96" t="s">
        <v>45</v>
      </c>
      <c r="K8" s="48"/>
      <c r="L8" s="43"/>
    </row>
    <row r="9" spans="1:12" x14ac:dyDescent="0.35">
      <c r="A9" s="65" t="s">
        <v>46</v>
      </c>
      <c r="B9" s="65" t="s">
        <v>834</v>
      </c>
      <c r="C9" s="66" t="s">
        <v>31</v>
      </c>
      <c r="D9" s="66" t="s">
        <v>32</v>
      </c>
      <c r="E9" s="67">
        <v>3</v>
      </c>
      <c r="F9" s="68">
        <v>6</v>
      </c>
      <c r="G9" s="69">
        <v>20.8</v>
      </c>
      <c r="H9" s="69">
        <v>17.7</v>
      </c>
      <c r="I9" s="41">
        <f t="shared" si="0"/>
        <v>17.7</v>
      </c>
      <c r="J9" s="97" t="s">
        <v>47</v>
      </c>
      <c r="K9" s="48"/>
      <c r="L9" s="43"/>
    </row>
    <row r="10" spans="1:12" x14ac:dyDescent="0.35">
      <c r="A10" s="60" t="s">
        <v>48</v>
      </c>
      <c r="B10" s="60" t="s">
        <v>49</v>
      </c>
      <c r="C10" s="61" t="s">
        <v>31</v>
      </c>
      <c r="D10" s="61" t="s">
        <v>32</v>
      </c>
      <c r="E10" s="62">
        <v>3</v>
      </c>
      <c r="F10" s="63">
        <v>1</v>
      </c>
      <c r="G10" s="64">
        <v>50.45</v>
      </c>
      <c r="H10" s="64">
        <v>42.900000000000006</v>
      </c>
      <c r="I10" s="41">
        <f t="shared" si="0"/>
        <v>42.900000000000006</v>
      </c>
      <c r="J10" s="96" t="s">
        <v>50</v>
      </c>
      <c r="K10" s="48"/>
      <c r="L10" s="43"/>
    </row>
    <row r="11" spans="1:12" x14ac:dyDescent="0.35">
      <c r="A11" s="65" t="s">
        <v>51</v>
      </c>
      <c r="B11" s="65" t="s">
        <v>52</v>
      </c>
      <c r="C11" s="66" t="s">
        <v>38</v>
      </c>
      <c r="D11" s="66" t="s">
        <v>32</v>
      </c>
      <c r="E11" s="67">
        <v>3</v>
      </c>
      <c r="F11" s="68">
        <v>1</v>
      </c>
      <c r="G11" s="69">
        <v>72.7</v>
      </c>
      <c r="H11" s="69">
        <v>61.800000000000004</v>
      </c>
      <c r="I11" s="41">
        <f t="shared" si="0"/>
        <v>61.800000000000004</v>
      </c>
      <c r="J11" s="97" t="s">
        <v>53</v>
      </c>
      <c r="K11" s="48"/>
      <c r="L11" s="43"/>
    </row>
    <row r="12" spans="1:12" x14ac:dyDescent="0.35">
      <c r="A12" s="60" t="s">
        <v>54</v>
      </c>
      <c r="B12" s="60" t="s">
        <v>55</v>
      </c>
      <c r="C12" s="61" t="s">
        <v>31</v>
      </c>
      <c r="D12" s="61" t="s">
        <v>32</v>
      </c>
      <c r="E12" s="62">
        <v>4</v>
      </c>
      <c r="F12" s="63">
        <v>2</v>
      </c>
      <c r="G12" s="64">
        <v>36.700000000000003</v>
      </c>
      <c r="H12" s="64">
        <v>31.200000000000003</v>
      </c>
      <c r="I12" s="41">
        <f t="shared" si="0"/>
        <v>31.200000000000003</v>
      </c>
      <c r="J12" s="96" t="s">
        <v>56</v>
      </c>
      <c r="K12" s="48"/>
      <c r="L12" s="43"/>
    </row>
    <row r="13" spans="1:12" x14ac:dyDescent="0.35">
      <c r="A13" s="65" t="s">
        <v>57</v>
      </c>
      <c r="B13" s="65" t="s">
        <v>58</v>
      </c>
      <c r="C13" s="66" t="s">
        <v>38</v>
      </c>
      <c r="D13" s="66" t="s">
        <v>32</v>
      </c>
      <c r="E13" s="67">
        <v>4</v>
      </c>
      <c r="F13" s="68">
        <v>2</v>
      </c>
      <c r="G13" s="69">
        <v>29.6</v>
      </c>
      <c r="H13" s="69">
        <v>25.150000000000002</v>
      </c>
      <c r="I13" s="41">
        <f t="shared" si="0"/>
        <v>25.150000000000002</v>
      </c>
      <c r="J13" s="97" t="s">
        <v>59</v>
      </c>
      <c r="K13" s="48"/>
      <c r="L13" s="43"/>
    </row>
    <row r="14" spans="1:12" x14ac:dyDescent="0.35">
      <c r="A14" s="60" t="s">
        <v>60</v>
      </c>
      <c r="B14" s="60" t="s">
        <v>61</v>
      </c>
      <c r="C14" s="61" t="s">
        <v>31</v>
      </c>
      <c r="D14" s="61" t="s">
        <v>32</v>
      </c>
      <c r="E14" s="62">
        <v>4</v>
      </c>
      <c r="F14" s="63">
        <v>4</v>
      </c>
      <c r="G14" s="64">
        <v>26.900000000000002</v>
      </c>
      <c r="H14" s="64">
        <v>22.85</v>
      </c>
      <c r="I14" s="41">
        <f t="shared" si="0"/>
        <v>22.85</v>
      </c>
      <c r="J14" s="96" t="s">
        <v>62</v>
      </c>
      <c r="K14" s="48"/>
      <c r="L14" s="43"/>
    </row>
    <row r="15" spans="1:12" x14ac:dyDescent="0.35">
      <c r="A15" s="65" t="s">
        <v>63</v>
      </c>
      <c r="B15" s="65" t="s">
        <v>64</v>
      </c>
      <c r="C15" s="66" t="s">
        <v>31</v>
      </c>
      <c r="D15" s="66" t="s">
        <v>32</v>
      </c>
      <c r="E15" s="67">
        <v>4</v>
      </c>
      <c r="F15" s="68">
        <v>6</v>
      </c>
      <c r="G15" s="69">
        <v>18.900000000000002</v>
      </c>
      <c r="H15" s="69">
        <v>16.05</v>
      </c>
      <c r="I15" s="41">
        <f t="shared" si="0"/>
        <v>16.05</v>
      </c>
      <c r="J15" s="97" t="s">
        <v>65</v>
      </c>
      <c r="K15" s="48"/>
      <c r="L15" s="43"/>
    </row>
    <row r="16" spans="1:12" x14ac:dyDescent="0.35">
      <c r="A16" s="60" t="s">
        <v>66</v>
      </c>
      <c r="B16" s="60" t="s">
        <v>67</v>
      </c>
      <c r="C16" s="61" t="s">
        <v>38</v>
      </c>
      <c r="D16" s="61" t="s">
        <v>32</v>
      </c>
      <c r="E16" s="62">
        <v>4</v>
      </c>
      <c r="F16" s="63">
        <v>4</v>
      </c>
      <c r="G16" s="64">
        <v>18.400000000000002</v>
      </c>
      <c r="H16" s="64">
        <v>12.9</v>
      </c>
      <c r="I16" s="41">
        <f t="shared" si="0"/>
        <v>12.9</v>
      </c>
      <c r="J16" s="96" t="s">
        <v>68</v>
      </c>
      <c r="K16" s="48"/>
      <c r="L16" s="43"/>
    </row>
    <row r="17" spans="1:12" x14ac:dyDescent="0.35">
      <c r="A17" s="65" t="s">
        <v>69</v>
      </c>
      <c r="B17" s="65" t="s">
        <v>70</v>
      </c>
      <c r="C17" s="66" t="s">
        <v>38</v>
      </c>
      <c r="D17" s="66" t="s">
        <v>32</v>
      </c>
      <c r="E17" s="68">
        <v>5</v>
      </c>
      <c r="F17" s="68">
        <v>2</v>
      </c>
      <c r="G17" s="69">
        <v>43.1</v>
      </c>
      <c r="H17" s="69">
        <v>36.65</v>
      </c>
      <c r="I17" s="41">
        <f t="shared" si="0"/>
        <v>36.65</v>
      </c>
      <c r="J17" s="97" t="s">
        <v>71</v>
      </c>
      <c r="K17" s="48"/>
      <c r="L17" s="43"/>
    </row>
    <row r="18" spans="1:12" x14ac:dyDescent="0.35">
      <c r="A18" s="70" t="s">
        <v>72</v>
      </c>
      <c r="B18" s="71" t="s">
        <v>73</v>
      </c>
      <c r="C18" s="71" t="s">
        <v>38</v>
      </c>
      <c r="D18" s="61" t="s">
        <v>32</v>
      </c>
      <c r="E18" s="72">
        <v>5</v>
      </c>
      <c r="F18" s="72">
        <v>1</v>
      </c>
      <c r="G18" s="73">
        <v>92.5</v>
      </c>
      <c r="H18" s="73">
        <v>78.650000000000006</v>
      </c>
      <c r="I18" s="41">
        <f t="shared" si="0"/>
        <v>78.650000000000006</v>
      </c>
      <c r="J18" s="98" t="s">
        <v>74</v>
      </c>
      <c r="K18" s="48"/>
      <c r="L18" s="43"/>
    </row>
    <row r="19" spans="1:12" x14ac:dyDescent="0.35">
      <c r="A19" s="65" t="s">
        <v>75</v>
      </c>
      <c r="B19" s="65" t="s">
        <v>76</v>
      </c>
      <c r="C19" s="66" t="s">
        <v>38</v>
      </c>
      <c r="D19" s="66" t="s">
        <v>32</v>
      </c>
      <c r="E19" s="68">
        <v>5</v>
      </c>
      <c r="F19" s="68">
        <v>1</v>
      </c>
      <c r="G19" s="69">
        <v>48.650000000000006</v>
      </c>
      <c r="H19" s="69">
        <v>41.35</v>
      </c>
      <c r="I19" s="41">
        <f t="shared" si="0"/>
        <v>41.35</v>
      </c>
      <c r="J19" s="97" t="s">
        <v>77</v>
      </c>
      <c r="K19" s="48"/>
      <c r="L19" s="43"/>
    </row>
    <row r="20" spans="1:12" x14ac:dyDescent="0.35">
      <c r="A20" s="60" t="s">
        <v>78</v>
      </c>
      <c r="B20" s="60" t="s">
        <v>79</v>
      </c>
      <c r="C20" s="61" t="s">
        <v>31</v>
      </c>
      <c r="D20" s="61" t="s">
        <v>32</v>
      </c>
      <c r="E20" s="62">
        <v>6</v>
      </c>
      <c r="F20" s="63">
        <v>1</v>
      </c>
      <c r="G20" s="64">
        <v>66.100000000000009</v>
      </c>
      <c r="H20" s="64">
        <v>56.2</v>
      </c>
      <c r="I20" s="41">
        <f t="shared" si="0"/>
        <v>56.2</v>
      </c>
      <c r="J20" s="96" t="s">
        <v>80</v>
      </c>
      <c r="K20" s="48"/>
      <c r="L20" s="43"/>
    </row>
    <row r="21" spans="1:12" x14ac:dyDescent="0.35">
      <c r="A21" s="65" t="s">
        <v>81</v>
      </c>
      <c r="B21" s="65" t="s">
        <v>82</v>
      </c>
      <c r="C21" s="66" t="s">
        <v>31</v>
      </c>
      <c r="D21" s="66" t="s">
        <v>32</v>
      </c>
      <c r="E21" s="67">
        <v>6</v>
      </c>
      <c r="F21" s="68">
        <v>1</v>
      </c>
      <c r="G21" s="69">
        <v>133.05000000000001</v>
      </c>
      <c r="H21" s="69">
        <v>113.10000000000001</v>
      </c>
      <c r="I21" s="41">
        <f t="shared" si="0"/>
        <v>113.10000000000001</v>
      </c>
      <c r="J21" s="97" t="s">
        <v>83</v>
      </c>
      <c r="K21" s="48"/>
      <c r="L21" s="43"/>
    </row>
    <row r="22" spans="1:12" x14ac:dyDescent="0.35">
      <c r="A22" s="60" t="s">
        <v>84</v>
      </c>
      <c r="B22" s="60" t="s">
        <v>85</v>
      </c>
      <c r="C22" s="61" t="s">
        <v>31</v>
      </c>
      <c r="D22" s="61" t="s">
        <v>32</v>
      </c>
      <c r="E22" s="62">
        <v>6</v>
      </c>
      <c r="F22" s="63">
        <v>1</v>
      </c>
      <c r="G22" s="64">
        <v>42.900000000000006</v>
      </c>
      <c r="H22" s="64">
        <v>36.450000000000003</v>
      </c>
      <c r="I22" s="41">
        <f t="shared" si="0"/>
        <v>36.450000000000003</v>
      </c>
      <c r="J22" s="96" t="s">
        <v>86</v>
      </c>
      <c r="K22" s="48"/>
      <c r="L22" s="43"/>
    </row>
    <row r="23" spans="1:12" x14ac:dyDescent="0.35">
      <c r="A23" s="65" t="s">
        <v>87</v>
      </c>
      <c r="B23" s="65" t="s">
        <v>88</v>
      </c>
      <c r="C23" s="66" t="s">
        <v>38</v>
      </c>
      <c r="D23" s="66" t="s">
        <v>32</v>
      </c>
      <c r="E23" s="67">
        <v>6</v>
      </c>
      <c r="F23" s="68">
        <v>12</v>
      </c>
      <c r="G23" s="69">
        <v>17.25</v>
      </c>
      <c r="H23" s="69">
        <v>14.65</v>
      </c>
      <c r="I23" s="41">
        <f t="shared" si="0"/>
        <v>14.65</v>
      </c>
      <c r="J23" s="97" t="s">
        <v>89</v>
      </c>
      <c r="K23" s="48"/>
      <c r="L23" s="43"/>
    </row>
    <row r="24" spans="1:12" x14ac:dyDescent="0.35">
      <c r="A24" s="60" t="s">
        <v>90</v>
      </c>
      <c r="B24" s="60" t="s">
        <v>91</v>
      </c>
      <c r="C24" s="61" t="s">
        <v>31</v>
      </c>
      <c r="D24" s="61" t="s">
        <v>32</v>
      </c>
      <c r="E24" s="62">
        <v>7</v>
      </c>
      <c r="F24" s="63">
        <v>4</v>
      </c>
      <c r="G24" s="64">
        <v>25.450000000000003</v>
      </c>
      <c r="H24" s="64">
        <v>21.650000000000002</v>
      </c>
      <c r="I24" s="41">
        <f t="shared" si="0"/>
        <v>21.650000000000002</v>
      </c>
      <c r="J24" s="96" t="s">
        <v>92</v>
      </c>
      <c r="K24" s="48"/>
      <c r="L24" s="43"/>
    </row>
    <row r="25" spans="1:12" x14ac:dyDescent="0.35">
      <c r="A25" s="65" t="s">
        <v>93</v>
      </c>
      <c r="B25" s="65" t="s">
        <v>94</v>
      </c>
      <c r="C25" s="66" t="s">
        <v>31</v>
      </c>
      <c r="D25" s="66" t="s">
        <v>32</v>
      </c>
      <c r="E25" s="67">
        <v>7</v>
      </c>
      <c r="F25" s="68">
        <v>4</v>
      </c>
      <c r="G25" s="69">
        <v>25.1</v>
      </c>
      <c r="H25" s="69">
        <v>21.35</v>
      </c>
      <c r="I25" s="41">
        <f t="shared" si="0"/>
        <v>21.35</v>
      </c>
      <c r="J25" s="97" t="s">
        <v>95</v>
      </c>
      <c r="K25" s="48"/>
      <c r="L25" s="43"/>
    </row>
    <row r="26" spans="1:12" x14ac:dyDescent="0.35">
      <c r="A26" s="60" t="s">
        <v>96</v>
      </c>
      <c r="B26" s="60" t="s">
        <v>97</v>
      </c>
      <c r="C26" s="61" t="s">
        <v>38</v>
      </c>
      <c r="D26" s="61" t="s">
        <v>32</v>
      </c>
      <c r="E26" s="62">
        <v>7</v>
      </c>
      <c r="F26" s="63">
        <v>6</v>
      </c>
      <c r="G26" s="64">
        <v>15.700000000000001</v>
      </c>
      <c r="H26" s="64">
        <v>13.350000000000001</v>
      </c>
      <c r="I26" s="41">
        <f t="shared" si="0"/>
        <v>13.350000000000001</v>
      </c>
      <c r="J26" s="96" t="s">
        <v>98</v>
      </c>
      <c r="K26" s="48"/>
      <c r="L26" s="43"/>
    </row>
    <row r="27" spans="1:12" x14ac:dyDescent="0.35">
      <c r="A27" s="74" t="s">
        <v>99</v>
      </c>
      <c r="B27" s="75" t="s">
        <v>835</v>
      </c>
      <c r="C27" s="75" t="s">
        <v>38</v>
      </c>
      <c r="D27" s="66" t="s">
        <v>32</v>
      </c>
      <c r="E27" s="76">
        <v>7</v>
      </c>
      <c r="F27" s="76">
        <v>1</v>
      </c>
      <c r="G27" s="77">
        <v>86.5</v>
      </c>
      <c r="H27" s="77">
        <v>73.55</v>
      </c>
      <c r="I27" s="41">
        <f t="shared" si="0"/>
        <v>73.55</v>
      </c>
      <c r="J27" s="99" t="s">
        <v>100</v>
      </c>
      <c r="K27" s="48"/>
      <c r="L27" s="43"/>
    </row>
    <row r="28" spans="1:12" x14ac:dyDescent="0.35">
      <c r="A28" s="70" t="s">
        <v>101</v>
      </c>
      <c r="B28" s="60" t="s">
        <v>102</v>
      </c>
      <c r="C28" s="71" t="s">
        <v>38</v>
      </c>
      <c r="D28" s="61" t="s">
        <v>32</v>
      </c>
      <c r="E28" s="72">
        <v>7</v>
      </c>
      <c r="F28" s="72">
        <v>4</v>
      </c>
      <c r="G28" s="64">
        <v>34.950000000000003</v>
      </c>
      <c r="H28" s="64">
        <v>23.4</v>
      </c>
      <c r="I28" s="41">
        <f t="shared" si="0"/>
        <v>23.4</v>
      </c>
      <c r="J28" s="96" t="s">
        <v>845</v>
      </c>
      <c r="K28" s="94"/>
      <c r="L28" s="43"/>
    </row>
    <row r="29" spans="1:12" x14ac:dyDescent="0.35">
      <c r="A29" s="65" t="s">
        <v>103</v>
      </c>
      <c r="B29" s="65" t="s">
        <v>104</v>
      </c>
      <c r="C29" s="66" t="s">
        <v>38</v>
      </c>
      <c r="D29" s="66" t="s">
        <v>32</v>
      </c>
      <c r="E29" s="67">
        <v>8</v>
      </c>
      <c r="F29" s="68">
        <v>4</v>
      </c>
      <c r="G29" s="69">
        <v>19.5</v>
      </c>
      <c r="H29" s="69">
        <v>16.600000000000001</v>
      </c>
      <c r="I29" s="41">
        <f t="shared" si="0"/>
        <v>16.600000000000001</v>
      </c>
      <c r="J29" s="97" t="s">
        <v>105</v>
      </c>
      <c r="K29" s="48"/>
      <c r="L29" s="43"/>
    </row>
    <row r="30" spans="1:12" s="95" customFormat="1" x14ac:dyDescent="0.35">
      <c r="A30" s="90" t="s">
        <v>106</v>
      </c>
      <c r="B30" s="90" t="s">
        <v>107</v>
      </c>
      <c r="C30" s="90" t="s">
        <v>31</v>
      </c>
      <c r="D30" s="90" t="s">
        <v>32</v>
      </c>
      <c r="E30" s="91">
        <v>8</v>
      </c>
      <c r="F30" s="92">
        <v>4</v>
      </c>
      <c r="G30" s="89">
        <v>20.05</v>
      </c>
      <c r="H30" s="89">
        <v>17.05</v>
      </c>
      <c r="I30" s="93">
        <f t="shared" si="0"/>
        <v>17.05</v>
      </c>
      <c r="J30" s="96" t="s">
        <v>108</v>
      </c>
      <c r="K30" s="94"/>
    </row>
    <row r="31" spans="1:12" x14ac:dyDescent="0.35">
      <c r="A31" s="65" t="s">
        <v>109</v>
      </c>
      <c r="B31" s="65" t="s">
        <v>110</v>
      </c>
      <c r="C31" s="66" t="s">
        <v>38</v>
      </c>
      <c r="D31" s="66" t="s">
        <v>32</v>
      </c>
      <c r="E31" s="67">
        <v>8</v>
      </c>
      <c r="F31" s="68">
        <v>6</v>
      </c>
      <c r="G31" s="69">
        <v>12</v>
      </c>
      <c r="H31" s="69">
        <v>10.200000000000001</v>
      </c>
      <c r="I31" s="41">
        <f t="shared" si="0"/>
        <v>10.200000000000001</v>
      </c>
      <c r="J31" s="97" t="s">
        <v>111</v>
      </c>
      <c r="K31" s="48"/>
      <c r="L31" s="43"/>
    </row>
    <row r="32" spans="1:12" x14ac:dyDescent="0.35">
      <c r="A32" s="60" t="s">
        <v>112</v>
      </c>
      <c r="B32" s="60" t="s">
        <v>113</v>
      </c>
      <c r="C32" s="61" t="s">
        <v>38</v>
      </c>
      <c r="D32" s="61" t="s">
        <v>32</v>
      </c>
      <c r="E32" s="62">
        <v>8</v>
      </c>
      <c r="F32" s="63">
        <v>6</v>
      </c>
      <c r="G32" s="64">
        <v>15.600000000000001</v>
      </c>
      <c r="H32" s="64">
        <v>13.25</v>
      </c>
      <c r="I32" s="41">
        <f t="shared" si="0"/>
        <v>13.25</v>
      </c>
      <c r="J32" s="96" t="s">
        <v>114</v>
      </c>
      <c r="K32" s="48"/>
      <c r="L32" s="43"/>
    </row>
    <row r="33" spans="1:12" x14ac:dyDescent="0.35">
      <c r="A33" s="65" t="s">
        <v>115</v>
      </c>
      <c r="B33" s="65" t="s">
        <v>116</v>
      </c>
      <c r="C33" s="66" t="s">
        <v>38</v>
      </c>
      <c r="D33" s="66" t="s">
        <v>32</v>
      </c>
      <c r="E33" s="67">
        <v>9</v>
      </c>
      <c r="F33" s="68">
        <v>4</v>
      </c>
      <c r="G33" s="69">
        <v>19.8</v>
      </c>
      <c r="H33" s="69">
        <v>16.850000000000001</v>
      </c>
      <c r="I33" s="41">
        <f t="shared" si="0"/>
        <v>16.850000000000001</v>
      </c>
      <c r="J33" s="97" t="s">
        <v>117</v>
      </c>
      <c r="K33" s="48"/>
      <c r="L33" s="43"/>
    </row>
    <row r="34" spans="1:12" x14ac:dyDescent="0.35">
      <c r="A34" s="60" t="s">
        <v>118</v>
      </c>
      <c r="B34" s="60" t="s">
        <v>119</v>
      </c>
      <c r="C34" s="61" t="s">
        <v>38</v>
      </c>
      <c r="D34" s="61" t="s">
        <v>32</v>
      </c>
      <c r="E34" s="62">
        <v>9</v>
      </c>
      <c r="F34" s="63">
        <v>1</v>
      </c>
      <c r="G34" s="64">
        <v>54.150000000000006</v>
      </c>
      <c r="H34" s="64">
        <v>35.200000000000003</v>
      </c>
      <c r="I34" s="41">
        <f t="shared" si="0"/>
        <v>35.200000000000003</v>
      </c>
      <c r="J34" s="96" t="s">
        <v>120</v>
      </c>
      <c r="K34" s="48"/>
      <c r="L34" s="43"/>
    </row>
    <row r="35" spans="1:12" x14ac:dyDescent="0.35">
      <c r="A35" s="65" t="s">
        <v>121</v>
      </c>
      <c r="B35" s="65" t="s">
        <v>122</v>
      </c>
      <c r="C35" s="66" t="s">
        <v>38</v>
      </c>
      <c r="D35" s="66" t="s">
        <v>32</v>
      </c>
      <c r="E35" s="67">
        <v>9</v>
      </c>
      <c r="F35" s="68">
        <v>1</v>
      </c>
      <c r="G35" s="69">
        <v>74</v>
      </c>
      <c r="H35" s="69">
        <v>62.900000000000006</v>
      </c>
      <c r="I35" s="41">
        <f t="shared" si="0"/>
        <v>62.900000000000006</v>
      </c>
      <c r="J35" s="97" t="s">
        <v>123</v>
      </c>
      <c r="K35" s="48"/>
      <c r="L35" s="43"/>
    </row>
    <row r="36" spans="1:12" x14ac:dyDescent="0.35">
      <c r="A36" s="60" t="s">
        <v>124</v>
      </c>
      <c r="B36" s="60" t="s">
        <v>125</v>
      </c>
      <c r="C36" s="61" t="s">
        <v>38</v>
      </c>
      <c r="D36" s="61" t="s">
        <v>32</v>
      </c>
      <c r="E36" s="62">
        <v>9</v>
      </c>
      <c r="F36" s="63">
        <v>4</v>
      </c>
      <c r="G36" s="64">
        <v>27.85</v>
      </c>
      <c r="H36" s="64">
        <v>23.650000000000002</v>
      </c>
      <c r="I36" s="41">
        <f t="shared" si="0"/>
        <v>23.650000000000002</v>
      </c>
      <c r="J36" s="96" t="s">
        <v>126</v>
      </c>
      <c r="K36" s="48"/>
      <c r="L36" s="43"/>
    </row>
    <row r="37" spans="1:12" x14ac:dyDescent="0.35">
      <c r="A37" s="65" t="s">
        <v>127</v>
      </c>
      <c r="B37" s="65" t="s">
        <v>128</v>
      </c>
      <c r="C37" s="66" t="s">
        <v>31</v>
      </c>
      <c r="D37" s="66" t="s">
        <v>32</v>
      </c>
      <c r="E37" s="67">
        <v>10</v>
      </c>
      <c r="F37" s="68">
        <v>4</v>
      </c>
      <c r="G37" s="69">
        <v>13.5</v>
      </c>
      <c r="H37" s="69">
        <v>11.5</v>
      </c>
      <c r="I37" s="41">
        <f t="shared" si="0"/>
        <v>11.5</v>
      </c>
      <c r="J37" s="97" t="s">
        <v>129</v>
      </c>
      <c r="K37" s="48"/>
      <c r="L37" s="43"/>
    </row>
    <row r="38" spans="1:12" x14ac:dyDescent="0.35">
      <c r="A38" s="60" t="s">
        <v>130</v>
      </c>
      <c r="B38" s="60" t="s">
        <v>131</v>
      </c>
      <c r="C38" s="61" t="s">
        <v>38</v>
      </c>
      <c r="D38" s="61" t="s">
        <v>32</v>
      </c>
      <c r="E38" s="62">
        <v>10</v>
      </c>
      <c r="F38" s="63">
        <v>6</v>
      </c>
      <c r="G38" s="64">
        <v>24.900000000000002</v>
      </c>
      <c r="H38" s="64">
        <v>16.2</v>
      </c>
      <c r="I38" s="41">
        <f t="shared" si="0"/>
        <v>16.2</v>
      </c>
      <c r="J38" s="96" t="s">
        <v>132</v>
      </c>
      <c r="K38" s="48"/>
      <c r="L38" s="43"/>
    </row>
    <row r="39" spans="1:12" x14ac:dyDescent="0.35">
      <c r="A39" s="78" t="s">
        <v>133</v>
      </c>
      <c r="B39" s="65" t="s">
        <v>134</v>
      </c>
      <c r="C39" s="75" t="s">
        <v>38</v>
      </c>
      <c r="D39" s="66" t="s">
        <v>32</v>
      </c>
      <c r="E39" s="76">
        <v>10</v>
      </c>
      <c r="F39" s="76">
        <v>2</v>
      </c>
      <c r="G39" s="69">
        <v>27.1</v>
      </c>
      <c r="H39" s="69">
        <v>20.350000000000001</v>
      </c>
      <c r="I39" s="41">
        <f t="shared" si="0"/>
        <v>20.350000000000001</v>
      </c>
      <c r="J39" s="97" t="s">
        <v>135</v>
      </c>
      <c r="K39" s="48"/>
      <c r="L39" s="43"/>
    </row>
    <row r="40" spans="1:12" x14ac:dyDescent="0.35">
      <c r="A40" s="70" t="s">
        <v>136</v>
      </c>
      <c r="B40" s="60" t="s">
        <v>137</v>
      </c>
      <c r="C40" s="71" t="s">
        <v>38</v>
      </c>
      <c r="D40" s="61" t="s">
        <v>32</v>
      </c>
      <c r="E40" s="72">
        <v>10</v>
      </c>
      <c r="F40" s="72">
        <v>12</v>
      </c>
      <c r="G40" s="64">
        <v>4.95</v>
      </c>
      <c r="H40" s="64">
        <v>2.95</v>
      </c>
      <c r="I40" s="41">
        <f t="shared" si="0"/>
        <v>2.95</v>
      </c>
      <c r="J40" s="96" t="s">
        <v>138</v>
      </c>
      <c r="K40" s="48"/>
      <c r="L40" s="43"/>
    </row>
    <row r="41" spans="1:12" x14ac:dyDescent="0.35">
      <c r="A41" s="74" t="s">
        <v>139</v>
      </c>
      <c r="B41" s="65" t="s">
        <v>140</v>
      </c>
      <c r="C41" s="75" t="s">
        <v>38</v>
      </c>
      <c r="D41" s="66" t="s">
        <v>32</v>
      </c>
      <c r="E41" s="76">
        <v>11</v>
      </c>
      <c r="F41" s="76">
        <v>4</v>
      </c>
      <c r="G41" s="69">
        <v>17.5</v>
      </c>
      <c r="H41" s="69">
        <v>14.9</v>
      </c>
      <c r="I41" s="41">
        <f t="shared" si="0"/>
        <v>14.9</v>
      </c>
      <c r="J41" s="97" t="s">
        <v>141</v>
      </c>
      <c r="K41" s="48"/>
      <c r="L41" s="43"/>
    </row>
    <row r="42" spans="1:12" x14ac:dyDescent="0.35">
      <c r="A42" s="70" t="s">
        <v>142</v>
      </c>
      <c r="B42" s="60" t="s">
        <v>143</v>
      </c>
      <c r="C42" s="71" t="s">
        <v>38</v>
      </c>
      <c r="D42" s="61" t="s">
        <v>32</v>
      </c>
      <c r="E42" s="72">
        <v>11</v>
      </c>
      <c r="F42" s="72">
        <v>6</v>
      </c>
      <c r="G42" s="64">
        <v>15.850000000000001</v>
      </c>
      <c r="H42" s="64">
        <v>13.450000000000001</v>
      </c>
      <c r="I42" s="41">
        <f t="shared" si="0"/>
        <v>13.450000000000001</v>
      </c>
      <c r="J42" s="96" t="s">
        <v>144</v>
      </c>
      <c r="K42" s="48"/>
      <c r="L42" s="43"/>
    </row>
    <row r="43" spans="1:12" x14ac:dyDescent="0.35">
      <c r="A43" s="74" t="s">
        <v>145</v>
      </c>
      <c r="B43" s="65" t="s">
        <v>146</v>
      </c>
      <c r="C43" s="75" t="s">
        <v>38</v>
      </c>
      <c r="D43" s="66" t="s">
        <v>32</v>
      </c>
      <c r="E43" s="76">
        <v>11</v>
      </c>
      <c r="F43" s="76">
        <v>6</v>
      </c>
      <c r="G43" s="69">
        <v>17.400000000000002</v>
      </c>
      <c r="H43" s="69">
        <v>13.05</v>
      </c>
      <c r="I43" s="41">
        <f t="shared" si="0"/>
        <v>13.05</v>
      </c>
      <c r="J43" s="97" t="s">
        <v>147</v>
      </c>
      <c r="K43" s="48"/>
      <c r="L43" s="43"/>
    </row>
    <row r="44" spans="1:12" x14ac:dyDescent="0.35">
      <c r="A44" s="70" t="s">
        <v>148</v>
      </c>
      <c r="B44" s="60" t="s">
        <v>149</v>
      </c>
      <c r="C44" s="71" t="s">
        <v>38</v>
      </c>
      <c r="D44" s="61" t="s">
        <v>32</v>
      </c>
      <c r="E44" s="72">
        <v>11</v>
      </c>
      <c r="F44" s="72">
        <v>6</v>
      </c>
      <c r="G44" s="64">
        <v>17.2</v>
      </c>
      <c r="H44" s="64">
        <v>10.3</v>
      </c>
      <c r="I44" s="41">
        <f t="shared" si="0"/>
        <v>10.3</v>
      </c>
      <c r="J44" s="96" t="s">
        <v>150</v>
      </c>
      <c r="K44" s="48"/>
      <c r="L44" s="43"/>
    </row>
    <row r="45" spans="1:12" x14ac:dyDescent="0.35">
      <c r="A45" s="74" t="s">
        <v>151</v>
      </c>
      <c r="B45" s="65" t="s">
        <v>152</v>
      </c>
      <c r="C45" s="75" t="s">
        <v>38</v>
      </c>
      <c r="D45" s="66" t="s">
        <v>32</v>
      </c>
      <c r="E45" s="76">
        <v>11</v>
      </c>
      <c r="F45" s="76">
        <v>6</v>
      </c>
      <c r="G45" s="69">
        <v>13.700000000000001</v>
      </c>
      <c r="H45" s="69">
        <v>8.2000000000000011</v>
      </c>
      <c r="I45" s="41">
        <f t="shared" si="0"/>
        <v>8.2000000000000011</v>
      </c>
      <c r="J45" s="97" t="s">
        <v>153</v>
      </c>
      <c r="K45" s="48"/>
      <c r="L45" s="43"/>
    </row>
    <row r="46" spans="1:12" x14ac:dyDescent="0.35">
      <c r="A46" s="79" t="s">
        <v>154</v>
      </c>
      <c r="B46" s="60" t="s">
        <v>155</v>
      </c>
      <c r="C46" s="71" t="s">
        <v>38</v>
      </c>
      <c r="D46" s="61" t="s">
        <v>32</v>
      </c>
      <c r="E46" s="72">
        <v>12</v>
      </c>
      <c r="F46" s="72">
        <v>7</v>
      </c>
      <c r="G46" s="64">
        <v>13.5</v>
      </c>
      <c r="H46" s="64">
        <v>11.5</v>
      </c>
      <c r="I46" s="41">
        <f t="shared" si="0"/>
        <v>11.5</v>
      </c>
      <c r="J46" s="96" t="s">
        <v>156</v>
      </c>
      <c r="K46" s="48"/>
      <c r="L46" s="43"/>
    </row>
    <row r="47" spans="1:12" x14ac:dyDescent="0.35">
      <c r="A47" s="65" t="s">
        <v>157</v>
      </c>
      <c r="B47" s="65" t="s">
        <v>158</v>
      </c>
      <c r="C47" s="66" t="s">
        <v>38</v>
      </c>
      <c r="D47" s="66" t="s">
        <v>32</v>
      </c>
      <c r="E47" s="67">
        <v>12</v>
      </c>
      <c r="F47" s="68">
        <v>6</v>
      </c>
      <c r="G47" s="69">
        <v>14.450000000000001</v>
      </c>
      <c r="H47" s="69">
        <v>12.3</v>
      </c>
      <c r="I47" s="41">
        <f t="shared" si="0"/>
        <v>12.3</v>
      </c>
      <c r="J47" s="97" t="s">
        <v>159</v>
      </c>
      <c r="K47" s="48"/>
      <c r="L47" s="43"/>
    </row>
    <row r="48" spans="1:12" x14ac:dyDescent="0.35">
      <c r="A48" s="60" t="s">
        <v>160</v>
      </c>
      <c r="B48" s="60" t="s">
        <v>161</v>
      </c>
      <c r="C48" s="61" t="s">
        <v>31</v>
      </c>
      <c r="D48" s="61" t="s">
        <v>32</v>
      </c>
      <c r="E48" s="62">
        <v>12</v>
      </c>
      <c r="F48" s="63">
        <v>6</v>
      </c>
      <c r="G48" s="64">
        <v>14.100000000000001</v>
      </c>
      <c r="H48" s="64">
        <v>12</v>
      </c>
      <c r="I48" s="41">
        <f t="shared" si="0"/>
        <v>12</v>
      </c>
      <c r="J48" s="96" t="s">
        <v>162</v>
      </c>
      <c r="K48" s="48"/>
      <c r="L48" s="43"/>
    </row>
    <row r="49" spans="1:12" x14ac:dyDescent="0.35">
      <c r="A49" s="74" t="s">
        <v>163</v>
      </c>
      <c r="B49" s="75" t="s">
        <v>830</v>
      </c>
      <c r="C49" s="75" t="s">
        <v>38</v>
      </c>
      <c r="D49" s="66" t="s">
        <v>32</v>
      </c>
      <c r="E49" s="76">
        <v>12</v>
      </c>
      <c r="F49" s="76">
        <v>3</v>
      </c>
      <c r="G49" s="77">
        <v>36.5</v>
      </c>
      <c r="H49" s="77">
        <v>25.55</v>
      </c>
      <c r="I49" s="41">
        <f t="shared" si="0"/>
        <v>25.55</v>
      </c>
      <c r="J49" s="99" t="s">
        <v>164</v>
      </c>
      <c r="K49" s="48"/>
      <c r="L49" s="43"/>
    </row>
    <row r="50" spans="1:12" x14ac:dyDescent="0.35">
      <c r="A50" s="70" t="s">
        <v>165</v>
      </c>
      <c r="B50" s="71" t="s">
        <v>166</v>
      </c>
      <c r="C50" s="71" t="s">
        <v>38</v>
      </c>
      <c r="D50" s="61" t="s">
        <v>32</v>
      </c>
      <c r="E50" s="72">
        <v>12</v>
      </c>
      <c r="F50" s="72">
        <v>6</v>
      </c>
      <c r="G50" s="73">
        <v>20.75</v>
      </c>
      <c r="H50" s="73">
        <v>17.650000000000002</v>
      </c>
      <c r="I50" s="41">
        <f t="shared" si="0"/>
        <v>17.650000000000002</v>
      </c>
      <c r="J50" s="98" t="s">
        <v>167</v>
      </c>
      <c r="K50" s="48"/>
      <c r="L50" s="43"/>
    </row>
    <row r="51" spans="1:12" x14ac:dyDescent="0.35">
      <c r="A51" s="65" t="s">
        <v>168</v>
      </c>
      <c r="B51" s="65" t="s">
        <v>169</v>
      </c>
      <c r="C51" s="66" t="s">
        <v>38</v>
      </c>
      <c r="D51" s="66" t="s">
        <v>32</v>
      </c>
      <c r="E51" s="67">
        <v>12</v>
      </c>
      <c r="F51" s="68">
        <v>4</v>
      </c>
      <c r="G51" s="69">
        <v>25.400000000000002</v>
      </c>
      <c r="H51" s="69">
        <v>21.6</v>
      </c>
      <c r="I51" s="41">
        <f t="shared" si="0"/>
        <v>21.6</v>
      </c>
      <c r="J51" s="97" t="s">
        <v>170</v>
      </c>
      <c r="K51" s="48"/>
      <c r="L51" s="43"/>
    </row>
    <row r="52" spans="1:12" x14ac:dyDescent="0.35">
      <c r="A52" s="60" t="s">
        <v>171</v>
      </c>
      <c r="B52" s="60" t="s">
        <v>172</v>
      </c>
      <c r="C52" s="61" t="s">
        <v>38</v>
      </c>
      <c r="D52" s="61" t="s">
        <v>32</v>
      </c>
      <c r="E52" s="62">
        <v>12</v>
      </c>
      <c r="F52" s="63">
        <v>6</v>
      </c>
      <c r="G52" s="64">
        <v>21.900000000000002</v>
      </c>
      <c r="H52" s="64">
        <v>18.600000000000001</v>
      </c>
      <c r="I52" s="41">
        <f t="shared" si="0"/>
        <v>18.600000000000001</v>
      </c>
      <c r="J52" s="96" t="s">
        <v>173</v>
      </c>
      <c r="K52" s="48"/>
      <c r="L52" s="43"/>
    </row>
    <row r="53" spans="1:12" x14ac:dyDescent="0.35">
      <c r="A53" s="74" t="s">
        <v>174</v>
      </c>
      <c r="B53" s="65" t="s">
        <v>175</v>
      </c>
      <c r="C53" s="75" t="s">
        <v>31</v>
      </c>
      <c r="D53" s="66" t="s">
        <v>32</v>
      </c>
      <c r="E53" s="76">
        <v>13</v>
      </c>
      <c r="F53" s="76">
        <v>6</v>
      </c>
      <c r="G53" s="69">
        <v>14.15</v>
      </c>
      <c r="H53" s="69">
        <v>12.05</v>
      </c>
      <c r="I53" s="41">
        <f t="shared" si="0"/>
        <v>12.05</v>
      </c>
      <c r="J53" s="97" t="s">
        <v>176</v>
      </c>
      <c r="K53" s="48"/>
      <c r="L53" s="43"/>
    </row>
    <row r="54" spans="1:12" x14ac:dyDescent="0.35">
      <c r="A54" s="70" t="s">
        <v>177</v>
      </c>
      <c r="B54" s="71" t="s">
        <v>831</v>
      </c>
      <c r="C54" s="71" t="s">
        <v>38</v>
      </c>
      <c r="D54" s="61" t="s">
        <v>32</v>
      </c>
      <c r="E54" s="72">
        <v>13</v>
      </c>
      <c r="F54" s="72">
        <v>4</v>
      </c>
      <c r="G54" s="73">
        <v>23.5</v>
      </c>
      <c r="H54" s="73">
        <v>16.45</v>
      </c>
      <c r="I54" s="41">
        <f t="shared" si="0"/>
        <v>16.45</v>
      </c>
      <c r="J54" s="98" t="s">
        <v>178</v>
      </c>
      <c r="K54" s="48"/>
      <c r="L54" s="43"/>
    </row>
    <row r="55" spans="1:12" x14ac:dyDescent="0.35">
      <c r="A55" s="65" t="s">
        <v>179</v>
      </c>
      <c r="B55" s="65" t="s">
        <v>180</v>
      </c>
      <c r="C55" s="66" t="s">
        <v>38</v>
      </c>
      <c r="D55" s="66" t="s">
        <v>32</v>
      </c>
      <c r="E55" s="67">
        <v>13</v>
      </c>
      <c r="F55" s="68">
        <v>6</v>
      </c>
      <c r="G55" s="69">
        <v>20.100000000000001</v>
      </c>
      <c r="H55" s="69">
        <v>17.100000000000001</v>
      </c>
      <c r="I55" s="41">
        <f t="shared" si="0"/>
        <v>17.100000000000001</v>
      </c>
      <c r="J55" s="97" t="s">
        <v>181</v>
      </c>
      <c r="K55" s="48"/>
      <c r="L55" s="43"/>
    </row>
    <row r="56" spans="1:12" x14ac:dyDescent="0.35">
      <c r="A56" s="60" t="s">
        <v>182</v>
      </c>
      <c r="B56" s="60" t="s">
        <v>183</v>
      </c>
      <c r="C56" s="61" t="s">
        <v>38</v>
      </c>
      <c r="D56" s="61" t="s">
        <v>32</v>
      </c>
      <c r="E56" s="62">
        <v>13</v>
      </c>
      <c r="F56" s="63">
        <v>12</v>
      </c>
      <c r="G56" s="64">
        <v>5.3500000000000005</v>
      </c>
      <c r="H56" s="64">
        <v>4.55</v>
      </c>
      <c r="I56" s="41">
        <f t="shared" si="0"/>
        <v>4.55</v>
      </c>
      <c r="J56" s="96" t="s">
        <v>184</v>
      </c>
      <c r="K56" s="48"/>
      <c r="L56" s="43"/>
    </row>
    <row r="57" spans="1:12" x14ac:dyDescent="0.35">
      <c r="A57" s="65" t="s">
        <v>185</v>
      </c>
      <c r="B57" s="65" t="s">
        <v>186</v>
      </c>
      <c r="C57" s="66" t="s">
        <v>38</v>
      </c>
      <c r="D57" s="66" t="s">
        <v>32</v>
      </c>
      <c r="E57" s="67">
        <v>13</v>
      </c>
      <c r="F57" s="68">
        <v>6</v>
      </c>
      <c r="G57" s="69">
        <v>14</v>
      </c>
      <c r="H57" s="69">
        <v>11.9</v>
      </c>
      <c r="I57" s="41">
        <f t="shared" si="0"/>
        <v>11.9</v>
      </c>
      <c r="J57" s="97" t="s">
        <v>187</v>
      </c>
      <c r="K57" s="48"/>
      <c r="L57" s="43"/>
    </row>
    <row r="58" spans="1:12" x14ac:dyDescent="0.35">
      <c r="A58" s="60" t="s">
        <v>188</v>
      </c>
      <c r="B58" s="60" t="s">
        <v>189</v>
      </c>
      <c r="C58" s="61" t="s">
        <v>38</v>
      </c>
      <c r="D58" s="61" t="s">
        <v>32</v>
      </c>
      <c r="E58" s="62">
        <v>13</v>
      </c>
      <c r="F58" s="63">
        <v>6</v>
      </c>
      <c r="G58" s="64">
        <v>21.700000000000003</v>
      </c>
      <c r="H58" s="64">
        <v>13</v>
      </c>
      <c r="I58" s="41">
        <f t="shared" si="0"/>
        <v>13</v>
      </c>
      <c r="J58" s="96" t="s">
        <v>190</v>
      </c>
      <c r="K58" s="48"/>
      <c r="L58" s="43"/>
    </row>
    <row r="59" spans="1:12" x14ac:dyDescent="0.35">
      <c r="A59" s="74" t="s">
        <v>191</v>
      </c>
      <c r="B59" s="65" t="s">
        <v>192</v>
      </c>
      <c r="C59" s="75" t="s">
        <v>31</v>
      </c>
      <c r="D59" s="66" t="s">
        <v>32</v>
      </c>
      <c r="E59" s="76">
        <v>13</v>
      </c>
      <c r="F59" s="76">
        <v>6</v>
      </c>
      <c r="G59" s="69">
        <v>13.700000000000001</v>
      </c>
      <c r="H59" s="69">
        <v>8.2000000000000011</v>
      </c>
      <c r="I59" s="41">
        <f t="shared" si="0"/>
        <v>8.2000000000000011</v>
      </c>
      <c r="J59" s="97" t="s">
        <v>193</v>
      </c>
      <c r="K59" s="48"/>
      <c r="L59" s="43"/>
    </row>
    <row r="60" spans="1:12" x14ac:dyDescent="0.35">
      <c r="A60" s="60" t="s">
        <v>194</v>
      </c>
      <c r="B60" s="60" t="s">
        <v>195</v>
      </c>
      <c r="C60" s="61" t="s">
        <v>38</v>
      </c>
      <c r="D60" s="61" t="s">
        <v>32</v>
      </c>
      <c r="E60" s="62">
        <v>14</v>
      </c>
      <c r="F60" s="63">
        <v>6</v>
      </c>
      <c r="G60" s="64">
        <v>9.5</v>
      </c>
      <c r="H60" s="64">
        <v>8.1</v>
      </c>
      <c r="I60" s="41">
        <f t="shared" si="0"/>
        <v>8.1</v>
      </c>
      <c r="J60" s="96" t="s">
        <v>196</v>
      </c>
      <c r="K60" s="48"/>
      <c r="L60" s="43"/>
    </row>
    <row r="61" spans="1:12" x14ac:dyDescent="0.35">
      <c r="A61" s="65" t="s">
        <v>197</v>
      </c>
      <c r="B61" s="65" t="s">
        <v>198</v>
      </c>
      <c r="C61" s="66" t="s">
        <v>38</v>
      </c>
      <c r="D61" s="66" t="s">
        <v>32</v>
      </c>
      <c r="E61" s="67">
        <v>14</v>
      </c>
      <c r="F61" s="68">
        <v>4</v>
      </c>
      <c r="G61" s="69">
        <v>14.100000000000001</v>
      </c>
      <c r="H61" s="69">
        <v>12</v>
      </c>
      <c r="I61" s="41">
        <f t="shared" si="0"/>
        <v>12</v>
      </c>
      <c r="J61" s="97" t="s">
        <v>199</v>
      </c>
      <c r="K61" s="48"/>
      <c r="L61" s="43"/>
    </row>
    <row r="62" spans="1:12" x14ac:dyDescent="0.35">
      <c r="A62" s="60" t="s">
        <v>200</v>
      </c>
      <c r="B62" s="60" t="s">
        <v>201</v>
      </c>
      <c r="C62" s="61" t="s">
        <v>31</v>
      </c>
      <c r="D62" s="61" t="s">
        <v>32</v>
      </c>
      <c r="E62" s="62">
        <v>14</v>
      </c>
      <c r="F62" s="63">
        <v>6</v>
      </c>
      <c r="G62" s="64">
        <v>11.4</v>
      </c>
      <c r="H62" s="64">
        <v>9.7000000000000011</v>
      </c>
      <c r="I62" s="41">
        <f t="shared" si="0"/>
        <v>9.7000000000000011</v>
      </c>
      <c r="J62" s="96" t="s">
        <v>202</v>
      </c>
      <c r="K62" s="48"/>
      <c r="L62" s="43"/>
    </row>
    <row r="63" spans="1:12" x14ac:dyDescent="0.35">
      <c r="A63" s="65" t="s">
        <v>203</v>
      </c>
      <c r="B63" s="65" t="s">
        <v>204</v>
      </c>
      <c r="C63" s="66" t="s">
        <v>38</v>
      </c>
      <c r="D63" s="66" t="s">
        <v>32</v>
      </c>
      <c r="E63" s="67">
        <v>14</v>
      </c>
      <c r="F63" s="68">
        <v>6</v>
      </c>
      <c r="G63" s="69">
        <v>15</v>
      </c>
      <c r="H63" s="69">
        <v>12.75</v>
      </c>
      <c r="I63" s="41">
        <f t="shared" si="0"/>
        <v>12.75</v>
      </c>
      <c r="J63" s="97" t="s">
        <v>205</v>
      </c>
      <c r="K63" s="48"/>
      <c r="L63" s="43"/>
    </row>
    <row r="64" spans="1:12" x14ac:dyDescent="0.35">
      <c r="A64" s="60" t="s">
        <v>206</v>
      </c>
      <c r="B64" s="60" t="s">
        <v>836</v>
      </c>
      <c r="C64" s="61" t="s">
        <v>31</v>
      </c>
      <c r="D64" s="61" t="s">
        <v>32</v>
      </c>
      <c r="E64" s="62">
        <v>14</v>
      </c>
      <c r="F64" s="63">
        <v>4</v>
      </c>
      <c r="G64" s="64">
        <v>21.900000000000002</v>
      </c>
      <c r="H64" s="64">
        <v>18.600000000000001</v>
      </c>
      <c r="I64" s="41">
        <f t="shared" si="0"/>
        <v>18.600000000000001</v>
      </c>
      <c r="J64" s="96" t="s">
        <v>207</v>
      </c>
      <c r="K64" s="48"/>
      <c r="L64" s="43"/>
    </row>
    <row r="65" spans="1:12" x14ac:dyDescent="0.35">
      <c r="A65" s="65" t="s">
        <v>208</v>
      </c>
      <c r="B65" s="65" t="s">
        <v>209</v>
      </c>
      <c r="C65" s="66" t="s">
        <v>38</v>
      </c>
      <c r="D65" s="66" t="s">
        <v>32</v>
      </c>
      <c r="E65" s="67">
        <v>14</v>
      </c>
      <c r="F65" s="68">
        <v>24</v>
      </c>
      <c r="G65" s="69">
        <v>4.2</v>
      </c>
      <c r="H65" s="69">
        <v>3.5500000000000003</v>
      </c>
      <c r="I65" s="41">
        <f t="shared" si="0"/>
        <v>3.5500000000000003</v>
      </c>
      <c r="J65" s="97" t="s">
        <v>210</v>
      </c>
      <c r="K65" s="48"/>
      <c r="L65" s="43"/>
    </row>
    <row r="66" spans="1:12" x14ac:dyDescent="0.35">
      <c r="A66" s="60" t="s">
        <v>211</v>
      </c>
      <c r="B66" s="60" t="s">
        <v>212</v>
      </c>
      <c r="C66" s="61" t="s">
        <v>31</v>
      </c>
      <c r="D66" s="61" t="s">
        <v>32</v>
      </c>
      <c r="E66" s="62">
        <v>14</v>
      </c>
      <c r="F66" s="63">
        <v>4</v>
      </c>
      <c r="G66" s="64">
        <v>16.350000000000001</v>
      </c>
      <c r="H66" s="64">
        <v>13.9</v>
      </c>
      <c r="I66" s="41">
        <f t="shared" si="0"/>
        <v>13.9</v>
      </c>
      <c r="J66" s="96" t="s">
        <v>213</v>
      </c>
      <c r="K66" s="48"/>
      <c r="L66" s="43"/>
    </row>
    <row r="67" spans="1:12" x14ac:dyDescent="0.35">
      <c r="A67" s="65" t="s">
        <v>214</v>
      </c>
      <c r="B67" s="65" t="s">
        <v>837</v>
      </c>
      <c r="C67" s="66" t="s">
        <v>31</v>
      </c>
      <c r="D67" s="66" t="s">
        <v>32</v>
      </c>
      <c r="E67" s="67">
        <v>15</v>
      </c>
      <c r="F67" s="68">
        <v>2</v>
      </c>
      <c r="G67" s="69">
        <v>59.35</v>
      </c>
      <c r="H67" s="69">
        <v>44.5</v>
      </c>
      <c r="I67" s="41">
        <f t="shared" si="0"/>
        <v>44.5</v>
      </c>
      <c r="J67" s="97" t="s">
        <v>215</v>
      </c>
      <c r="K67" s="48"/>
      <c r="L67" s="43"/>
    </row>
    <row r="68" spans="1:12" x14ac:dyDescent="0.35">
      <c r="A68" s="60" t="s">
        <v>216</v>
      </c>
      <c r="B68" s="60" t="s">
        <v>217</v>
      </c>
      <c r="C68" s="61" t="s">
        <v>31</v>
      </c>
      <c r="D68" s="61" t="s">
        <v>32</v>
      </c>
      <c r="E68" s="62">
        <v>15</v>
      </c>
      <c r="F68" s="63">
        <v>6</v>
      </c>
      <c r="G68" s="64">
        <v>11.65</v>
      </c>
      <c r="H68" s="64">
        <v>9.9</v>
      </c>
      <c r="I68" s="41">
        <f t="shared" si="0"/>
        <v>9.9</v>
      </c>
      <c r="J68" s="96" t="s">
        <v>218</v>
      </c>
      <c r="K68" s="48"/>
      <c r="L68" s="43"/>
    </row>
    <row r="69" spans="1:12" x14ac:dyDescent="0.35">
      <c r="A69" s="65" t="s">
        <v>219</v>
      </c>
      <c r="B69" s="65" t="s">
        <v>220</v>
      </c>
      <c r="C69" s="66" t="s">
        <v>38</v>
      </c>
      <c r="D69" s="66" t="s">
        <v>32</v>
      </c>
      <c r="E69" s="67">
        <v>15</v>
      </c>
      <c r="F69" s="68">
        <v>6</v>
      </c>
      <c r="G69" s="69">
        <v>10.950000000000001</v>
      </c>
      <c r="H69" s="69">
        <v>9.3000000000000007</v>
      </c>
      <c r="I69" s="41">
        <f t="shared" ref="I69:I132" si="1">H69</f>
        <v>9.3000000000000007</v>
      </c>
      <c r="J69" s="97" t="s">
        <v>221</v>
      </c>
      <c r="K69" s="48"/>
      <c r="L69" s="43"/>
    </row>
    <row r="70" spans="1:12" x14ac:dyDescent="0.35">
      <c r="A70" s="60" t="s">
        <v>222</v>
      </c>
      <c r="B70" s="60" t="s">
        <v>223</v>
      </c>
      <c r="C70" s="61" t="s">
        <v>31</v>
      </c>
      <c r="D70" s="61" t="s">
        <v>32</v>
      </c>
      <c r="E70" s="62">
        <v>16</v>
      </c>
      <c r="F70" s="63">
        <v>12</v>
      </c>
      <c r="G70" s="64">
        <v>4.75</v>
      </c>
      <c r="H70" s="64">
        <v>4.05</v>
      </c>
      <c r="I70" s="41">
        <f t="shared" si="1"/>
        <v>4.05</v>
      </c>
      <c r="J70" s="96" t="s">
        <v>224</v>
      </c>
      <c r="K70" s="48"/>
      <c r="L70" s="43"/>
    </row>
    <row r="71" spans="1:12" x14ac:dyDescent="0.35">
      <c r="A71" s="65" t="s">
        <v>225</v>
      </c>
      <c r="B71" s="65" t="s">
        <v>226</v>
      </c>
      <c r="C71" s="66" t="s">
        <v>31</v>
      </c>
      <c r="D71" s="66" t="s">
        <v>32</v>
      </c>
      <c r="E71" s="67">
        <v>16</v>
      </c>
      <c r="F71" s="68">
        <v>12</v>
      </c>
      <c r="G71" s="69">
        <v>3.7</v>
      </c>
      <c r="H71" s="69">
        <v>3.1500000000000004</v>
      </c>
      <c r="I71" s="41">
        <f t="shared" si="1"/>
        <v>3.1500000000000004</v>
      </c>
      <c r="J71" s="97" t="s">
        <v>227</v>
      </c>
      <c r="K71" s="48"/>
      <c r="L71" s="43"/>
    </row>
    <row r="72" spans="1:12" x14ac:dyDescent="0.35">
      <c r="A72" s="60" t="s">
        <v>228</v>
      </c>
      <c r="B72" s="60" t="s">
        <v>229</v>
      </c>
      <c r="C72" s="61" t="s">
        <v>31</v>
      </c>
      <c r="D72" s="61" t="s">
        <v>32</v>
      </c>
      <c r="E72" s="62">
        <v>16</v>
      </c>
      <c r="F72" s="63">
        <v>12</v>
      </c>
      <c r="G72" s="64">
        <v>3.7</v>
      </c>
      <c r="H72" s="64">
        <v>3.1500000000000004</v>
      </c>
      <c r="I72" s="41">
        <f t="shared" si="1"/>
        <v>3.1500000000000004</v>
      </c>
      <c r="J72" s="96" t="s">
        <v>230</v>
      </c>
      <c r="K72" s="48"/>
      <c r="L72" s="43"/>
    </row>
    <row r="73" spans="1:12" x14ac:dyDescent="0.35">
      <c r="A73" s="65" t="s">
        <v>231</v>
      </c>
      <c r="B73" s="65" t="s">
        <v>232</v>
      </c>
      <c r="C73" s="66" t="s">
        <v>38</v>
      </c>
      <c r="D73" s="66" t="s">
        <v>32</v>
      </c>
      <c r="E73" s="67">
        <v>16</v>
      </c>
      <c r="F73" s="68">
        <v>4</v>
      </c>
      <c r="G73" s="69">
        <v>20.700000000000003</v>
      </c>
      <c r="H73" s="69">
        <v>17.600000000000001</v>
      </c>
      <c r="I73" s="41">
        <f t="shared" si="1"/>
        <v>17.600000000000001</v>
      </c>
      <c r="J73" s="97" t="s">
        <v>233</v>
      </c>
      <c r="K73" s="48"/>
      <c r="L73" s="43"/>
    </row>
    <row r="74" spans="1:12" x14ac:dyDescent="0.35">
      <c r="A74" s="60" t="s">
        <v>234</v>
      </c>
      <c r="B74" s="60" t="s">
        <v>235</v>
      </c>
      <c r="C74" s="61" t="s">
        <v>31</v>
      </c>
      <c r="D74" s="61" t="s">
        <v>32</v>
      </c>
      <c r="E74" s="62">
        <v>16</v>
      </c>
      <c r="F74" s="63">
        <v>12</v>
      </c>
      <c r="G74" s="64">
        <v>2.6</v>
      </c>
      <c r="H74" s="64">
        <v>2.2000000000000002</v>
      </c>
      <c r="I74" s="41">
        <f t="shared" si="1"/>
        <v>2.2000000000000002</v>
      </c>
      <c r="J74" s="96" t="s">
        <v>236</v>
      </c>
      <c r="K74" s="48"/>
      <c r="L74" s="43"/>
    </row>
    <row r="75" spans="1:12" x14ac:dyDescent="0.35">
      <c r="A75" s="65" t="s">
        <v>237</v>
      </c>
      <c r="B75" s="65" t="s">
        <v>238</v>
      </c>
      <c r="C75" s="66" t="s">
        <v>31</v>
      </c>
      <c r="D75" s="66" t="s">
        <v>32</v>
      </c>
      <c r="E75" s="67">
        <v>17</v>
      </c>
      <c r="F75" s="68">
        <v>6</v>
      </c>
      <c r="G75" s="69">
        <v>9.7000000000000011</v>
      </c>
      <c r="H75" s="69">
        <v>8.25</v>
      </c>
      <c r="I75" s="41">
        <f t="shared" si="1"/>
        <v>8.25</v>
      </c>
      <c r="J75" s="97" t="s">
        <v>239</v>
      </c>
      <c r="K75" s="48"/>
      <c r="L75" s="43"/>
    </row>
    <row r="76" spans="1:12" x14ac:dyDescent="0.35">
      <c r="A76" s="60" t="s">
        <v>240</v>
      </c>
      <c r="B76" s="60" t="s">
        <v>241</v>
      </c>
      <c r="C76" s="61" t="s">
        <v>31</v>
      </c>
      <c r="D76" s="61" t="s">
        <v>32</v>
      </c>
      <c r="E76" s="62">
        <v>17</v>
      </c>
      <c r="F76" s="63">
        <v>12</v>
      </c>
      <c r="G76" s="64">
        <v>6.2</v>
      </c>
      <c r="H76" s="64">
        <v>5.25</v>
      </c>
      <c r="I76" s="41">
        <f t="shared" si="1"/>
        <v>5.25</v>
      </c>
      <c r="J76" s="96" t="s">
        <v>242</v>
      </c>
      <c r="K76" s="48"/>
      <c r="L76" s="43"/>
    </row>
    <row r="77" spans="1:12" x14ac:dyDescent="0.35">
      <c r="A77" s="65" t="s">
        <v>243</v>
      </c>
      <c r="B77" s="65" t="s">
        <v>244</v>
      </c>
      <c r="C77" s="66" t="s">
        <v>31</v>
      </c>
      <c r="D77" s="66" t="s">
        <v>32</v>
      </c>
      <c r="E77" s="67">
        <v>18</v>
      </c>
      <c r="F77" s="68">
        <v>12</v>
      </c>
      <c r="G77" s="69">
        <v>3.7</v>
      </c>
      <c r="H77" s="69">
        <v>3.1500000000000004</v>
      </c>
      <c r="I77" s="41">
        <f t="shared" si="1"/>
        <v>3.1500000000000004</v>
      </c>
      <c r="J77" s="97" t="s">
        <v>245</v>
      </c>
      <c r="K77" s="48"/>
      <c r="L77" s="43"/>
    </row>
    <row r="78" spans="1:12" x14ac:dyDescent="0.35">
      <c r="A78" s="60" t="s">
        <v>246</v>
      </c>
      <c r="B78" s="60" t="s">
        <v>247</v>
      </c>
      <c r="C78" s="61" t="s">
        <v>31</v>
      </c>
      <c r="D78" s="61" t="s">
        <v>32</v>
      </c>
      <c r="E78" s="62">
        <v>18</v>
      </c>
      <c r="F78" s="63">
        <v>6</v>
      </c>
      <c r="G78" s="64">
        <v>7.7</v>
      </c>
      <c r="H78" s="64">
        <v>5</v>
      </c>
      <c r="I78" s="41">
        <f t="shared" si="1"/>
        <v>5</v>
      </c>
      <c r="J78" s="96" t="s">
        <v>248</v>
      </c>
      <c r="K78" s="48"/>
      <c r="L78" s="43"/>
    </row>
    <row r="79" spans="1:12" x14ac:dyDescent="0.35">
      <c r="A79" s="74" t="s">
        <v>249</v>
      </c>
      <c r="B79" s="65" t="s">
        <v>250</v>
      </c>
      <c r="C79" s="75" t="s">
        <v>38</v>
      </c>
      <c r="D79" s="66" t="s">
        <v>32</v>
      </c>
      <c r="E79" s="76">
        <v>18</v>
      </c>
      <c r="F79" s="76">
        <v>6</v>
      </c>
      <c r="G79" s="69">
        <v>5.3000000000000007</v>
      </c>
      <c r="H79" s="69">
        <v>4.5</v>
      </c>
      <c r="I79" s="41">
        <f t="shared" si="1"/>
        <v>4.5</v>
      </c>
      <c r="J79" s="97" t="s">
        <v>251</v>
      </c>
      <c r="K79" s="48"/>
      <c r="L79" s="43"/>
    </row>
    <row r="80" spans="1:12" x14ac:dyDescent="0.35">
      <c r="A80" s="70" t="s">
        <v>252</v>
      </c>
      <c r="B80" s="60" t="s">
        <v>253</v>
      </c>
      <c r="C80" s="71" t="s">
        <v>38</v>
      </c>
      <c r="D80" s="61" t="s">
        <v>32</v>
      </c>
      <c r="E80" s="72">
        <v>18</v>
      </c>
      <c r="F80" s="72" t="s">
        <v>254</v>
      </c>
      <c r="G80" s="64">
        <v>1.9500000000000002</v>
      </c>
      <c r="H80" s="64">
        <v>1.6500000000000001</v>
      </c>
      <c r="I80" s="41">
        <f t="shared" si="1"/>
        <v>1.6500000000000001</v>
      </c>
      <c r="J80" s="96" t="s">
        <v>255</v>
      </c>
      <c r="K80" s="48"/>
      <c r="L80" s="43"/>
    </row>
    <row r="81" spans="1:12" x14ac:dyDescent="0.35">
      <c r="A81" s="65" t="s">
        <v>256</v>
      </c>
      <c r="B81" s="65" t="s">
        <v>257</v>
      </c>
      <c r="C81" s="66" t="s">
        <v>31</v>
      </c>
      <c r="D81" s="66" t="s">
        <v>32</v>
      </c>
      <c r="E81" s="67">
        <v>18</v>
      </c>
      <c r="F81" s="68">
        <v>12</v>
      </c>
      <c r="G81" s="69">
        <v>2.25</v>
      </c>
      <c r="H81" s="69">
        <v>1.9000000000000001</v>
      </c>
      <c r="I81" s="41">
        <f t="shared" si="1"/>
        <v>1.9000000000000001</v>
      </c>
      <c r="J81" s="97" t="s">
        <v>258</v>
      </c>
      <c r="K81" s="48"/>
      <c r="L81" s="43"/>
    </row>
    <row r="82" spans="1:12" x14ac:dyDescent="0.35">
      <c r="A82" s="60" t="s">
        <v>259</v>
      </c>
      <c r="B82" s="60" t="s">
        <v>260</v>
      </c>
      <c r="C82" s="61" t="s">
        <v>38</v>
      </c>
      <c r="D82" s="61" t="s">
        <v>32</v>
      </c>
      <c r="E82" s="62">
        <v>18</v>
      </c>
      <c r="F82" s="63">
        <v>24</v>
      </c>
      <c r="G82" s="64">
        <v>3.85</v>
      </c>
      <c r="H82" s="64">
        <v>3.25</v>
      </c>
      <c r="I82" s="41">
        <f t="shared" si="1"/>
        <v>3.25</v>
      </c>
      <c r="J82" s="96" t="s">
        <v>261</v>
      </c>
      <c r="K82" s="48"/>
      <c r="L82" s="43"/>
    </row>
    <row r="83" spans="1:12" x14ac:dyDescent="0.35">
      <c r="A83" s="65" t="s">
        <v>262</v>
      </c>
      <c r="B83" s="65" t="s">
        <v>263</v>
      </c>
      <c r="C83" s="66" t="s">
        <v>31</v>
      </c>
      <c r="D83" s="66" t="s">
        <v>32</v>
      </c>
      <c r="E83" s="67">
        <v>19</v>
      </c>
      <c r="F83" s="68">
        <v>12</v>
      </c>
      <c r="G83" s="69">
        <v>3.5</v>
      </c>
      <c r="H83" s="69">
        <v>3</v>
      </c>
      <c r="I83" s="41">
        <f t="shared" si="1"/>
        <v>3</v>
      </c>
      <c r="J83" s="97" t="s">
        <v>264</v>
      </c>
      <c r="K83" s="48"/>
      <c r="L83" s="43"/>
    </row>
    <row r="84" spans="1:12" x14ac:dyDescent="0.35">
      <c r="A84" s="60" t="s">
        <v>265</v>
      </c>
      <c r="B84" s="60" t="s">
        <v>266</v>
      </c>
      <c r="C84" s="61" t="s">
        <v>31</v>
      </c>
      <c r="D84" s="61" t="s">
        <v>32</v>
      </c>
      <c r="E84" s="62">
        <v>19</v>
      </c>
      <c r="F84" s="63">
        <v>12</v>
      </c>
      <c r="G84" s="64">
        <v>3.7</v>
      </c>
      <c r="H84" s="64">
        <v>3.1500000000000004</v>
      </c>
      <c r="I84" s="41">
        <f t="shared" si="1"/>
        <v>3.1500000000000004</v>
      </c>
      <c r="J84" s="96" t="s">
        <v>267</v>
      </c>
      <c r="K84" s="48"/>
      <c r="L84" s="43"/>
    </row>
    <row r="85" spans="1:12" x14ac:dyDescent="0.35">
      <c r="A85" s="65" t="s">
        <v>268</v>
      </c>
      <c r="B85" s="65" t="s">
        <v>269</v>
      </c>
      <c r="C85" s="66" t="s">
        <v>31</v>
      </c>
      <c r="D85" s="66" t="s">
        <v>32</v>
      </c>
      <c r="E85" s="67">
        <v>19</v>
      </c>
      <c r="F85" s="68">
        <v>6</v>
      </c>
      <c r="G85" s="69">
        <v>6.3000000000000007</v>
      </c>
      <c r="H85" s="69">
        <v>5.3500000000000005</v>
      </c>
      <c r="I85" s="41">
        <f t="shared" si="1"/>
        <v>5.3500000000000005</v>
      </c>
      <c r="J85" s="97" t="s">
        <v>270</v>
      </c>
      <c r="K85" s="48"/>
      <c r="L85" s="43"/>
    </row>
    <row r="86" spans="1:12" x14ac:dyDescent="0.35">
      <c r="A86" s="60" t="s">
        <v>271</v>
      </c>
      <c r="B86" s="60" t="s">
        <v>272</v>
      </c>
      <c r="C86" s="61" t="s">
        <v>31</v>
      </c>
      <c r="D86" s="61" t="s">
        <v>32</v>
      </c>
      <c r="E86" s="62">
        <v>19</v>
      </c>
      <c r="F86" s="63">
        <v>6</v>
      </c>
      <c r="G86" s="64">
        <v>4.9000000000000004</v>
      </c>
      <c r="H86" s="64">
        <v>4.1500000000000004</v>
      </c>
      <c r="I86" s="41">
        <f t="shared" si="1"/>
        <v>4.1500000000000004</v>
      </c>
      <c r="J86" s="96" t="s">
        <v>273</v>
      </c>
      <c r="K86" s="48"/>
      <c r="L86" s="43"/>
    </row>
    <row r="87" spans="1:12" x14ac:dyDescent="0.35">
      <c r="A87" s="65" t="s">
        <v>274</v>
      </c>
      <c r="B87" s="65" t="s">
        <v>275</v>
      </c>
      <c r="C87" s="66" t="s">
        <v>31</v>
      </c>
      <c r="D87" s="66" t="s">
        <v>32</v>
      </c>
      <c r="E87" s="67">
        <v>20</v>
      </c>
      <c r="F87" s="68">
        <v>12</v>
      </c>
      <c r="G87" s="69">
        <v>7.6000000000000005</v>
      </c>
      <c r="H87" s="69">
        <v>6.45</v>
      </c>
      <c r="I87" s="41">
        <f t="shared" si="1"/>
        <v>6.45</v>
      </c>
      <c r="J87" s="97" t="s">
        <v>276</v>
      </c>
      <c r="K87" s="48"/>
      <c r="L87" s="43"/>
    </row>
    <row r="88" spans="1:12" x14ac:dyDescent="0.35">
      <c r="A88" s="60" t="s">
        <v>277</v>
      </c>
      <c r="B88" s="60" t="s">
        <v>278</v>
      </c>
      <c r="C88" s="61" t="s">
        <v>38</v>
      </c>
      <c r="D88" s="61" t="s">
        <v>32</v>
      </c>
      <c r="E88" s="62">
        <v>20</v>
      </c>
      <c r="F88" s="63">
        <v>12</v>
      </c>
      <c r="G88" s="64">
        <v>4.2</v>
      </c>
      <c r="H88" s="64">
        <v>3.5500000000000003</v>
      </c>
      <c r="I88" s="41">
        <f t="shared" si="1"/>
        <v>3.5500000000000003</v>
      </c>
      <c r="J88" s="96" t="s">
        <v>279</v>
      </c>
      <c r="K88" s="48"/>
      <c r="L88" s="43"/>
    </row>
    <row r="89" spans="1:12" x14ac:dyDescent="0.35">
      <c r="A89" s="74" t="s">
        <v>280</v>
      </c>
      <c r="B89" s="65" t="s">
        <v>281</v>
      </c>
      <c r="C89" s="75" t="s">
        <v>31</v>
      </c>
      <c r="D89" s="66" t="s">
        <v>32</v>
      </c>
      <c r="E89" s="76">
        <v>21</v>
      </c>
      <c r="F89" s="76">
        <v>6</v>
      </c>
      <c r="G89" s="69">
        <v>7.5</v>
      </c>
      <c r="H89" s="69">
        <v>6.4</v>
      </c>
      <c r="I89" s="41">
        <f t="shared" si="1"/>
        <v>6.4</v>
      </c>
      <c r="J89" s="97" t="s">
        <v>282</v>
      </c>
      <c r="K89" s="48"/>
      <c r="L89" s="43"/>
    </row>
    <row r="90" spans="1:12" x14ac:dyDescent="0.35">
      <c r="A90" s="60" t="s">
        <v>283</v>
      </c>
      <c r="B90" s="60" t="s">
        <v>284</v>
      </c>
      <c r="C90" s="61" t="s">
        <v>31</v>
      </c>
      <c r="D90" s="61" t="s">
        <v>32</v>
      </c>
      <c r="E90" s="62">
        <v>21</v>
      </c>
      <c r="F90" s="63">
        <v>6</v>
      </c>
      <c r="G90" s="64">
        <v>11.05</v>
      </c>
      <c r="H90" s="64">
        <v>9.4</v>
      </c>
      <c r="I90" s="41">
        <f t="shared" si="1"/>
        <v>9.4</v>
      </c>
      <c r="J90" s="96" t="s">
        <v>285</v>
      </c>
      <c r="K90" s="48"/>
      <c r="L90" s="43"/>
    </row>
    <row r="91" spans="1:12" x14ac:dyDescent="0.35">
      <c r="A91" s="74" t="s">
        <v>286</v>
      </c>
      <c r="B91" s="65" t="s">
        <v>287</v>
      </c>
      <c r="C91" s="75" t="s">
        <v>38</v>
      </c>
      <c r="D91" s="66" t="s">
        <v>32</v>
      </c>
      <c r="E91" s="76">
        <v>21</v>
      </c>
      <c r="F91" s="76">
        <v>6</v>
      </c>
      <c r="G91" s="69">
        <v>9.6000000000000014</v>
      </c>
      <c r="H91" s="69">
        <v>8.15</v>
      </c>
      <c r="I91" s="41">
        <f t="shared" si="1"/>
        <v>8.15</v>
      </c>
      <c r="J91" s="97" t="s">
        <v>288</v>
      </c>
      <c r="K91" s="48"/>
      <c r="L91" s="43"/>
    </row>
    <row r="92" spans="1:12" x14ac:dyDescent="0.35">
      <c r="A92" s="60" t="s">
        <v>289</v>
      </c>
      <c r="B92" s="60" t="s">
        <v>290</v>
      </c>
      <c r="C92" s="61" t="s">
        <v>31</v>
      </c>
      <c r="D92" s="61" t="s">
        <v>32</v>
      </c>
      <c r="E92" s="62">
        <v>21</v>
      </c>
      <c r="F92" s="63">
        <v>12</v>
      </c>
      <c r="G92" s="64">
        <v>3.85</v>
      </c>
      <c r="H92" s="64">
        <v>3.25</v>
      </c>
      <c r="I92" s="41">
        <f t="shared" si="1"/>
        <v>3.25</v>
      </c>
      <c r="J92" s="96" t="s">
        <v>291</v>
      </c>
      <c r="K92" s="48"/>
      <c r="L92" s="43"/>
    </row>
    <row r="93" spans="1:12" x14ac:dyDescent="0.35">
      <c r="A93" s="65" t="s">
        <v>292</v>
      </c>
      <c r="B93" s="65" t="s">
        <v>293</v>
      </c>
      <c r="C93" s="66" t="s">
        <v>31</v>
      </c>
      <c r="D93" s="66" t="s">
        <v>32</v>
      </c>
      <c r="E93" s="67">
        <v>22</v>
      </c>
      <c r="F93" s="68">
        <v>12</v>
      </c>
      <c r="G93" s="69">
        <v>6.7</v>
      </c>
      <c r="H93" s="69">
        <v>5.7</v>
      </c>
      <c r="I93" s="41">
        <f t="shared" si="1"/>
        <v>5.7</v>
      </c>
      <c r="J93" s="97" t="s">
        <v>294</v>
      </c>
      <c r="K93" s="48"/>
      <c r="L93" s="43"/>
    </row>
    <row r="94" spans="1:12" x14ac:dyDescent="0.35">
      <c r="A94" s="60" t="s">
        <v>295</v>
      </c>
      <c r="B94" s="60" t="s">
        <v>296</v>
      </c>
      <c r="C94" s="61" t="s">
        <v>31</v>
      </c>
      <c r="D94" s="61" t="s">
        <v>32</v>
      </c>
      <c r="E94" s="62">
        <v>23</v>
      </c>
      <c r="F94" s="63">
        <v>9</v>
      </c>
      <c r="G94" s="64">
        <v>9.9500000000000011</v>
      </c>
      <c r="H94" s="64">
        <v>8.4500000000000011</v>
      </c>
      <c r="I94" s="41">
        <f t="shared" si="1"/>
        <v>8.4500000000000011</v>
      </c>
      <c r="J94" s="96" t="s">
        <v>297</v>
      </c>
      <c r="K94" s="48"/>
      <c r="L94" s="43"/>
    </row>
    <row r="95" spans="1:12" x14ac:dyDescent="0.35">
      <c r="A95" s="65" t="s">
        <v>298</v>
      </c>
      <c r="B95" s="65" t="s">
        <v>299</v>
      </c>
      <c r="C95" s="66" t="s">
        <v>31</v>
      </c>
      <c r="D95" s="66" t="s">
        <v>32</v>
      </c>
      <c r="E95" s="67">
        <v>22</v>
      </c>
      <c r="F95" s="68">
        <v>12</v>
      </c>
      <c r="G95" s="69">
        <v>3.6</v>
      </c>
      <c r="H95" s="69">
        <v>3.0500000000000003</v>
      </c>
      <c r="I95" s="41">
        <f t="shared" si="1"/>
        <v>3.0500000000000003</v>
      </c>
      <c r="J95" s="97" t="s">
        <v>300</v>
      </c>
      <c r="K95" s="48"/>
      <c r="L95" s="43"/>
    </row>
    <row r="96" spans="1:12" x14ac:dyDescent="0.35">
      <c r="A96" s="60" t="s">
        <v>301</v>
      </c>
      <c r="B96" s="60" t="s">
        <v>302</v>
      </c>
      <c r="C96" s="61" t="s">
        <v>31</v>
      </c>
      <c r="D96" s="61" t="s">
        <v>32</v>
      </c>
      <c r="E96" s="62">
        <v>23</v>
      </c>
      <c r="F96" s="63">
        <v>4</v>
      </c>
      <c r="G96" s="64">
        <v>15.4</v>
      </c>
      <c r="H96" s="64">
        <v>13.100000000000001</v>
      </c>
      <c r="I96" s="41">
        <f t="shared" si="1"/>
        <v>13.100000000000001</v>
      </c>
      <c r="J96" s="96" t="s">
        <v>303</v>
      </c>
      <c r="K96" s="48"/>
      <c r="L96" s="43"/>
    </row>
    <row r="97" spans="1:12" x14ac:dyDescent="0.35">
      <c r="A97" s="65" t="s">
        <v>304</v>
      </c>
      <c r="B97" s="65" t="s">
        <v>305</v>
      </c>
      <c r="C97" s="66" t="s">
        <v>38</v>
      </c>
      <c r="D97" s="66" t="s">
        <v>32</v>
      </c>
      <c r="E97" s="67">
        <v>23</v>
      </c>
      <c r="F97" s="68">
        <v>12</v>
      </c>
      <c r="G97" s="69">
        <v>3</v>
      </c>
      <c r="H97" s="69">
        <v>2.5500000000000003</v>
      </c>
      <c r="I97" s="41">
        <f t="shared" si="1"/>
        <v>2.5500000000000003</v>
      </c>
      <c r="J97" s="97" t="s">
        <v>306</v>
      </c>
      <c r="K97" s="48"/>
      <c r="L97" s="43"/>
    </row>
    <row r="98" spans="1:12" x14ac:dyDescent="0.35">
      <c r="A98" s="60" t="s">
        <v>307</v>
      </c>
      <c r="B98" s="60" t="s">
        <v>308</v>
      </c>
      <c r="C98" s="61" t="s">
        <v>31</v>
      </c>
      <c r="D98" s="61" t="s">
        <v>32</v>
      </c>
      <c r="E98" s="62">
        <v>22</v>
      </c>
      <c r="F98" s="63">
        <v>12</v>
      </c>
      <c r="G98" s="64">
        <v>5</v>
      </c>
      <c r="H98" s="64">
        <v>4.25</v>
      </c>
      <c r="I98" s="41">
        <f t="shared" si="1"/>
        <v>4.25</v>
      </c>
      <c r="J98" s="96" t="s">
        <v>309</v>
      </c>
      <c r="K98" s="48"/>
      <c r="L98" s="43"/>
    </row>
    <row r="99" spans="1:12" x14ac:dyDescent="0.35">
      <c r="A99" s="65" t="s">
        <v>310</v>
      </c>
      <c r="B99" s="65" t="s">
        <v>311</v>
      </c>
      <c r="C99" s="66" t="s">
        <v>31</v>
      </c>
      <c r="D99" s="66" t="s">
        <v>32</v>
      </c>
      <c r="E99" s="67">
        <v>23</v>
      </c>
      <c r="F99" s="68">
        <v>12</v>
      </c>
      <c r="G99" s="69">
        <v>2.25</v>
      </c>
      <c r="H99" s="69">
        <v>1.9000000000000001</v>
      </c>
      <c r="I99" s="41">
        <f t="shared" si="1"/>
        <v>1.9000000000000001</v>
      </c>
      <c r="J99" s="97" t="s">
        <v>312</v>
      </c>
      <c r="K99" s="48"/>
      <c r="L99" s="43"/>
    </row>
    <row r="100" spans="1:12" x14ac:dyDescent="0.35">
      <c r="A100" s="70" t="s">
        <v>313</v>
      </c>
      <c r="B100" s="60" t="s">
        <v>314</v>
      </c>
      <c r="C100" s="71" t="s">
        <v>31</v>
      </c>
      <c r="D100" s="61" t="s">
        <v>32</v>
      </c>
      <c r="E100" s="72">
        <v>24</v>
      </c>
      <c r="F100" s="72">
        <v>1</v>
      </c>
      <c r="G100" s="64">
        <v>36.450000000000003</v>
      </c>
      <c r="H100" s="64">
        <v>25.5</v>
      </c>
      <c r="I100" s="41">
        <f t="shared" si="1"/>
        <v>25.5</v>
      </c>
      <c r="J100" s="96" t="s">
        <v>315</v>
      </c>
      <c r="K100" s="48"/>
      <c r="L100" s="43"/>
    </row>
    <row r="101" spans="1:12" x14ac:dyDescent="0.35">
      <c r="A101" s="65" t="s">
        <v>316</v>
      </c>
      <c r="B101" s="65" t="s">
        <v>317</v>
      </c>
      <c r="C101" s="66" t="s">
        <v>31</v>
      </c>
      <c r="D101" s="66" t="s">
        <v>32</v>
      </c>
      <c r="E101" s="67">
        <v>24</v>
      </c>
      <c r="F101" s="68">
        <v>4</v>
      </c>
      <c r="G101" s="69">
        <v>6.65</v>
      </c>
      <c r="H101" s="69">
        <v>5.65</v>
      </c>
      <c r="I101" s="41">
        <f t="shared" si="1"/>
        <v>5.65</v>
      </c>
      <c r="J101" s="97" t="s">
        <v>318</v>
      </c>
      <c r="K101" s="48"/>
      <c r="L101" s="43"/>
    </row>
    <row r="102" spans="1:12" x14ac:dyDescent="0.35">
      <c r="A102" s="70" t="s">
        <v>319</v>
      </c>
      <c r="B102" s="60" t="s">
        <v>320</v>
      </c>
      <c r="C102" s="71" t="s">
        <v>31</v>
      </c>
      <c r="D102" s="61" t="s">
        <v>32</v>
      </c>
      <c r="E102" s="72">
        <v>24</v>
      </c>
      <c r="F102" s="72" t="s">
        <v>321</v>
      </c>
      <c r="G102" s="64">
        <v>12.3</v>
      </c>
      <c r="H102" s="64">
        <v>10.450000000000001</v>
      </c>
      <c r="I102" s="41">
        <f t="shared" si="1"/>
        <v>10.450000000000001</v>
      </c>
      <c r="J102" s="96" t="s">
        <v>846</v>
      </c>
      <c r="K102" s="48"/>
      <c r="L102" s="43"/>
    </row>
    <row r="103" spans="1:12" x14ac:dyDescent="0.35">
      <c r="A103" s="74" t="s">
        <v>322</v>
      </c>
      <c r="B103" s="65" t="s">
        <v>323</v>
      </c>
      <c r="C103" s="75" t="s">
        <v>31</v>
      </c>
      <c r="D103" s="66" t="s">
        <v>32</v>
      </c>
      <c r="E103" s="76">
        <v>25</v>
      </c>
      <c r="F103" s="76">
        <v>1</v>
      </c>
      <c r="G103" s="69">
        <v>268.40000000000003</v>
      </c>
      <c r="H103" s="69">
        <v>187.9</v>
      </c>
      <c r="I103" s="41">
        <f t="shared" si="1"/>
        <v>187.9</v>
      </c>
      <c r="J103" s="97" t="s">
        <v>324</v>
      </c>
      <c r="K103" s="48"/>
      <c r="L103" s="43"/>
    </row>
    <row r="104" spans="1:12" x14ac:dyDescent="0.35">
      <c r="A104" s="70" t="s">
        <v>325</v>
      </c>
      <c r="B104" s="60" t="s">
        <v>326</v>
      </c>
      <c r="C104" s="71" t="s">
        <v>31</v>
      </c>
      <c r="D104" s="61" t="s">
        <v>32</v>
      </c>
      <c r="E104" s="72">
        <v>25</v>
      </c>
      <c r="F104" s="72">
        <v>20</v>
      </c>
      <c r="G104" s="64">
        <v>4.25</v>
      </c>
      <c r="H104" s="64">
        <v>3.6</v>
      </c>
      <c r="I104" s="41">
        <f t="shared" si="1"/>
        <v>3.6</v>
      </c>
      <c r="J104" s="96" t="s">
        <v>327</v>
      </c>
      <c r="K104" s="48"/>
      <c r="L104" s="43"/>
    </row>
    <row r="105" spans="1:12" x14ac:dyDescent="0.35">
      <c r="A105" s="65" t="s">
        <v>328</v>
      </c>
      <c r="B105" s="65" t="s">
        <v>329</v>
      </c>
      <c r="C105" s="66" t="s">
        <v>31</v>
      </c>
      <c r="D105" s="66" t="s">
        <v>32</v>
      </c>
      <c r="E105" s="67">
        <v>26</v>
      </c>
      <c r="F105" s="68">
        <v>12</v>
      </c>
      <c r="G105" s="69">
        <v>2.15</v>
      </c>
      <c r="H105" s="69">
        <v>1.85</v>
      </c>
      <c r="I105" s="41">
        <f t="shared" si="1"/>
        <v>1.85</v>
      </c>
      <c r="J105" s="97" t="s">
        <v>330</v>
      </c>
      <c r="K105" s="48"/>
      <c r="L105" s="43"/>
    </row>
    <row r="106" spans="1:12" x14ac:dyDescent="0.35">
      <c r="A106" s="60" t="s">
        <v>331</v>
      </c>
      <c r="B106" s="60" t="s">
        <v>332</v>
      </c>
      <c r="C106" s="61" t="s">
        <v>31</v>
      </c>
      <c r="D106" s="61" t="s">
        <v>32</v>
      </c>
      <c r="E106" s="62">
        <v>26</v>
      </c>
      <c r="F106" s="63">
        <v>12</v>
      </c>
      <c r="G106" s="64">
        <v>4.1000000000000005</v>
      </c>
      <c r="H106" s="64">
        <v>3.5</v>
      </c>
      <c r="I106" s="41">
        <f t="shared" si="1"/>
        <v>3.5</v>
      </c>
      <c r="J106" s="96" t="s">
        <v>333</v>
      </c>
      <c r="K106" s="48"/>
      <c r="L106" s="43"/>
    </row>
    <row r="107" spans="1:12" x14ac:dyDescent="0.35">
      <c r="A107" s="65" t="s">
        <v>334</v>
      </c>
      <c r="B107" s="65" t="s">
        <v>839</v>
      </c>
      <c r="C107" s="66" t="s">
        <v>38</v>
      </c>
      <c r="D107" s="66" t="s">
        <v>32</v>
      </c>
      <c r="E107" s="67">
        <v>26</v>
      </c>
      <c r="F107" s="68">
        <v>12</v>
      </c>
      <c r="G107" s="69">
        <v>4.1000000000000005</v>
      </c>
      <c r="H107" s="69">
        <v>3.5</v>
      </c>
      <c r="I107" s="41">
        <f t="shared" si="1"/>
        <v>3.5</v>
      </c>
      <c r="J107" s="97" t="s">
        <v>335</v>
      </c>
      <c r="K107" s="48"/>
      <c r="L107" s="43"/>
    </row>
    <row r="108" spans="1:12" x14ac:dyDescent="0.35">
      <c r="A108" s="60" t="s">
        <v>336</v>
      </c>
      <c r="B108" s="60" t="s">
        <v>337</v>
      </c>
      <c r="C108" s="61" t="s">
        <v>38</v>
      </c>
      <c r="D108" s="61" t="s">
        <v>32</v>
      </c>
      <c r="E108" s="62">
        <v>26</v>
      </c>
      <c r="F108" s="63">
        <v>6</v>
      </c>
      <c r="G108" s="64">
        <v>7.75</v>
      </c>
      <c r="H108" s="64">
        <v>6.6000000000000005</v>
      </c>
      <c r="I108" s="41">
        <f t="shared" si="1"/>
        <v>6.6000000000000005</v>
      </c>
      <c r="J108" s="96" t="s">
        <v>338</v>
      </c>
      <c r="K108" s="48"/>
      <c r="L108" s="43"/>
    </row>
    <row r="109" spans="1:12" x14ac:dyDescent="0.35">
      <c r="A109" s="74" t="s">
        <v>339</v>
      </c>
      <c r="B109" s="65" t="s">
        <v>340</v>
      </c>
      <c r="C109" s="75" t="s">
        <v>31</v>
      </c>
      <c r="D109" s="66" t="s">
        <v>32</v>
      </c>
      <c r="E109" s="76">
        <v>26</v>
      </c>
      <c r="F109" s="76" t="s">
        <v>321</v>
      </c>
      <c r="G109" s="69">
        <v>10.350000000000001</v>
      </c>
      <c r="H109" s="69">
        <v>8.8000000000000007</v>
      </c>
      <c r="I109" s="41">
        <f t="shared" si="1"/>
        <v>8.8000000000000007</v>
      </c>
      <c r="J109" s="97" t="s">
        <v>847</v>
      </c>
      <c r="K109" s="48"/>
      <c r="L109" s="43"/>
    </row>
    <row r="110" spans="1:12" x14ac:dyDescent="0.35">
      <c r="A110" s="70" t="s">
        <v>341</v>
      </c>
      <c r="B110" s="60" t="s">
        <v>342</v>
      </c>
      <c r="C110" s="71" t="s">
        <v>31</v>
      </c>
      <c r="D110" s="61" t="s">
        <v>32</v>
      </c>
      <c r="E110" s="72">
        <v>26</v>
      </c>
      <c r="F110" s="72">
        <v>1</v>
      </c>
      <c r="G110" s="64">
        <v>92.350000000000009</v>
      </c>
      <c r="H110" s="64">
        <v>78.5</v>
      </c>
      <c r="I110" s="41">
        <f t="shared" si="1"/>
        <v>78.5</v>
      </c>
      <c r="J110" s="96" t="s">
        <v>343</v>
      </c>
      <c r="K110" s="48"/>
      <c r="L110" s="43"/>
    </row>
    <row r="111" spans="1:12" x14ac:dyDescent="0.35">
      <c r="A111" s="65" t="s">
        <v>344</v>
      </c>
      <c r="B111" s="65" t="s">
        <v>345</v>
      </c>
      <c r="C111" s="66" t="s">
        <v>31</v>
      </c>
      <c r="D111" s="66" t="s">
        <v>32</v>
      </c>
      <c r="E111" s="67">
        <v>26</v>
      </c>
      <c r="F111" s="68">
        <v>12</v>
      </c>
      <c r="G111" s="69">
        <v>2.3000000000000003</v>
      </c>
      <c r="H111" s="69">
        <v>1.9500000000000002</v>
      </c>
      <c r="I111" s="41">
        <f t="shared" si="1"/>
        <v>1.9500000000000002</v>
      </c>
      <c r="J111" s="97" t="s">
        <v>346</v>
      </c>
      <c r="K111" s="48"/>
      <c r="L111" s="43"/>
    </row>
    <row r="112" spans="1:12" x14ac:dyDescent="0.35">
      <c r="A112" s="70" t="s">
        <v>347</v>
      </c>
      <c r="B112" s="60" t="s">
        <v>348</v>
      </c>
      <c r="C112" s="71" t="s">
        <v>31</v>
      </c>
      <c r="D112" s="61" t="s">
        <v>32</v>
      </c>
      <c r="E112" s="72">
        <v>26</v>
      </c>
      <c r="F112" s="72">
        <v>12</v>
      </c>
      <c r="G112" s="64">
        <v>2.9000000000000004</v>
      </c>
      <c r="H112" s="64">
        <v>2.4500000000000002</v>
      </c>
      <c r="I112" s="41">
        <f t="shared" si="1"/>
        <v>2.4500000000000002</v>
      </c>
      <c r="J112" s="96" t="s">
        <v>349</v>
      </c>
      <c r="K112" s="48"/>
      <c r="L112" s="43"/>
    </row>
    <row r="113" spans="1:12" x14ac:dyDescent="0.35">
      <c r="A113" s="65" t="s">
        <v>350</v>
      </c>
      <c r="B113" s="65" t="s">
        <v>351</v>
      </c>
      <c r="C113" s="66" t="s">
        <v>31</v>
      </c>
      <c r="D113" s="66" t="s">
        <v>32</v>
      </c>
      <c r="E113" s="67">
        <v>27</v>
      </c>
      <c r="F113" s="68">
        <v>12</v>
      </c>
      <c r="G113" s="69">
        <v>3.1</v>
      </c>
      <c r="H113" s="69">
        <v>2.6500000000000004</v>
      </c>
      <c r="I113" s="41">
        <f t="shared" si="1"/>
        <v>2.6500000000000004</v>
      </c>
      <c r="J113" s="97" t="s">
        <v>352</v>
      </c>
      <c r="K113" s="48"/>
      <c r="L113" s="43"/>
    </row>
    <row r="114" spans="1:12" x14ac:dyDescent="0.35">
      <c r="A114" s="60" t="s">
        <v>353</v>
      </c>
      <c r="B114" s="60" t="s">
        <v>354</v>
      </c>
      <c r="C114" s="61" t="s">
        <v>38</v>
      </c>
      <c r="D114" s="61" t="s">
        <v>32</v>
      </c>
      <c r="E114" s="62">
        <v>27</v>
      </c>
      <c r="F114" s="63">
        <v>6</v>
      </c>
      <c r="G114" s="64">
        <v>4.75</v>
      </c>
      <c r="H114" s="64">
        <v>4.05</v>
      </c>
      <c r="I114" s="41">
        <f t="shared" si="1"/>
        <v>4.05</v>
      </c>
      <c r="J114" s="96" t="s">
        <v>355</v>
      </c>
      <c r="K114" s="48"/>
      <c r="L114" s="43"/>
    </row>
    <row r="115" spans="1:12" x14ac:dyDescent="0.35">
      <c r="A115" s="65" t="s">
        <v>356</v>
      </c>
      <c r="B115" s="65" t="s">
        <v>357</v>
      </c>
      <c r="C115" s="66" t="s">
        <v>38</v>
      </c>
      <c r="D115" s="66" t="s">
        <v>32</v>
      </c>
      <c r="E115" s="67">
        <v>27</v>
      </c>
      <c r="F115" s="68">
        <v>4</v>
      </c>
      <c r="G115" s="69">
        <v>9.1</v>
      </c>
      <c r="H115" s="69">
        <v>7.75</v>
      </c>
      <c r="I115" s="41">
        <f t="shared" si="1"/>
        <v>7.75</v>
      </c>
      <c r="J115" s="97" t="s">
        <v>358</v>
      </c>
      <c r="K115" s="48"/>
      <c r="L115" s="43"/>
    </row>
    <row r="116" spans="1:12" x14ac:dyDescent="0.35">
      <c r="A116" s="60" t="s">
        <v>359</v>
      </c>
      <c r="B116" s="60" t="s">
        <v>360</v>
      </c>
      <c r="C116" s="61" t="s">
        <v>38</v>
      </c>
      <c r="D116" s="61" t="s">
        <v>32</v>
      </c>
      <c r="E116" s="62">
        <v>27</v>
      </c>
      <c r="F116" s="63">
        <v>10</v>
      </c>
      <c r="G116" s="64">
        <v>7.4</v>
      </c>
      <c r="H116" s="64">
        <v>6.3000000000000007</v>
      </c>
      <c r="I116" s="41">
        <f t="shared" si="1"/>
        <v>6.3000000000000007</v>
      </c>
      <c r="J116" s="96" t="s">
        <v>361</v>
      </c>
      <c r="K116" s="48"/>
      <c r="L116" s="43"/>
    </row>
    <row r="117" spans="1:12" x14ac:dyDescent="0.35">
      <c r="A117" s="65" t="s">
        <v>362</v>
      </c>
      <c r="B117" s="65" t="s">
        <v>363</v>
      </c>
      <c r="C117" s="66" t="s">
        <v>31</v>
      </c>
      <c r="D117" s="66" t="s">
        <v>32</v>
      </c>
      <c r="E117" s="67">
        <v>27</v>
      </c>
      <c r="F117" s="68">
        <v>24</v>
      </c>
      <c r="G117" s="69">
        <v>2.35</v>
      </c>
      <c r="H117" s="69">
        <v>2</v>
      </c>
      <c r="I117" s="41">
        <f t="shared" si="1"/>
        <v>2</v>
      </c>
      <c r="J117" s="97" t="s">
        <v>364</v>
      </c>
      <c r="K117" s="48"/>
      <c r="L117" s="43"/>
    </row>
    <row r="118" spans="1:12" x14ac:dyDescent="0.35">
      <c r="A118" s="80" t="s">
        <v>365</v>
      </c>
      <c r="B118" s="60" t="s">
        <v>366</v>
      </c>
      <c r="C118" s="61" t="s">
        <v>38</v>
      </c>
      <c r="D118" s="61" t="s">
        <v>32</v>
      </c>
      <c r="E118" s="62">
        <v>27</v>
      </c>
      <c r="F118" s="63">
        <v>3</v>
      </c>
      <c r="G118" s="64">
        <v>11.350000000000001</v>
      </c>
      <c r="H118" s="64">
        <v>9.65</v>
      </c>
      <c r="I118" s="41">
        <f t="shared" si="1"/>
        <v>9.65</v>
      </c>
      <c r="J118" s="96" t="s">
        <v>367</v>
      </c>
      <c r="K118" s="48"/>
      <c r="L118" s="43"/>
    </row>
    <row r="119" spans="1:12" x14ac:dyDescent="0.35">
      <c r="A119" s="65" t="s">
        <v>838</v>
      </c>
      <c r="B119" s="65" t="s">
        <v>368</v>
      </c>
      <c r="C119" s="66" t="s">
        <v>38</v>
      </c>
      <c r="D119" s="66" t="s">
        <v>32</v>
      </c>
      <c r="E119" s="67">
        <v>27</v>
      </c>
      <c r="F119" s="68">
        <v>48</v>
      </c>
      <c r="G119" s="69">
        <v>3.25</v>
      </c>
      <c r="H119" s="69">
        <v>2.75</v>
      </c>
      <c r="I119" s="41">
        <f t="shared" si="1"/>
        <v>2.75</v>
      </c>
      <c r="J119" s="97" t="s">
        <v>369</v>
      </c>
      <c r="K119" s="48"/>
      <c r="L119" s="43"/>
    </row>
    <row r="120" spans="1:12" x14ac:dyDescent="0.35">
      <c r="A120" s="60" t="s">
        <v>370</v>
      </c>
      <c r="B120" s="60" t="s">
        <v>371</v>
      </c>
      <c r="C120" s="61" t="s">
        <v>31</v>
      </c>
      <c r="D120" s="61" t="s">
        <v>32</v>
      </c>
      <c r="E120" s="62">
        <v>28</v>
      </c>
      <c r="F120" s="63">
        <v>8</v>
      </c>
      <c r="G120" s="64">
        <v>4.45</v>
      </c>
      <c r="H120" s="64">
        <v>3.8000000000000003</v>
      </c>
      <c r="I120" s="41">
        <f t="shared" si="1"/>
        <v>3.8000000000000003</v>
      </c>
      <c r="J120" s="96" t="s">
        <v>372</v>
      </c>
      <c r="K120" s="48"/>
      <c r="L120" s="43"/>
    </row>
    <row r="121" spans="1:12" x14ac:dyDescent="0.35">
      <c r="A121" s="65" t="s">
        <v>373</v>
      </c>
      <c r="B121" s="65" t="s">
        <v>374</v>
      </c>
      <c r="C121" s="66" t="s">
        <v>31</v>
      </c>
      <c r="D121" s="66" t="s">
        <v>32</v>
      </c>
      <c r="E121" s="67">
        <v>28</v>
      </c>
      <c r="F121" s="68">
        <v>6</v>
      </c>
      <c r="G121" s="69">
        <v>5.45</v>
      </c>
      <c r="H121" s="69">
        <v>4.6500000000000004</v>
      </c>
      <c r="I121" s="41">
        <f t="shared" si="1"/>
        <v>4.6500000000000004</v>
      </c>
      <c r="J121" s="97" t="s">
        <v>375</v>
      </c>
      <c r="K121" s="48"/>
      <c r="L121" s="43"/>
    </row>
    <row r="122" spans="1:12" x14ac:dyDescent="0.35">
      <c r="A122" s="60" t="s">
        <v>376</v>
      </c>
      <c r="B122" s="60" t="s">
        <v>377</v>
      </c>
      <c r="C122" s="61" t="s">
        <v>31</v>
      </c>
      <c r="D122" s="61" t="s">
        <v>32</v>
      </c>
      <c r="E122" s="62">
        <v>28</v>
      </c>
      <c r="F122" s="63">
        <v>6</v>
      </c>
      <c r="G122" s="64">
        <v>5.1000000000000005</v>
      </c>
      <c r="H122" s="64">
        <v>4.3500000000000005</v>
      </c>
      <c r="I122" s="41">
        <f t="shared" si="1"/>
        <v>4.3500000000000005</v>
      </c>
      <c r="J122" s="96" t="s">
        <v>378</v>
      </c>
      <c r="K122" s="48"/>
      <c r="L122" s="43"/>
    </row>
    <row r="123" spans="1:12" x14ac:dyDescent="0.35">
      <c r="A123" s="65" t="s">
        <v>379</v>
      </c>
      <c r="B123" s="65" t="s">
        <v>380</v>
      </c>
      <c r="C123" s="66" t="s">
        <v>31</v>
      </c>
      <c r="D123" s="66" t="s">
        <v>32</v>
      </c>
      <c r="E123" s="67">
        <v>28</v>
      </c>
      <c r="F123" s="68">
        <v>4</v>
      </c>
      <c r="G123" s="69">
        <v>17.8</v>
      </c>
      <c r="H123" s="69">
        <v>15.15</v>
      </c>
      <c r="I123" s="41">
        <f t="shared" si="1"/>
        <v>15.15</v>
      </c>
      <c r="J123" s="97" t="s">
        <v>381</v>
      </c>
      <c r="K123" s="48"/>
      <c r="L123" s="43"/>
    </row>
    <row r="124" spans="1:12" x14ac:dyDescent="0.35">
      <c r="A124" s="60" t="s">
        <v>382</v>
      </c>
      <c r="B124" s="60" t="s">
        <v>383</v>
      </c>
      <c r="C124" s="61" t="s">
        <v>38</v>
      </c>
      <c r="D124" s="61" t="s">
        <v>32</v>
      </c>
      <c r="E124" s="62">
        <v>28</v>
      </c>
      <c r="F124" s="63">
        <v>12</v>
      </c>
      <c r="G124" s="64">
        <v>7.2</v>
      </c>
      <c r="H124" s="64">
        <v>6.1000000000000005</v>
      </c>
      <c r="I124" s="41">
        <f t="shared" si="1"/>
        <v>6.1000000000000005</v>
      </c>
      <c r="J124" s="96" t="s">
        <v>384</v>
      </c>
      <c r="K124" s="48"/>
      <c r="L124" s="43"/>
    </row>
    <row r="125" spans="1:12" x14ac:dyDescent="0.35">
      <c r="A125" s="65" t="s">
        <v>385</v>
      </c>
      <c r="B125" s="65" t="s">
        <v>386</v>
      </c>
      <c r="C125" s="66" t="s">
        <v>31</v>
      </c>
      <c r="D125" s="66" t="s">
        <v>32</v>
      </c>
      <c r="E125" s="67">
        <v>28</v>
      </c>
      <c r="F125" s="68">
        <v>12</v>
      </c>
      <c r="G125" s="69">
        <v>3.25</v>
      </c>
      <c r="H125" s="69">
        <v>2.75</v>
      </c>
      <c r="I125" s="41">
        <f t="shared" si="1"/>
        <v>2.75</v>
      </c>
      <c r="J125" s="97" t="s">
        <v>387</v>
      </c>
      <c r="K125" s="48"/>
      <c r="L125" s="43"/>
    </row>
    <row r="126" spans="1:12" x14ac:dyDescent="0.35">
      <c r="A126" s="60" t="s">
        <v>388</v>
      </c>
      <c r="B126" s="60" t="s">
        <v>389</v>
      </c>
      <c r="C126" s="61" t="s">
        <v>31</v>
      </c>
      <c r="D126" s="61" t="s">
        <v>32</v>
      </c>
      <c r="E126" s="62">
        <v>28</v>
      </c>
      <c r="F126" s="63">
        <v>12</v>
      </c>
      <c r="G126" s="64">
        <v>4.2</v>
      </c>
      <c r="H126" s="64">
        <v>3.5500000000000003</v>
      </c>
      <c r="I126" s="41">
        <f t="shared" si="1"/>
        <v>3.5500000000000003</v>
      </c>
      <c r="J126" s="96" t="s">
        <v>390</v>
      </c>
      <c r="K126" s="48"/>
      <c r="L126" s="43"/>
    </row>
    <row r="127" spans="1:12" x14ac:dyDescent="0.35">
      <c r="A127" s="65" t="s">
        <v>391</v>
      </c>
      <c r="B127" s="65" t="s">
        <v>843</v>
      </c>
      <c r="C127" s="66" t="s">
        <v>38</v>
      </c>
      <c r="D127" s="66" t="s">
        <v>32</v>
      </c>
      <c r="E127" s="67">
        <v>29</v>
      </c>
      <c r="F127" s="68">
        <v>6</v>
      </c>
      <c r="G127" s="69">
        <v>2.15</v>
      </c>
      <c r="H127" s="69">
        <v>1.85</v>
      </c>
      <c r="I127" s="41">
        <f t="shared" si="1"/>
        <v>1.85</v>
      </c>
      <c r="J127" s="97" t="s">
        <v>392</v>
      </c>
      <c r="K127" s="48"/>
      <c r="L127" s="43"/>
    </row>
    <row r="128" spans="1:12" x14ac:dyDescent="0.35">
      <c r="A128" s="60" t="s">
        <v>393</v>
      </c>
      <c r="B128" s="60" t="s">
        <v>841</v>
      </c>
      <c r="C128" s="61" t="s">
        <v>38</v>
      </c>
      <c r="D128" s="61" t="s">
        <v>32</v>
      </c>
      <c r="E128" s="62">
        <v>29</v>
      </c>
      <c r="F128" s="63">
        <v>6</v>
      </c>
      <c r="G128" s="64">
        <v>5.5</v>
      </c>
      <c r="H128" s="64">
        <v>4.7</v>
      </c>
      <c r="I128" s="41">
        <f t="shared" si="1"/>
        <v>4.7</v>
      </c>
      <c r="J128" s="96" t="s">
        <v>394</v>
      </c>
      <c r="K128" s="48"/>
      <c r="L128" s="43"/>
    </row>
    <row r="129" spans="1:12" x14ac:dyDescent="0.35">
      <c r="A129" s="65" t="s">
        <v>395</v>
      </c>
      <c r="B129" s="65" t="s">
        <v>842</v>
      </c>
      <c r="C129" s="66" t="s">
        <v>38</v>
      </c>
      <c r="D129" s="66" t="s">
        <v>32</v>
      </c>
      <c r="E129" s="67">
        <v>29</v>
      </c>
      <c r="F129" s="68">
        <v>6</v>
      </c>
      <c r="G129" s="69">
        <v>5.8000000000000007</v>
      </c>
      <c r="H129" s="69">
        <v>4.95</v>
      </c>
      <c r="I129" s="41">
        <f t="shared" si="1"/>
        <v>4.95</v>
      </c>
      <c r="J129" s="97" t="s">
        <v>396</v>
      </c>
      <c r="K129" s="48"/>
      <c r="L129" s="43"/>
    </row>
    <row r="130" spans="1:12" x14ac:dyDescent="0.35">
      <c r="A130" s="60" t="s">
        <v>397</v>
      </c>
      <c r="B130" s="60" t="s">
        <v>840</v>
      </c>
      <c r="C130" s="61" t="s">
        <v>38</v>
      </c>
      <c r="D130" s="61" t="s">
        <v>32</v>
      </c>
      <c r="E130" s="62">
        <v>29</v>
      </c>
      <c r="F130" s="63">
        <v>12</v>
      </c>
      <c r="G130" s="64">
        <v>2.6500000000000004</v>
      </c>
      <c r="H130" s="64">
        <v>2.25</v>
      </c>
      <c r="I130" s="41">
        <f t="shared" si="1"/>
        <v>2.25</v>
      </c>
      <c r="J130" s="96" t="s">
        <v>398</v>
      </c>
      <c r="K130" s="48"/>
      <c r="L130" s="43"/>
    </row>
    <row r="131" spans="1:12" x14ac:dyDescent="0.35">
      <c r="A131" s="65" t="s">
        <v>399</v>
      </c>
      <c r="B131" s="65" t="s">
        <v>400</v>
      </c>
      <c r="C131" s="66" t="s">
        <v>31</v>
      </c>
      <c r="D131" s="66" t="s">
        <v>32</v>
      </c>
      <c r="E131" s="67">
        <v>29</v>
      </c>
      <c r="F131" s="68">
        <v>12</v>
      </c>
      <c r="G131" s="69">
        <v>3.3000000000000003</v>
      </c>
      <c r="H131" s="69">
        <v>2.8000000000000003</v>
      </c>
      <c r="I131" s="41">
        <f t="shared" si="1"/>
        <v>2.8000000000000003</v>
      </c>
      <c r="J131" s="97" t="s">
        <v>401</v>
      </c>
      <c r="K131" s="48"/>
      <c r="L131" s="43"/>
    </row>
    <row r="132" spans="1:12" x14ac:dyDescent="0.35">
      <c r="A132" s="60" t="s">
        <v>402</v>
      </c>
      <c r="B132" s="60" t="s">
        <v>403</v>
      </c>
      <c r="C132" s="61" t="s">
        <v>31</v>
      </c>
      <c r="D132" s="61" t="s">
        <v>32</v>
      </c>
      <c r="E132" s="62">
        <v>29</v>
      </c>
      <c r="F132" s="63">
        <v>12</v>
      </c>
      <c r="G132" s="64">
        <v>2.6</v>
      </c>
      <c r="H132" s="64">
        <v>2.2000000000000002</v>
      </c>
      <c r="I132" s="41">
        <f t="shared" si="1"/>
        <v>2.2000000000000002</v>
      </c>
      <c r="J132" s="96" t="s">
        <v>404</v>
      </c>
      <c r="K132" s="48"/>
      <c r="L132" s="43"/>
    </row>
    <row r="133" spans="1:12" x14ac:dyDescent="0.35">
      <c r="A133" s="65" t="s">
        <v>405</v>
      </c>
      <c r="B133" s="65" t="s">
        <v>406</v>
      </c>
      <c r="C133" s="66" t="s">
        <v>31</v>
      </c>
      <c r="D133" s="66" t="s">
        <v>32</v>
      </c>
      <c r="E133" s="67">
        <v>29</v>
      </c>
      <c r="F133" s="68">
        <v>6</v>
      </c>
      <c r="G133" s="69">
        <v>6.0500000000000007</v>
      </c>
      <c r="H133" s="69">
        <v>4.55</v>
      </c>
      <c r="I133" s="41">
        <f t="shared" ref="I133:I196" si="2">H133</f>
        <v>4.55</v>
      </c>
      <c r="J133" s="97" t="s">
        <v>407</v>
      </c>
      <c r="K133" s="48"/>
      <c r="L133" s="43"/>
    </row>
    <row r="134" spans="1:12" x14ac:dyDescent="0.35">
      <c r="A134" s="60" t="s">
        <v>408</v>
      </c>
      <c r="B134" s="60" t="s">
        <v>409</v>
      </c>
      <c r="C134" s="61" t="s">
        <v>31</v>
      </c>
      <c r="D134" s="61" t="s">
        <v>32</v>
      </c>
      <c r="E134" s="62">
        <v>30</v>
      </c>
      <c r="F134" s="63">
        <v>24</v>
      </c>
      <c r="G134" s="64">
        <v>1.8</v>
      </c>
      <c r="H134" s="64">
        <v>1.55</v>
      </c>
      <c r="I134" s="41">
        <f t="shared" si="2"/>
        <v>1.55</v>
      </c>
      <c r="J134" s="96" t="s">
        <v>410</v>
      </c>
      <c r="K134" s="48"/>
      <c r="L134" s="43"/>
    </row>
    <row r="135" spans="1:12" x14ac:dyDescent="0.35">
      <c r="A135" s="65" t="s">
        <v>411</v>
      </c>
      <c r="B135" s="65" t="s">
        <v>412</v>
      </c>
      <c r="C135" s="66" t="s">
        <v>31</v>
      </c>
      <c r="D135" s="66" t="s">
        <v>32</v>
      </c>
      <c r="E135" s="67">
        <v>30</v>
      </c>
      <c r="F135" s="68">
        <v>12</v>
      </c>
      <c r="G135" s="69">
        <v>1.7000000000000002</v>
      </c>
      <c r="H135" s="69">
        <v>1.4500000000000002</v>
      </c>
      <c r="I135" s="41">
        <f t="shared" si="2"/>
        <v>1.4500000000000002</v>
      </c>
      <c r="J135" s="97" t="s">
        <v>413</v>
      </c>
      <c r="K135" s="48"/>
      <c r="L135" s="43"/>
    </row>
    <row r="136" spans="1:12" x14ac:dyDescent="0.35">
      <c r="A136" s="60" t="s">
        <v>414</v>
      </c>
      <c r="B136" s="60" t="s">
        <v>415</v>
      </c>
      <c r="C136" s="61" t="s">
        <v>31</v>
      </c>
      <c r="D136" s="61" t="s">
        <v>32</v>
      </c>
      <c r="E136" s="62">
        <v>30</v>
      </c>
      <c r="F136" s="63">
        <v>12</v>
      </c>
      <c r="G136" s="64">
        <v>4.05</v>
      </c>
      <c r="H136" s="64">
        <v>3.45</v>
      </c>
      <c r="I136" s="41">
        <f t="shared" si="2"/>
        <v>3.45</v>
      </c>
      <c r="J136" s="96" t="s">
        <v>416</v>
      </c>
      <c r="K136" s="48"/>
      <c r="L136" s="43"/>
    </row>
    <row r="137" spans="1:12" x14ac:dyDescent="0.35">
      <c r="A137" s="65" t="s">
        <v>417</v>
      </c>
      <c r="B137" s="65" t="s">
        <v>418</v>
      </c>
      <c r="C137" s="66" t="s">
        <v>31</v>
      </c>
      <c r="D137" s="66" t="s">
        <v>32</v>
      </c>
      <c r="E137" s="67">
        <v>30</v>
      </c>
      <c r="F137" s="68">
        <v>12</v>
      </c>
      <c r="G137" s="69">
        <v>5</v>
      </c>
      <c r="H137" s="69">
        <v>4.25</v>
      </c>
      <c r="I137" s="41">
        <f t="shared" si="2"/>
        <v>4.25</v>
      </c>
      <c r="J137" s="97" t="s">
        <v>419</v>
      </c>
      <c r="K137" s="48"/>
      <c r="L137" s="43"/>
    </row>
    <row r="138" spans="1:12" x14ac:dyDescent="0.35">
      <c r="A138" s="70" t="s">
        <v>420</v>
      </c>
      <c r="B138" s="60" t="s">
        <v>421</v>
      </c>
      <c r="C138" s="71" t="s">
        <v>31</v>
      </c>
      <c r="D138" s="61" t="s">
        <v>32</v>
      </c>
      <c r="E138" s="72">
        <v>30</v>
      </c>
      <c r="F138" s="72">
        <v>6</v>
      </c>
      <c r="G138" s="64">
        <v>8.2000000000000011</v>
      </c>
      <c r="H138" s="64">
        <v>6.95</v>
      </c>
      <c r="I138" s="41">
        <f t="shared" si="2"/>
        <v>6.95</v>
      </c>
      <c r="J138" s="96" t="s">
        <v>422</v>
      </c>
      <c r="K138" s="48"/>
      <c r="L138" s="43"/>
    </row>
    <row r="139" spans="1:12" x14ac:dyDescent="0.35">
      <c r="A139" s="65" t="s">
        <v>423</v>
      </c>
      <c r="B139" s="65" t="s">
        <v>424</v>
      </c>
      <c r="C139" s="66" t="s">
        <v>31</v>
      </c>
      <c r="D139" s="66" t="s">
        <v>32</v>
      </c>
      <c r="E139" s="67">
        <v>30</v>
      </c>
      <c r="F139" s="68">
        <v>24</v>
      </c>
      <c r="G139" s="69">
        <v>1.2000000000000002</v>
      </c>
      <c r="H139" s="69">
        <v>1</v>
      </c>
      <c r="I139" s="41">
        <f t="shared" si="2"/>
        <v>1</v>
      </c>
      <c r="J139" s="97" t="s">
        <v>425</v>
      </c>
      <c r="K139" s="48"/>
      <c r="L139" s="43"/>
    </row>
    <row r="140" spans="1:12" x14ac:dyDescent="0.35">
      <c r="A140" s="60" t="s">
        <v>426</v>
      </c>
      <c r="B140" s="60" t="s">
        <v>427</v>
      </c>
      <c r="C140" s="61" t="s">
        <v>31</v>
      </c>
      <c r="D140" s="61" t="s">
        <v>32</v>
      </c>
      <c r="E140" s="62">
        <v>30</v>
      </c>
      <c r="F140" s="63">
        <v>12</v>
      </c>
      <c r="G140" s="64">
        <v>3.5500000000000003</v>
      </c>
      <c r="H140" s="64">
        <v>2.6500000000000004</v>
      </c>
      <c r="I140" s="41">
        <f t="shared" si="2"/>
        <v>2.6500000000000004</v>
      </c>
      <c r="J140" s="96" t="s">
        <v>428</v>
      </c>
      <c r="K140" s="48"/>
      <c r="L140" s="43"/>
    </row>
    <row r="141" spans="1:12" x14ac:dyDescent="0.35">
      <c r="A141" s="65" t="s">
        <v>429</v>
      </c>
      <c r="B141" s="65" t="s">
        <v>430</v>
      </c>
      <c r="C141" s="66" t="s">
        <v>31</v>
      </c>
      <c r="D141" s="66" t="s">
        <v>32</v>
      </c>
      <c r="E141" s="67">
        <v>31</v>
      </c>
      <c r="F141" s="68">
        <v>12</v>
      </c>
      <c r="G141" s="69">
        <v>4.5</v>
      </c>
      <c r="H141" s="69">
        <v>3.85</v>
      </c>
      <c r="I141" s="41">
        <f t="shared" si="2"/>
        <v>3.85</v>
      </c>
      <c r="J141" s="97" t="s">
        <v>431</v>
      </c>
      <c r="K141" s="48"/>
      <c r="L141" s="43"/>
    </row>
    <row r="142" spans="1:12" x14ac:dyDescent="0.35">
      <c r="A142" s="60" t="s">
        <v>432</v>
      </c>
      <c r="B142" s="60" t="s">
        <v>433</v>
      </c>
      <c r="C142" s="61" t="s">
        <v>38</v>
      </c>
      <c r="D142" s="61" t="s">
        <v>32</v>
      </c>
      <c r="E142" s="62">
        <v>31</v>
      </c>
      <c r="F142" s="63">
        <v>6</v>
      </c>
      <c r="G142" s="64">
        <v>6.5</v>
      </c>
      <c r="H142" s="64">
        <v>5.5500000000000007</v>
      </c>
      <c r="I142" s="41">
        <f t="shared" si="2"/>
        <v>5.5500000000000007</v>
      </c>
      <c r="J142" s="96" t="s">
        <v>434</v>
      </c>
      <c r="K142" s="48"/>
      <c r="L142" s="43"/>
    </row>
    <row r="143" spans="1:12" x14ac:dyDescent="0.35">
      <c r="A143" s="65" t="s">
        <v>435</v>
      </c>
      <c r="B143" s="65" t="s">
        <v>436</v>
      </c>
      <c r="C143" s="66" t="s">
        <v>31</v>
      </c>
      <c r="D143" s="66" t="s">
        <v>32</v>
      </c>
      <c r="E143" s="67">
        <v>31</v>
      </c>
      <c r="F143" s="68">
        <v>12</v>
      </c>
      <c r="G143" s="69">
        <v>4.7</v>
      </c>
      <c r="H143" s="69">
        <v>4</v>
      </c>
      <c r="I143" s="41">
        <f t="shared" si="2"/>
        <v>4</v>
      </c>
      <c r="J143" s="97" t="s">
        <v>437</v>
      </c>
      <c r="K143" s="48"/>
      <c r="L143" s="43"/>
    </row>
    <row r="144" spans="1:12" x14ac:dyDescent="0.35">
      <c r="A144" s="60" t="s">
        <v>438</v>
      </c>
      <c r="B144" s="60" t="s">
        <v>439</v>
      </c>
      <c r="C144" s="61" t="s">
        <v>31</v>
      </c>
      <c r="D144" s="61" t="s">
        <v>32</v>
      </c>
      <c r="E144" s="62">
        <v>31</v>
      </c>
      <c r="F144" s="63">
        <v>12</v>
      </c>
      <c r="G144" s="64">
        <v>8.35</v>
      </c>
      <c r="H144" s="64">
        <v>7.1000000000000005</v>
      </c>
      <c r="I144" s="41">
        <f t="shared" si="2"/>
        <v>7.1000000000000005</v>
      </c>
      <c r="J144" s="96" t="s">
        <v>440</v>
      </c>
      <c r="K144" s="48"/>
      <c r="L144" s="43"/>
    </row>
    <row r="145" spans="1:12" x14ac:dyDescent="0.35">
      <c r="A145" s="65" t="s">
        <v>441</v>
      </c>
      <c r="B145" s="65" t="s">
        <v>848</v>
      </c>
      <c r="C145" s="66" t="s">
        <v>31</v>
      </c>
      <c r="D145" s="66" t="s">
        <v>32</v>
      </c>
      <c r="E145" s="67">
        <v>31</v>
      </c>
      <c r="F145" s="68">
        <v>6</v>
      </c>
      <c r="G145" s="69">
        <v>7.95</v>
      </c>
      <c r="H145" s="69">
        <v>6.75</v>
      </c>
      <c r="I145" s="41">
        <f t="shared" si="2"/>
        <v>6.75</v>
      </c>
      <c r="J145" s="97" t="s">
        <v>442</v>
      </c>
      <c r="K145" s="48"/>
      <c r="L145" s="43"/>
    </row>
    <row r="146" spans="1:12" x14ac:dyDescent="0.35">
      <c r="A146" s="60" t="s">
        <v>443</v>
      </c>
      <c r="B146" s="60" t="s">
        <v>444</v>
      </c>
      <c r="C146" s="61" t="s">
        <v>31</v>
      </c>
      <c r="D146" s="61" t="s">
        <v>32</v>
      </c>
      <c r="E146" s="62">
        <v>31</v>
      </c>
      <c r="F146" s="63">
        <v>12</v>
      </c>
      <c r="G146" s="64">
        <v>6.9</v>
      </c>
      <c r="H146" s="64">
        <v>5.8500000000000005</v>
      </c>
      <c r="I146" s="41">
        <f t="shared" si="2"/>
        <v>5.8500000000000005</v>
      </c>
      <c r="J146" s="96" t="s">
        <v>445</v>
      </c>
      <c r="K146" s="48"/>
      <c r="L146" s="43"/>
    </row>
    <row r="147" spans="1:12" x14ac:dyDescent="0.35">
      <c r="A147" s="65" t="s">
        <v>446</v>
      </c>
      <c r="B147" s="65" t="s">
        <v>447</v>
      </c>
      <c r="C147" s="66" t="s">
        <v>38</v>
      </c>
      <c r="D147" s="66" t="s">
        <v>32</v>
      </c>
      <c r="E147" s="67">
        <v>31</v>
      </c>
      <c r="F147" s="68">
        <v>12</v>
      </c>
      <c r="G147" s="69">
        <v>5.5500000000000007</v>
      </c>
      <c r="H147" s="69">
        <v>4.7</v>
      </c>
      <c r="I147" s="41">
        <f t="shared" si="2"/>
        <v>4.7</v>
      </c>
      <c r="J147" s="97" t="s">
        <v>448</v>
      </c>
      <c r="K147" s="48"/>
      <c r="L147" s="43"/>
    </row>
    <row r="148" spans="1:12" x14ac:dyDescent="0.35">
      <c r="A148" s="60" t="s">
        <v>449</v>
      </c>
      <c r="B148" s="60" t="s">
        <v>450</v>
      </c>
      <c r="C148" s="61" t="s">
        <v>31</v>
      </c>
      <c r="D148" s="61" t="s">
        <v>32</v>
      </c>
      <c r="E148" s="62">
        <v>31</v>
      </c>
      <c r="F148" s="63">
        <v>12</v>
      </c>
      <c r="G148" s="64">
        <v>4.2</v>
      </c>
      <c r="H148" s="64">
        <v>3.5500000000000003</v>
      </c>
      <c r="I148" s="41">
        <f t="shared" si="2"/>
        <v>3.5500000000000003</v>
      </c>
      <c r="J148" s="96" t="s">
        <v>451</v>
      </c>
      <c r="K148" s="48"/>
      <c r="L148" s="43"/>
    </row>
    <row r="149" spans="1:12" x14ac:dyDescent="0.35">
      <c r="A149" s="65" t="s">
        <v>452</v>
      </c>
      <c r="B149" s="65" t="s">
        <v>453</v>
      </c>
      <c r="C149" s="66" t="s">
        <v>38</v>
      </c>
      <c r="D149" s="66" t="s">
        <v>32</v>
      </c>
      <c r="E149" s="67">
        <v>31</v>
      </c>
      <c r="F149" s="68">
        <v>6</v>
      </c>
      <c r="G149" s="69">
        <v>8.6</v>
      </c>
      <c r="H149" s="69">
        <v>6.45</v>
      </c>
      <c r="I149" s="41">
        <f t="shared" si="2"/>
        <v>6.45</v>
      </c>
      <c r="J149" s="97" t="s">
        <v>454</v>
      </c>
      <c r="K149" s="48"/>
      <c r="L149" s="43"/>
    </row>
    <row r="150" spans="1:12" x14ac:dyDescent="0.35">
      <c r="A150" s="60" t="s">
        <v>455</v>
      </c>
      <c r="B150" s="60" t="s">
        <v>456</v>
      </c>
      <c r="C150" s="61" t="s">
        <v>31</v>
      </c>
      <c r="D150" s="61" t="s">
        <v>32</v>
      </c>
      <c r="E150" s="62">
        <v>32</v>
      </c>
      <c r="F150" s="63">
        <v>3</v>
      </c>
      <c r="G150" s="64">
        <v>9.0500000000000007</v>
      </c>
      <c r="H150" s="64">
        <v>7.7</v>
      </c>
      <c r="I150" s="41">
        <f t="shared" si="2"/>
        <v>7.7</v>
      </c>
      <c r="J150" s="96" t="s">
        <v>457</v>
      </c>
      <c r="K150" s="48"/>
      <c r="L150" s="43"/>
    </row>
    <row r="151" spans="1:12" x14ac:dyDescent="0.35">
      <c r="A151" s="65" t="s">
        <v>458</v>
      </c>
      <c r="B151" s="65" t="s">
        <v>459</v>
      </c>
      <c r="C151" s="66" t="s">
        <v>31</v>
      </c>
      <c r="D151" s="66" t="s">
        <v>32</v>
      </c>
      <c r="E151" s="67">
        <v>32</v>
      </c>
      <c r="F151" s="68">
        <v>2</v>
      </c>
      <c r="G151" s="69">
        <v>42.5</v>
      </c>
      <c r="H151" s="69">
        <v>36.15</v>
      </c>
      <c r="I151" s="41">
        <f t="shared" si="2"/>
        <v>36.15</v>
      </c>
      <c r="J151" s="97" t="s">
        <v>460</v>
      </c>
      <c r="K151" s="48"/>
      <c r="L151" s="43"/>
    </row>
    <row r="152" spans="1:12" x14ac:dyDescent="0.35">
      <c r="A152" s="60" t="s">
        <v>461</v>
      </c>
      <c r="B152" s="60" t="s">
        <v>462</v>
      </c>
      <c r="C152" s="61" t="s">
        <v>31</v>
      </c>
      <c r="D152" s="61" t="s">
        <v>32</v>
      </c>
      <c r="E152" s="62">
        <v>32</v>
      </c>
      <c r="F152" s="63">
        <v>6</v>
      </c>
      <c r="G152" s="64">
        <v>16.05</v>
      </c>
      <c r="H152" s="64">
        <v>13.65</v>
      </c>
      <c r="I152" s="41">
        <f t="shared" si="2"/>
        <v>13.65</v>
      </c>
      <c r="J152" s="96" t="s">
        <v>463</v>
      </c>
      <c r="K152" s="48"/>
      <c r="L152" s="43"/>
    </row>
    <row r="153" spans="1:12" x14ac:dyDescent="0.35">
      <c r="A153" s="65" t="s">
        <v>464</v>
      </c>
      <c r="B153" s="65" t="s">
        <v>465</v>
      </c>
      <c r="C153" s="66" t="s">
        <v>31</v>
      </c>
      <c r="D153" s="66" t="s">
        <v>32</v>
      </c>
      <c r="E153" s="67">
        <v>32</v>
      </c>
      <c r="F153" s="68">
        <v>6</v>
      </c>
      <c r="G153" s="69">
        <v>17.350000000000001</v>
      </c>
      <c r="H153" s="69">
        <v>14.75</v>
      </c>
      <c r="I153" s="41">
        <f t="shared" si="2"/>
        <v>14.75</v>
      </c>
      <c r="J153" s="97" t="s">
        <v>466</v>
      </c>
      <c r="K153" s="48"/>
      <c r="L153" s="43"/>
    </row>
    <row r="154" spans="1:12" x14ac:dyDescent="0.35">
      <c r="A154" s="60" t="s">
        <v>467</v>
      </c>
      <c r="B154" s="60" t="s">
        <v>468</v>
      </c>
      <c r="C154" s="61" t="s">
        <v>38</v>
      </c>
      <c r="D154" s="61" t="s">
        <v>32</v>
      </c>
      <c r="E154" s="62">
        <v>32</v>
      </c>
      <c r="F154" s="63">
        <v>6</v>
      </c>
      <c r="G154" s="64">
        <v>15.3</v>
      </c>
      <c r="H154" s="64">
        <v>9.9499999999999993</v>
      </c>
      <c r="I154" s="41">
        <f t="shared" si="2"/>
        <v>9.9499999999999993</v>
      </c>
      <c r="J154" s="96" t="s">
        <v>469</v>
      </c>
      <c r="K154" s="48"/>
      <c r="L154" s="43"/>
    </row>
    <row r="155" spans="1:12" x14ac:dyDescent="0.35">
      <c r="A155" s="65" t="s">
        <v>470</v>
      </c>
      <c r="B155" s="65" t="s">
        <v>471</v>
      </c>
      <c r="C155" s="66" t="s">
        <v>31</v>
      </c>
      <c r="D155" s="66" t="s">
        <v>32</v>
      </c>
      <c r="E155" s="67">
        <v>32</v>
      </c>
      <c r="F155" s="68">
        <v>2</v>
      </c>
      <c r="G155" s="69">
        <v>38.85</v>
      </c>
      <c r="H155" s="69">
        <v>31.1</v>
      </c>
      <c r="I155" s="41">
        <f t="shared" si="2"/>
        <v>31.1</v>
      </c>
      <c r="J155" s="97" t="s">
        <v>472</v>
      </c>
      <c r="K155" s="48"/>
      <c r="L155" s="43"/>
    </row>
    <row r="156" spans="1:12" x14ac:dyDescent="0.35">
      <c r="A156" s="60" t="s">
        <v>473</v>
      </c>
      <c r="B156" s="60" t="s">
        <v>474</v>
      </c>
      <c r="C156" s="61" t="s">
        <v>31</v>
      </c>
      <c r="D156" s="61" t="s">
        <v>32</v>
      </c>
      <c r="E156" s="62">
        <v>32</v>
      </c>
      <c r="F156" s="63">
        <v>12</v>
      </c>
      <c r="G156" s="64">
        <v>5.3000000000000007</v>
      </c>
      <c r="H156" s="64">
        <v>4.5</v>
      </c>
      <c r="I156" s="41">
        <f t="shared" si="2"/>
        <v>4.5</v>
      </c>
      <c r="J156" s="96" t="s">
        <v>475</v>
      </c>
      <c r="K156" s="48"/>
      <c r="L156" s="43"/>
    </row>
    <row r="157" spans="1:12" x14ac:dyDescent="0.35">
      <c r="A157" s="74" t="s">
        <v>476</v>
      </c>
      <c r="B157" s="65" t="s">
        <v>477</v>
      </c>
      <c r="C157" s="75" t="s">
        <v>38</v>
      </c>
      <c r="D157" s="66" t="s">
        <v>32</v>
      </c>
      <c r="E157" s="76">
        <v>33</v>
      </c>
      <c r="F157" s="76">
        <v>1</v>
      </c>
      <c r="G157" s="69">
        <v>257.25</v>
      </c>
      <c r="H157" s="69">
        <v>180.1</v>
      </c>
      <c r="I157" s="41">
        <f t="shared" si="2"/>
        <v>180.1</v>
      </c>
      <c r="J157" s="97" t="s">
        <v>478</v>
      </c>
      <c r="K157" s="48"/>
      <c r="L157" s="43"/>
    </row>
    <row r="158" spans="1:12" x14ac:dyDescent="0.35">
      <c r="A158" s="60" t="s">
        <v>479</v>
      </c>
      <c r="B158" s="60" t="s">
        <v>480</v>
      </c>
      <c r="C158" s="61" t="s">
        <v>38</v>
      </c>
      <c r="D158" s="61" t="s">
        <v>32</v>
      </c>
      <c r="E158" s="62">
        <v>34</v>
      </c>
      <c r="F158" s="63">
        <v>12</v>
      </c>
      <c r="G158" s="64">
        <v>5.4</v>
      </c>
      <c r="H158" s="64">
        <v>3.8</v>
      </c>
      <c r="I158" s="41">
        <f t="shared" si="2"/>
        <v>3.8</v>
      </c>
      <c r="J158" s="96" t="s">
        <v>481</v>
      </c>
      <c r="K158" s="48"/>
      <c r="L158" s="43"/>
    </row>
    <row r="159" spans="1:12" x14ac:dyDescent="0.35">
      <c r="A159" s="74" t="s">
        <v>482</v>
      </c>
      <c r="B159" s="65" t="s">
        <v>483</v>
      </c>
      <c r="C159" s="75" t="s">
        <v>31</v>
      </c>
      <c r="D159" s="66" t="s">
        <v>32</v>
      </c>
      <c r="E159" s="76">
        <v>34</v>
      </c>
      <c r="F159" s="76">
        <v>4</v>
      </c>
      <c r="G159" s="69">
        <v>11.700000000000001</v>
      </c>
      <c r="H159" s="69">
        <v>9.9500000000000011</v>
      </c>
      <c r="I159" s="41">
        <f t="shared" si="2"/>
        <v>9.9500000000000011</v>
      </c>
      <c r="J159" s="97" t="s">
        <v>484</v>
      </c>
      <c r="K159" s="48"/>
      <c r="L159" s="43"/>
    </row>
    <row r="160" spans="1:12" x14ac:dyDescent="0.35">
      <c r="A160" s="60" t="s">
        <v>485</v>
      </c>
      <c r="B160" s="60" t="s">
        <v>486</v>
      </c>
      <c r="C160" s="61" t="s">
        <v>38</v>
      </c>
      <c r="D160" s="61" t="s">
        <v>32</v>
      </c>
      <c r="E160" s="62">
        <v>34</v>
      </c>
      <c r="F160" s="63">
        <v>12</v>
      </c>
      <c r="G160" s="64">
        <v>14.950000000000001</v>
      </c>
      <c r="H160" s="64">
        <v>12.700000000000001</v>
      </c>
      <c r="I160" s="41">
        <f t="shared" si="2"/>
        <v>12.700000000000001</v>
      </c>
      <c r="J160" s="96" t="s">
        <v>487</v>
      </c>
      <c r="K160" s="48"/>
      <c r="L160" s="43"/>
    </row>
    <row r="161" spans="1:12" x14ac:dyDescent="0.35">
      <c r="A161" s="74" t="s">
        <v>488</v>
      </c>
      <c r="B161" s="65" t="s">
        <v>489</v>
      </c>
      <c r="C161" s="75" t="s">
        <v>31</v>
      </c>
      <c r="D161" s="66" t="s">
        <v>32</v>
      </c>
      <c r="E161" s="76">
        <v>34</v>
      </c>
      <c r="F161" s="76">
        <v>4</v>
      </c>
      <c r="G161" s="69">
        <v>8.3000000000000007</v>
      </c>
      <c r="H161" s="69">
        <v>7.0500000000000007</v>
      </c>
      <c r="I161" s="41">
        <f t="shared" si="2"/>
        <v>7.0500000000000007</v>
      </c>
      <c r="J161" s="97" t="s">
        <v>490</v>
      </c>
      <c r="K161" s="48"/>
      <c r="L161" s="43"/>
    </row>
    <row r="162" spans="1:12" x14ac:dyDescent="0.35">
      <c r="A162" s="70" t="s">
        <v>491</v>
      </c>
      <c r="B162" s="60" t="s">
        <v>492</v>
      </c>
      <c r="C162" s="71" t="s">
        <v>31</v>
      </c>
      <c r="D162" s="61" t="s">
        <v>32</v>
      </c>
      <c r="E162" s="72">
        <v>34</v>
      </c>
      <c r="F162" s="72">
        <v>6</v>
      </c>
      <c r="G162" s="64">
        <v>19.850000000000001</v>
      </c>
      <c r="H162" s="64">
        <v>16.850000000000001</v>
      </c>
      <c r="I162" s="41">
        <f t="shared" si="2"/>
        <v>16.850000000000001</v>
      </c>
      <c r="J162" s="96" t="s">
        <v>850</v>
      </c>
      <c r="K162" s="48"/>
      <c r="L162" s="43"/>
    </row>
    <row r="163" spans="1:12" x14ac:dyDescent="0.35">
      <c r="A163" s="65" t="s">
        <v>493</v>
      </c>
      <c r="B163" s="65" t="s">
        <v>494</v>
      </c>
      <c r="C163" s="66" t="s">
        <v>31</v>
      </c>
      <c r="D163" s="66" t="s">
        <v>32</v>
      </c>
      <c r="E163" s="67">
        <v>34</v>
      </c>
      <c r="F163" s="68">
        <v>4</v>
      </c>
      <c r="G163" s="69">
        <v>10.25</v>
      </c>
      <c r="H163" s="69">
        <v>7.2</v>
      </c>
      <c r="I163" s="41">
        <f t="shared" si="2"/>
        <v>7.2</v>
      </c>
      <c r="J163" s="97" t="s">
        <v>495</v>
      </c>
      <c r="K163" s="48"/>
      <c r="L163" s="43"/>
    </row>
    <row r="164" spans="1:12" x14ac:dyDescent="0.35">
      <c r="A164" s="70" t="s">
        <v>496</v>
      </c>
      <c r="B164" s="60" t="s">
        <v>497</v>
      </c>
      <c r="C164" s="71" t="s">
        <v>31</v>
      </c>
      <c r="D164" s="61" t="s">
        <v>32</v>
      </c>
      <c r="E164" s="72">
        <v>34</v>
      </c>
      <c r="F164" s="72">
        <v>6</v>
      </c>
      <c r="G164" s="64">
        <v>10.3</v>
      </c>
      <c r="H164" s="64">
        <v>6.2</v>
      </c>
      <c r="I164" s="41">
        <f t="shared" si="2"/>
        <v>6.2</v>
      </c>
      <c r="J164" s="96" t="s">
        <v>498</v>
      </c>
      <c r="K164" s="48"/>
      <c r="L164" s="43"/>
    </row>
    <row r="165" spans="1:12" x14ac:dyDescent="0.35">
      <c r="A165" s="74" t="s">
        <v>499</v>
      </c>
      <c r="B165" s="65" t="s">
        <v>829</v>
      </c>
      <c r="C165" s="75" t="s">
        <v>31</v>
      </c>
      <c r="D165" s="66" t="s">
        <v>32</v>
      </c>
      <c r="E165" s="76">
        <v>34</v>
      </c>
      <c r="F165" s="76">
        <v>4</v>
      </c>
      <c r="G165" s="69">
        <v>31</v>
      </c>
      <c r="H165" s="69">
        <v>18.600000000000001</v>
      </c>
      <c r="I165" s="41">
        <f t="shared" si="2"/>
        <v>18.600000000000001</v>
      </c>
      <c r="J165" s="97" t="s">
        <v>849</v>
      </c>
      <c r="K165" s="48"/>
      <c r="L165" s="43"/>
    </row>
    <row r="166" spans="1:12" x14ac:dyDescent="0.35">
      <c r="A166" s="70" t="s">
        <v>500</v>
      </c>
      <c r="B166" s="60" t="s">
        <v>501</v>
      </c>
      <c r="C166" s="71" t="s">
        <v>38</v>
      </c>
      <c r="D166" s="61" t="s">
        <v>32</v>
      </c>
      <c r="E166" s="72">
        <v>35</v>
      </c>
      <c r="F166" s="72" t="s">
        <v>254</v>
      </c>
      <c r="G166" s="64">
        <v>2.7</v>
      </c>
      <c r="H166" s="64">
        <v>2.3000000000000003</v>
      </c>
      <c r="I166" s="41">
        <f t="shared" si="2"/>
        <v>2.3000000000000003</v>
      </c>
      <c r="J166" s="96" t="s">
        <v>502</v>
      </c>
      <c r="K166" s="48"/>
      <c r="L166" s="43"/>
    </row>
    <row r="167" spans="1:12" x14ac:dyDescent="0.35">
      <c r="A167" s="74" t="s">
        <v>503</v>
      </c>
      <c r="B167" s="65" t="s">
        <v>504</v>
      </c>
      <c r="C167" s="75" t="s">
        <v>38</v>
      </c>
      <c r="D167" s="66" t="s">
        <v>32</v>
      </c>
      <c r="E167" s="76">
        <v>35</v>
      </c>
      <c r="F167" s="76" t="s">
        <v>254</v>
      </c>
      <c r="G167" s="69">
        <v>3.6500000000000004</v>
      </c>
      <c r="H167" s="69">
        <v>3.1</v>
      </c>
      <c r="I167" s="41">
        <f t="shared" si="2"/>
        <v>3.1</v>
      </c>
      <c r="J167" s="97" t="s">
        <v>505</v>
      </c>
      <c r="K167" s="48"/>
      <c r="L167" s="43"/>
    </row>
    <row r="168" spans="1:12" x14ac:dyDescent="0.35">
      <c r="A168" s="70" t="s">
        <v>506</v>
      </c>
      <c r="B168" s="60" t="s">
        <v>507</v>
      </c>
      <c r="C168" s="71" t="s">
        <v>38</v>
      </c>
      <c r="D168" s="61" t="s">
        <v>32</v>
      </c>
      <c r="E168" s="72">
        <v>35</v>
      </c>
      <c r="F168" s="72" t="s">
        <v>254</v>
      </c>
      <c r="G168" s="64">
        <v>3.6</v>
      </c>
      <c r="H168" s="64">
        <v>3.0500000000000003</v>
      </c>
      <c r="I168" s="41">
        <f t="shared" si="2"/>
        <v>3.0500000000000003</v>
      </c>
      <c r="J168" s="96" t="s">
        <v>508</v>
      </c>
      <c r="K168" s="48"/>
      <c r="L168" s="43"/>
    </row>
    <row r="169" spans="1:12" x14ac:dyDescent="0.35">
      <c r="A169" s="74" t="s">
        <v>509</v>
      </c>
      <c r="B169" s="65" t="s">
        <v>510</v>
      </c>
      <c r="C169" s="75" t="s">
        <v>38</v>
      </c>
      <c r="D169" s="66" t="s">
        <v>32</v>
      </c>
      <c r="E169" s="76">
        <v>35</v>
      </c>
      <c r="F169" s="76" t="s">
        <v>254</v>
      </c>
      <c r="G169" s="69">
        <v>3.6</v>
      </c>
      <c r="H169" s="69">
        <v>3.0500000000000003</v>
      </c>
      <c r="I169" s="41">
        <f t="shared" si="2"/>
        <v>3.0500000000000003</v>
      </c>
      <c r="J169" s="97" t="s">
        <v>511</v>
      </c>
      <c r="K169" s="48"/>
      <c r="L169" s="43"/>
    </row>
    <row r="170" spans="1:12" x14ac:dyDescent="0.35">
      <c r="A170" s="79" t="s">
        <v>512</v>
      </c>
      <c r="B170" s="60" t="s">
        <v>513</v>
      </c>
      <c r="C170" s="71" t="s">
        <v>31</v>
      </c>
      <c r="D170" s="61" t="s">
        <v>32</v>
      </c>
      <c r="E170" s="72">
        <v>35</v>
      </c>
      <c r="F170" s="72" t="s">
        <v>254</v>
      </c>
      <c r="G170" s="64">
        <v>4.2</v>
      </c>
      <c r="H170" s="64">
        <v>3.5500000000000003</v>
      </c>
      <c r="I170" s="41">
        <f t="shared" si="2"/>
        <v>3.5500000000000003</v>
      </c>
      <c r="J170" s="96" t="s">
        <v>514</v>
      </c>
      <c r="K170" s="48"/>
      <c r="L170" s="43"/>
    </row>
    <row r="171" spans="1:12" x14ac:dyDescent="0.35">
      <c r="A171" s="65" t="s">
        <v>515</v>
      </c>
      <c r="B171" s="65" t="s">
        <v>516</v>
      </c>
      <c r="C171" s="66" t="s">
        <v>31</v>
      </c>
      <c r="D171" s="66" t="s">
        <v>32</v>
      </c>
      <c r="E171" s="67">
        <v>36</v>
      </c>
      <c r="F171" s="68">
        <v>18</v>
      </c>
      <c r="G171" s="69">
        <v>1.7000000000000002</v>
      </c>
      <c r="H171" s="69">
        <v>1.4500000000000002</v>
      </c>
      <c r="I171" s="41">
        <f t="shared" si="2"/>
        <v>1.4500000000000002</v>
      </c>
      <c r="J171" s="97" t="s">
        <v>517</v>
      </c>
      <c r="K171" s="48"/>
      <c r="L171" s="43"/>
    </row>
    <row r="172" spans="1:12" x14ac:dyDescent="0.35">
      <c r="A172" s="60" t="s">
        <v>518</v>
      </c>
      <c r="B172" s="60" t="s">
        <v>519</v>
      </c>
      <c r="C172" s="61" t="s">
        <v>31</v>
      </c>
      <c r="D172" s="61" t="s">
        <v>32</v>
      </c>
      <c r="E172" s="62">
        <v>36</v>
      </c>
      <c r="F172" s="63">
        <v>18</v>
      </c>
      <c r="G172" s="64">
        <v>1.7000000000000002</v>
      </c>
      <c r="H172" s="64">
        <v>1.4500000000000002</v>
      </c>
      <c r="I172" s="41">
        <f t="shared" si="2"/>
        <v>1.4500000000000002</v>
      </c>
      <c r="J172" s="96" t="s">
        <v>520</v>
      </c>
      <c r="K172" s="48"/>
      <c r="L172" s="43"/>
    </row>
    <row r="173" spans="1:12" x14ac:dyDescent="0.35">
      <c r="A173" s="65" t="s">
        <v>521</v>
      </c>
      <c r="B173" s="65" t="s">
        <v>522</v>
      </c>
      <c r="C173" s="66" t="s">
        <v>31</v>
      </c>
      <c r="D173" s="66" t="s">
        <v>32</v>
      </c>
      <c r="E173" s="67">
        <v>36</v>
      </c>
      <c r="F173" s="68">
        <v>18</v>
      </c>
      <c r="G173" s="69">
        <v>1.7000000000000002</v>
      </c>
      <c r="H173" s="69">
        <v>1.4500000000000002</v>
      </c>
      <c r="I173" s="41">
        <f t="shared" si="2"/>
        <v>1.4500000000000002</v>
      </c>
      <c r="J173" s="97" t="s">
        <v>523</v>
      </c>
      <c r="K173" s="48"/>
      <c r="L173" s="43"/>
    </row>
    <row r="174" spans="1:12" x14ac:dyDescent="0.35">
      <c r="A174" s="60" t="s">
        <v>524</v>
      </c>
      <c r="B174" s="60" t="s">
        <v>525</v>
      </c>
      <c r="C174" s="61" t="s">
        <v>31</v>
      </c>
      <c r="D174" s="61" t="s">
        <v>32</v>
      </c>
      <c r="E174" s="62">
        <v>36</v>
      </c>
      <c r="F174" s="63">
        <v>4</v>
      </c>
      <c r="G174" s="64">
        <v>13.700000000000001</v>
      </c>
      <c r="H174" s="64">
        <v>11.65</v>
      </c>
      <c r="I174" s="41">
        <f t="shared" si="2"/>
        <v>11.65</v>
      </c>
      <c r="J174" s="96" t="s">
        <v>526</v>
      </c>
      <c r="K174" s="48"/>
      <c r="L174" s="43"/>
    </row>
    <row r="175" spans="1:12" x14ac:dyDescent="0.35">
      <c r="A175" s="65" t="s">
        <v>527</v>
      </c>
      <c r="B175" s="65" t="s">
        <v>528</v>
      </c>
      <c r="C175" s="66" t="s">
        <v>38</v>
      </c>
      <c r="D175" s="66" t="s">
        <v>32</v>
      </c>
      <c r="E175" s="67">
        <v>36</v>
      </c>
      <c r="F175" s="68">
        <v>6</v>
      </c>
      <c r="G175" s="69">
        <v>6.5500000000000007</v>
      </c>
      <c r="H175" s="69">
        <v>5.5500000000000007</v>
      </c>
      <c r="I175" s="41">
        <f t="shared" si="2"/>
        <v>5.5500000000000007</v>
      </c>
      <c r="J175" s="97" t="s">
        <v>529</v>
      </c>
      <c r="K175" s="48"/>
      <c r="L175" s="43"/>
    </row>
    <row r="176" spans="1:12" x14ac:dyDescent="0.35">
      <c r="A176" s="60" t="s">
        <v>530</v>
      </c>
      <c r="B176" s="60" t="s">
        <v>531</v>
      </c>
      <c r="C176" s="61" t="s">
        <v>31</v>
      </c>
      <c r="D176" s="61" t="s">
        <v>32</v>
      </c>
      <c r="E176" s="62">
        <v>36</v>
      </c>
      <c r="F176" s="63">
        <v>6</v>
      </c>
      <c r="G176" s="64">
        <v>15.75</v>
      </c>
      <c r="H176" s="64">
        <v>11.05</v>
      </c>
      <c r="I176" s="41">
        <f t="shared" si="2"/>
        <v>11.05</v>
      </c>
      <c r="J176" s="96" t="s">
        <v>532</v>
      </c>
      <c r="K176" s="48"/>
      <c r="L176" s="43"/>
    </row>
    <row r="177" spans="1:12" x14ac:dyDescent="0.35">
      <c r="A177" s="65" t="s">
        <v>533</v>
      </c>
      <c r="B177" s="65" t="s">
        <v>534</v>
      </c>
      <c r="C177" s="66" t="s">
        <v>38</v>
      </c>
      <c r="D177" s="66" t="s">
        <v>32</v>
      </c>
      <c r="E177" s="67">
        <v>37</v>
      </c>
      <c r="F177" s="68">
        <v>12</v>
      </c>
      <c r="G177" s="69">
        <v>4.05</v>
      </c>
      <c r="H177" s="69">
        <v>3.45</v>
      </c>
      <c r="I177" s="41">
        <f t="shared" si="2"/>
        <v>3.45</v>
      </c>
      <c r="J177" s="97" t="s">
        <v>535</v>
      </c>
      <c r="K177" s="48"/>
      <c r="L177" s="43"/>
    </row>
    <row r="178" spans="1:12" x14ac:dyDescent="0.35">
      <c r="A178" s="60" t="s">
        <v>536</v>
      </c>
      <c r="B178" s="60" t="s">
        <v>537</v>
      </c>
      <c r="C178" s="61" t="s">
        <v>31</v>
      </c>
      <c r="D178" s="61" t="s">
        <v>32</v>
      </c>
      <c r="E178" s="62">
        <v>37</v>
      </c>
      <c r="F178" s="63">
        <v>12</v>
      </c>
      <c r="G178" s="64">
        <v>6.3500000000000005</v>
      </c>
      <c r="H178" s="64">
        <v>5.4</v>
      </c>
      <c r="I178" s="41">
        <f t="shared" si="2"/>
        <v>5.4</v>
      </c>
      <c r="J178" s="96" t="s">
        <v>538</v>
      </c>
      <c r="K178" s="48"/>
      <c r="L178" s="43"/>
    </row>
    <row r="179" spans="1:12" x14ac:dyDescent="0.35">
      <c r="A179" s="65" t="s">
        <v>539</v>
      </c>
      <c r="B179" s="65" t="s">
        <v>540</v>
      </c>
      <c r="C179" s="66" t="s">
        <v>31</v>
      </c>
      <c r="D179" s="66" t="s">
        <v>32</v>
      </c>
      <c r="E179" s="67">
        <v>37</v>
      </c>
      <c r="F179" s="68">
        <v>6</v>
      </c>
      <c r="G179" s="69">
        <v>12.3</v>
      </c>
      <c r="H179" s="69">
        <v>10.450000000000001</v>
      </c>
      <c r="I179" s="41">
        <f t="shared" si="2"/>
        <v>10.450000000000001</v>
      </c>
      <c r="J179" s="97" t="s">
        <v>541</v>
      </c>
      <c r="K179" s="48"/>
      <c r="L179" s="43"/>
    </row>
    <row r="180" spans="1:12" x14ac:dyDescent="0.35">
      <c r="A180" s="70" t="s">
        <v>542</v>
      </c>
      <c r="B180" s="60" t="s">
        <v>543</v>
      </c>
      <c r="C180" s="71" t="s">
        <v>38</v>
      </c>
      <c r="D180" s="61" t="s">
        <v>32</v>
      </c>
      <c r="E180" s="72">
        <v>37</v>
      </c>
      <c r="F180" s="72">
        <v>12</v>
      </c>
      <c r="G180" s="64">
        <v>9</v>
      </c>
      <c r="H180" s="64">
        <v>7.2</v>
      </c>
      <c r="I180" s="41">
        <f t="shared" si="2"/>
        <v>7.2</v>
      </c>
      <c r="J180" s="96" t="s">
        <v>544</v>
      </c>
      <c r="K180" s="48"/>
      <c r="L180" s="43"/>
    </row>
    <row r="181" spans="1:12" x14ac:dyDescent="0.35">
      <c r="A181" s="74" t="s">
        <v>545</v>
      </c>
      <c r="B181" s="65" t="s">
        <v>546</v>
      </c>
      <c r="C181" s="75" t="s">
        <v>38</v>
      </c>
      <c r="D181" s="66" t="s">
        <v>32</v>
      </c>
      <c r="E181" s="76">
        <v>38</v>
      </c>
      <c r="F181" s="76">
        <v>36</v>
      </c>
      <c r="G181" s="69">
        <v>1.8</v>
      </c>
      <c r="H181" s="69">
        <v>1.35</v>
      </c>
      <c r="I181" s="41">
        <f t="shared" si="2"/>
        <v>1.35</v>
      </c>
      <c r="J181" s="97" t="s">
        <v>547</v>
      </c>
      <c r="K181" s="48"/>
      <c r="L181" s="43"/>
    </row>
    <row r="182" spans="1:12" x14ac:dyDescent="0.35">
      <c r="A182" s="70" t="s">
        <v>548</v>
      </c>
      <c r="B182" s="60" t="s">
        <v>549</v>
      </c>
      <c r="C182" s="71" t="s">
        <v>31</v>
      </c>
      <c r="D182" s="61" t="s">
        <v>32</v>
      </c>
      <c r="E182" s="72">
        <v>38</v>
      </c>
      <c r="F182" s="72">
        <v>15</v>
      </c>
      <c r="G182" s="64">
        <v>2.6</v>
      </c>
      <c r="H182" s="64">
        <v>2.2000000000000002</v>
      </c>
      <c r="I182" s="41">
        <f t="shared" si="2"/>
        <v>2.2000000000000002</v>
      </c>
      <c r="J182" s="96" t="s">
        <v>550</v>
      </c>
      <c r="K182" s="48"/>
      <c r="L182" s="43"/>
    </row>
    <row r="183" spans="1:12" x14ac:dyDescent="0.35">
      <c r="A183" s="74" t="s">
        <v>551</v>
      </c>
      <c r="B183" s="65" t="s">
        <v>552</v>
      </c>
      <c r="C183" s="75" t="s">
        <v>38</v>
      </c>
      <c r="D183" s="66" t="s">
        <v>32</v>
      </c>
      <c r="E183" s="76">
        <v>38</v>
      </c>
      <c r="F183" s="76">
        <v>36</v>
      </c>
      <c r="G183" s="69">
        <v>1.6</v>
      </c>
      <c r="H183" s="69">
        <v>1.2</v>
      </c>
      <c r="I183" s="41">
        <f t="shared" si="2"/>
        <v>1.2</v>
      </c>
      <c r="J183" s="97" t="s">
        <v>553</v>
      </c>
      <c r="K183" s="48"/>
      <c r="L183" s="43"/>
    </row>
    <row r="184" spans="1:12" x14ac:dyDescent="0.35">
      <c r="A184" s="70" t="s">
        <v>554</v>
      </c>
      <c r="B184" s="60" t="s">
        <v>555</v>
      </c>
      <c r="C184" s="71" t="s">
        <v>38</v>
      </c>
      <c r="D184" s="61" t="s">
        <v>32</v>
      </c>
      <c r="E184" s="72">
        <v>38</v>
      </c>
      <c r="F184" s="72">
        <v>36</v>
      </c>
      <c r="G184" s="64">
        <v>2.5500000000000003</v>
      </c>
      <c r="H184" s="64">
        <v>1.9</v>
      </c>
      <c r="I184" s="41">
        <f t="shared" si="2"/>
        <v>1.9</v>
      </c>
      <c r="J184" s="96" t="s">
        <v>556</v>
      </c>
      <c r="K184" s="48"/>
      <c r="L184" s="43"/>
    </row>
    <row r="185" spans="1:12" x14ac:dyDescent="0.35">
      <c r="A185" s="74" t="s">
        <v>557</v>
      </c>
      <c r="B185" s="65" t="s">
        <v>558</v>
      </c>
      <c r="C185" s="75" t="s">
        <v>31</v>
      </c>
      <c r="D185" s="66" t="s">
        <v>32</v>
      </c>
      <c r="E185" s="76">
        <v>38</v>
      </c>
      <c r="F185" s="76">
        <v>12</v>
      </c>
      <c r="G185" s="69">
        <v>4.2</v>
      </c>
      <c r="H185" s="69">
        <v>3.35</v>
      </c>
      <c r="I185" s="41">
        <f t="shared" si="2"/>
        <v>3.35</v>
      </c>
      <c r="J185" s="97" t="s">
        <v>559</v>
      </c>
      <c r="K185" s="48"/>
      <c r="L185" s="43"/>
    </row>
    <row r="186" spans="1:12" x14ac:dyDescent="0.35">
      <c r="A186" s="70" t="s">
        <v>560</v>
      </c>
      <c r="B186" s="60" t="s">
        <v>561</v>
      </c>
      <c r="C186" s="71" t="s">
        <v>31</v>
      </c>
      <c r="D186" s="61" t="s">
        <v>32</v>
      </c>
      <c r="E186" s="72">
        <v>39</v>
      </c>
      <c r="F186" s="72">
        <v>12</v>
      </c>
      <c r="G186" s="64">
        <v>6.8000000000000007</v>
      </c>
      <c r="H186" s="64">
        <v>5.8000000000000007</v>
      </c>
      <c r="I186" s="41">
        <f t="shared" si="2"/>
        <v>5.8000000000000007</v>
      </c>
      <c r="J186" s="96" t="s">
        <v>562</v>
      </c>
      <c r="K186" s="48"/>
      <c r="L186" s="43"/>
    </row>
    <row r="187" spans="1:12" x14ac:dyDescent="0.35">
      <c r="A187" s="74" t="s">
        <v>563</v>
      </c>
      <c r="B187" s="65" t="s">
        <v>564</v>
      </c>
      <c r="C187" s="75" t="s">
        <v>31</v>
      </c>
      <c r="D187" s="66" t="s">
        <v>32</v>
      </c>
      <c r="E187" s="76">
        <v>39</v>
      </c>
      <c r="F187" s="76">
        <v>12</v>
      </c>
      <c r="G187" s="69">
        <v>4.2</v>
      </c>
      <c r="H187" s="69">
        <v>3.5500000000000003</v>
      </c>
      <c r="I187" s="41">
        <f t="shared" si="2"/>
        <v>3.5500000000000003</v>
      </c>
      <c r="J187" s="97" t="s">
        <v>565</v>
      </c>
      <c r="K187" s="48"/>
      <c r="L187" s="43"/>
    </row>
    <row r="188" spans="1:12" x14ac:dyDescent="0.35">
      <c r="A188" s="60" t="s">
        <v>566</v>
      </c>
      <c r="B188" s="60" t="s">
        <v>567</v>
      </c>
      <c r="C188" s="61" t="s">
        <v>38</v>
      </c>
      <c r="D188" s="61" t="s">
        <v>32</v>
      </c>
      <c r="E188" s="62">
        <v>40</v>
      </c>
      <c r="F188" s="63">
        <v>12</v>
      </c>
      <c r="G188" s="64">
        <v>6.4</v>
      </c>
      <c r="H188" s="64">
        <v>5.45</v>
      </c>
      <c r="I188" s="41">
        <f t="shared" si="2"/>
        <v>5.45</v>
      </c>
      <c r="J188" s="96" t="s">
        <v>568</v>
      </c>
      <c r="K188" s="48"/>
      <c r="L188" s="43"/>
    </row>
    <row r="189" spans="1:12" x14ac:dyDescent="0.35">
      <c r="A189" s="65" t="s">
        <v>569</v>
      </c>
      <c r="B189" s="65" t="s">
        <v>570</v>
      </c>
      <c r="C189" s="66" t="s">
        <v>38</v>
      </c>
      <c r="D189" s="66" t="s">
        <v>32</v>
      </c>
      <c r="E189" s="67">
        <v>40</v>
      </c>
      <c r="F189" s="68">
        <v>4</v>
      </c>
      <c r="G189" s="69">
        <v>4.2</v>
      </c>
      <c r="H189" s="69">
        <v>3.5500000000000003</v>
      </c>
      <c r="I189" s="41">
        <f t="shared" si="2"/>
        <v>3.5500000000000003</v>
      </c>
      <c r="J189" s="97" t="s">
        <v>571</v>
      </c>
      <c r="K189" s="48"/>
      <c r="L189" s="43"/>
    </row>
    <row r="190" spans="1:12" x14ac:dyDescent="0.35">
      <c r="A190" s="70" t="s">
        <v>572</v>
      </c>
      <c r="B190" s="60" t="s">
        <v>573</v>
      </c>
      <c r="C190" s="71" t="s">
        <v>31</v>
      </c>
      <c r="D190" s="61" t="s">
        <v>32</v>
      </c>
      <c r="E190" s="72">
        <v>40</v>
      </c>
      <c r="F190" s="72">
        <v>12</v>
      </c>
      <c r="G190" s="64">
        <v>6.8000000000000007</v>
      </c>
      <c r="H190" s="64">
        <v>5.45</v>
      </c>
      <c r="I190" s="41">
        <f t="shared" si="2"/>
        <v>5.45</v>
      </c>
      <c r="J190" s="96" t="s">
        <v>574</v>
      </c>
      <c r="K190" s="48"/>
      <c r="L190" s="43"/>
    </row>
    <row r="191" spans="1:12" x14ac:dyDescent="0.35">
      <c r="A191" s="65" t="s">
        <v>575</v>
      </c>
      <c r="B191" s="65" t="s">
        <v>576</v>
      </c>
      <c r="C191" s="66" t="s">
        <v>31</v>
      </c>
      <c r="D191" s="66" t="s">
        <v>32</v>
      </c>
      <c r="E191" s="67">
        <v>40</v>
      </c>
      <c r="F191" s="68">
        <v>12</v>
      </c>
      <c r="G191" s="69">
        <v>2.4000000000000004</v>
      </c>
      <c r="H191" s="69">
        <v>1.7000000000000002</v>
      </c>
      <c r="I191" s="41">
        <f t="shared" si="2"/>
        <v>1.7000000000000002</v>
      </c>
      <c r="J191" s="97" t="s">
        <v>577</v>
      </c>
      <c r="K191" s="48"/>
      <c r="L191" s="43"/>
    </row>
    <row r="192" spans="1:12" x14ac:dyDescent="0.35">
      <c r="A192" s="60" t="s">
        <v>578</v>
      </c>
      <c r="B192" s="60" t="s">
        <v>579</v>
      </c>
      <c r="C192" s="61" t="s">
        <v>31</v>
      </c>
      <c r="D192" s="61" t="s">
        <v>32</v>
      </c>
      <c r="E192" s="62">
        <v>40</v>
      </c>
      <c r="F192" s="63">
        <v>6</v>
      </c>
      <c r="G192" s="64">
        <v>6.7</v>
      </c>
      <c r="H192" s="64">
        <v>4.7</v>
      </c>
      <c r="I192" s="41">
        <f t="shared" si="2"/>
        <v>4.7</v>
      </c>
      <c r="J192" s="96" t="s">
        <v>580</v>
      </c>
      <c r="K192" s="48"/>
      <c r="L192" s="43"/>
    </row>
    <row r="193" spans="1:12" x14ac:dyDescent="0.35">
      <c r="A193" s="65" t="s">
        <v>581</v>
      </c>
      <c r="B193" s="65" t="s">
        <v>582</v>
      </c>
      <c r="C193" s="66" t="s">
        <v>31</v>
      </c>
      <c r="D193" s="66" t="s">
        <v>32</v>
      </c>
      <c r="E193" s="67">
        <v>40</v>
      </c>
      <c r="F193" s="68">
        <v>12</v>
      </c>
      <c r="G193" s="69">
        <v>6</v>
      </c>
      <c r="H193" s="69">
        <v>4.2</v>
      </c>
      <c r="I193" s="41">
        <f t="shared" si="2"/>
        <v>4.2</v>
      </c>
      <c r="J193" s="97" t="s">
        <v>583</v>
      </c>
      <c r="K193" s="48"/>
      <c r="L193" s="43"/>
    </row>
    <row r="194" spans="1:12" x14ac:dyDescent="0.35">
      <c r="A194" s="60" t="s">
        <v>584</v>
      </c>
      <c r="B194" s="60" t="s">
        <v>585</v>
      </c>
      <c r="C194" s="61" t="s">
        <v>31</v>
      </c>
      <c r="D194" s="61" t="s">
        <v>32</v>
      </c>
      <c r="E194" s="62">
        <v>40</v>
      </c>
      <c r="F194" s="63">
        <v>6</v>
      </c>
      <c r="G194" s="64">
        <v>17.3</v>
      </c>
      <c r="H194" s="64">
        <v>12.100000000000001</v>
      </c>
      <c r="I194" s="41">
        <f t="shared" si="2"/>
        <v>12.100000000000001</v>
      </c>
      <c r="J194" s="96" t="s">
        <v>586</v>
      </c>
      <c r="K194" s="48"/>
      <c r="L194" s="43"/>
    </row>
    <row r="195" spans="1:12" x14ac:dyDescent="0.35">
      <c r="A195" s="65" t="s">
        <v>587</v>
      </c>
      <c r="B195" s="65" t="s">
        <v>588</v>
      </c>
      <c r="C195" s="66" t="s">
        <v>31</v>
      </c>
      <c r="D195" s="66" t="s">
        <v>32</v>
      </c>
      <c r="E195" s="67">
        <v>40</v>
      </c>
      <c r="F195" s="68">
        <v>8</v>
      </c>
      <c r="G195" s="69">
        <v>5.8000000000000007</v>
      </c>
      <c r="H195" s="69">
        <v>4.05</v>
      </c>
      <c r="I195" s="41">
        <f t="shared" si="2"/>
        <v>4.05</v>
      </c>
      <c r="J195" s="97" t="s">
        <v>589</v>
      </c>
      <c r="K195" s="48"/>
      <c r="L195" s="43"/>
    </row>
    <row r="196" spans="1:12" x14ac:dyDescent="0.35">
      <c r="A196" s="60" t="s">
        <v>590</v>
      </c>
      <c r="B196" s="60" t="s">
        <v>591</v>
      </c>
      <c r="C196" s="61" t="s">
        <v>31</v>
      </c>
      <c r="D196" s="61" t="s">
        <v>32</v>
      </c>
      <c r="E196" s="62">
        <v>40</v>
      </c>
      <c r="F196" s="63">
        <v>24</v>
      </c>
      <c r="G196" s="64">
        <v>5.1000000000000005</v>
      </c>
      <c r="H196" s="64">
        <v>3.5500000000000003</v>
      </c>
      <c r="I196" s="41">
        <f t="shared" si="2"/>
        <v>3.5500000000000003</v>
      </c>
      <c r="J196" s="96" t="s">
        <v>592</v>
      </c>
      <c r="K196" s="48"/>
      <c r="L196" s="43"/>
    </row>
    <row r="197" spans="1:12" x14ac:dyDescent="0.35">
      <c r="A197" s="81" t="s">
        <v>593</v>
      </c>
      <c r="B197" s="65" t="s">
        <v>594</v>
      </c>
      <c r="C197" s="66" t="s">
        <v>38</v>
      </c>
      <c r="D197" s="66" t="s">
        <v>32</v>
      </c>
      <c r="E197" s="67">
        <v>41</v>
      </c>
      <c r="F197" s="68">
        <v>12</v>
      </c>
      <c r="G197" s="69">
        <v>2.0500000000000003</v>
      </c>
      <c r="H197" s="69">
        <v>1.75</v>
      </c>
      <c r="I197" s="41">
        <f t="shared" ref="I197:I260" si="3">H197</f>
        <v>1.75</v>
      </c>
      <c r="J197" s="97" t="s">
        <v>595</v>
      </c>
      <c r="K197" s="48"/>
      <c r="L197" s="43"/>
    </row>
    <row r="198" spans="1:12" x14ac:dyDescent="0.35">
      <c r="A198" s="60" t="s">
        <v>596</v>
      </c>
      <c r="B198" s="60" t="s">
        <v>597</v>
      </c>
      <c r="C198" s="61" t="s">
        <v>31</v>
      </c>
      <c r="D198" s="61" t="s">
        <v>32</v>
      </c>
      <c r="E198" s="62">
        <v>41</v>
      </c>
      <c r="F198" s="63">
        <v>6</v>
      </c>
      <c r="G198" s="64">
        <v>17.600000000000001</v>
      </c>
      <c r="H198" s="64">
        <v>14.950000000000001</v>
      </c>
      <c r="I198" s="41">
        <f t="shared" si="3"/>
        <v>14.950000000000001</v>
      </c>
      <c r="J198" s="96" t="s">
        <v>598</v>
      </c>
      <c r="K198" s="48"/>
      <c r="L198" s="43"/>
    </row>
    <row r="199" spans="1:12" x14ac:dyDescent="0.35">
      <c r="A199" s="74" t="s">
        <v>599</v>
      </c>
      <c r="B199" s="65" t="s">
        <v>600</v>
      </c>
      <c r="C199" s="75" t="s">
        <v>38</v>
      </c>
      <c r="D199" s="66" t="s">
        <v>32</v>
      </c>
      <c r="E199" s="76">
        <v>41</v>
      </c>
      <c r="F199" s="76">
        <v>4</v>
      </c>
      <c r="G199" s="69">
        <v>12.75</v>
      </c>
      <c r="H199" s="69">
        <v>8.9499999999999993</v>
      </c>
      <c r="I199" s="41">
        <f t="shared" si="3"/>
        <v>8.9499999999999993</v>
      </c>
      <c r="J199" s="97" t="s">
        <v>601</v>
      </c>
      <c r="K199" s="48"/>
      <c r="L199" s="43"/>
    </row>
    <row r="200" spans="1:12" x14ac:dyDescent="0.35">
      <c r="A200" s="70" t="s">
        <v>602</v>
      </c>
      <c r="B200" s="60" t="s">
        <v>603</v>
      </c>
      <c r="C200" s="71" t="s">
        <v>31</v>
      </c>
      <c r="D200" s="61" t="s">
        <v>32</v>
      </c>
      <c r="E200" s="72">
        <v>41</v>
      </c>
      <c r="F200" s="72">
        <v>4</v>
      </c>
      <c r="G200" s="64">
        <v>17.400000000000002</v>
      </c>
      <c r="H200" s="64">
        <v>13.05</v>
      </c>
      <c r="I200" s="41">
        <f t="shared" si="3"/>
        <v>13.05</v>
      </c>
      <c r="J200" s="96" t="s">
        <v>604</v>
      </c>
      <c r="K200" s="48"/>
      <c r="L200" s="43"/>
    </row>
    <row r="201" spans="1:12" x14ac:dyDescent="0.35">
      <c r="A201" s="65" t="s">
        <v>605</v>
      </c>
      <c r="B201" s="65" t="s">
        <v>606</v>
      </c>
      <c r="C201" s="66" t="s">
        <v>31</v>
      </c>
      <c r="D201" s="66" t="s">
        <v>32</v>
      </c>
      <c r="E201" s="67">
        <v>41</v>
      </c>
      <c r="F201" s="68">
        <v>6</v>
      </c>
      <c r="G201" s="69">
        <v>14.8</v>
      </c>
      <c r="H201" s="69">
        <v>10.350000000000001</v>
      </c>
      <c r="I201" s="41">
        <f t="shared" si="3"/>
        <v>10.350000000000001</v>
      </c>
      <c r="J201" s="97" t="s">
        <v>607</v>
      </c>
      <c r="K201" s="48"/>
      <c r="L201" s="43"/>
    </row>
    <row r="202" spans="1:12" x14ac:dyDescent="0.35">
      <c r="A202" s="60" t="s">
        <v>608</v>
      </c>
      <c r="B202" s="60" t="s">
        <v>609</v>
      </c>
      <c r="C202" s="61" t="s">
        <v>31</v>
      </c>
      <c r="D202" s="61" t="s">
        <v>32</v>
      </c>
      <c r="E202" s="62">
        <v>41</v>
      </c>
      <c r="F202" s="63">
        <v>6</v>
      </c>
      <c r="G202" s="64">
        <v>12.950000000000001</v>
      </c>
      <c r="H202" s="64">
        <v>9.0500000000000007</v>
      </c>
      <c r="I202" s="41">
        <f t="shared" si="3"/>
        <v>9.0500000000000007</v>
      </c>
      <c r="J202" s="96" t="s">
        <v>610</v>
      </c>
      <c r="K202" s="48"/>
      <c r="L202" s="43"/>
    </row>
    <row r="203" spans="1:12" x14ac:dyDescent="0.35">
      <c r="A203" s="78" t="s">
        <v>611</v>
      </c>
      <c r="B203" s="65" t="s">
        <v>612</v>
      </c>
      <c r="C203" s="75" t="s">
        <v>31</v>
      </c>
      <c r="D203" s="66" t="s">
        <v>32</v>
      </c>
      <c r="E203" s="76">
        <v>42</v>
      </c>
      <c r="F203" s="76">
        <v>12</v>
      </c>
      <c r="G203" s="69">
        <v>6.5</v>
      </c>
      <c r="H203" s="69">
        <v>5.5500000000000007</v>
      </c>
      <c r="I203" s="41">
        <f t="shared" si="3"/>
        <v>5.5500000000000007</v>
      </c>
      <c r="J203" s="97" t="s">
        <v>613</v>
      </c>
      <c r="K203" s="48"/>
      <c r="L203" s="43"/>
    </row>
    <row r="204" spans="1:12" x14ac:dyDescent="0.35">
      <c r="A204" s="60" t="s">
        <v>614</v>
      </c>
      <c r="B204" s="60" t="s">
        <v>615</v>
      </c>
      <c r="C204" s="61" t="s">
        <v>31</v>
      </c>
      <c r="D204" s="61" t="s">
        <v>32</v>
      </c>
      <c r="E204" s="62">
        <v>42</v>
      </c>
      <c r="F204" s="63">
        <v>12</v>
      </c>
      <c r="G204" s="64">
        <v>3.4000000000000004</v>
      </c>
      <c r="H204" s="64">
        <v>2.9000000000000004</v>
      </c>
      <c r="I204" s="41">
        <f t="shared" si="3"/>
        <v>2.9000000000000004</v>
      </c>
      <c r="J204" s="96" t="s">
        <v>616</v>
      </c>
      <c r="K204" s="48"/>
      <c r="L204" s="43"/>
    </row>
    <row r="205" spans="1:12" x14ac:dyDescent="0.35">
      <c r="A205" s="65" t="s">
        <v>617</v>
      </c>
      <c r="B205" s="65" t="s">
        <v>618</v>
      </c>
      <c r="C205" s="66" t="s">
        <v>31</v>
      </c>
      <c r="D205" s="66" t="s">
        <v>32</v>
      </c>
      <c r="E205" s="67">
        <v>42</v>
      </c>
      <c r="F205" s="68">
        <v>6</v>
      </c>
      <c r="G205" s="69">
        <v>10.4</v>
      </c>
      <c r="H205" s="69">
        <v>8.85</v>
      </c>
      <c r="I205" s="41">
        <f t="shared" si="3"/>
        <v>8.85</v>
      </c>
      <c r="J205" s="97" t="s">
        <v>619</v>
      </c>
      <c r="K205" s="48"/>
      <c r="L205" s="43"/>
    </row>
    <row r="206" spans="1:12" x14ac:dyDescent="0.35">
      <c r="A206" s="60" t="s">
        <v>620</v>
      </c>
      <c r="B206" s="60" t="s">
        <v>621</v>
      </c>
      <c r="C206" s="61" t="s">
        <v>31</v>
      </c>
      <c r="D206" s="61" t="s">
        <v>32</v>
      </c>
      <c r="E206" s="62">
        <v>42</v>
      </c>
      <c r="F206" s="63">
        <v>6</v>
      </c>
      <c r="G206" s="64">
        <v>10.700000000000001</v>
      </c>
      <c r="H206" s="64">
        <v>9.1</v>
      </c>
      <c r="I206" s="41">
        <f t="shared" si="3"/>
        <v>9.1</v>
      </c>
      <c r="J206" s="96" t="s">
        <v>622</v>
      </c>
      <c r="K206" s="48"/>
      <c r="L206" s="43"/>
    </row>
    <row r="207" spans="1:12" x14ac:dyDescent="0.35">
      <c r="A207" s="74" t="s">
        <v>623</v>
      </c>
      <c r="B207" s="65" t="s">
        <v>624</v>
      </c>
      <c r="C207" s="75" t="s">
        <v>31</v>
      </c>
      <c r="D207" s="66" t="s">
        <v>32</v>
      </c>
      <c r="E207" s="76">
        <v>42</v>
      </c>
      <c r="F207" s="76">
        <v>6</v>
      </c>
      <c r="G207" s="69">
        <v>12.700000000000001</v>
      </c>
      <c r="H207" s="69">
        <v>10.8</v>
      </c>
      <c r="I207" s="41">
        <f t="shared" si="3"/>
        <v>10.8</v>
      </c>
      <c r="J207" s="97" t="s">
        <v>625</v>
      </c>
      <c r="K207" s="48"/>
      <c r="L207" s="43"/>
    </row>
    <row r="208" spans="1:12" x14ac:dyDescent="0.35">
      <c r="A208" s="70" t="s">
        <v>626</v>
      </c>
      <c r="B208" s="60" t="s">
        <v>627</v>
      </c>
      <c r="C208" s="71" t="s">
        <v>31</v>
      </c>
      <c r="D208" s="61" t="s">
        <v>32</v>
      </c>
      <c r="E208" s="72">
        <v>42</v>
      </c>
      <c r="F208" s="72">
        <v>4</v>
      </c>
      <c r="G208" s="64">
        <v>12.9</v>
      </c>
      <c r="H208" s="64">
        <v>10.950000000000001</v>
      </c>
      <c r="I208" s="41">
        <f t="shared" si="3"/>
        <v>10.950000000000001</v>
      </c>
      <c r="J208" s="96" t="s">
        <v>628</v>
      </c>
      <c r="K208" s="48"/>
      <c r="L208" s="43"/>
    </row>
    <row r="209" spans="1:12" x14ac:dyDescent="0.35">
      <c r="A209" s="65" t="s">
        <v>629</v>
      </c>
      <c r="B209" s="65" t="s">
        <v>630</v>
      </c>
      <c r="C209" s="66" t="s">
        <v>38</v>
      </c>
      <c r="D209" s="66" t="s">
        <v>32</v>
      </c>
      <c r="E209" s="67">
        <v>42</v>
      </c>
      <c r="F209" s="68">
        <v>12</v>
      </c>
      <c r="G209" s="69">
        <v>4.25</v>
      </c>
      <c r="H209" s="69">
        <v>3.6</v>
      </c>
      <c r="I209" s="41">
        <f t="shared" si="3"/>
        <v>3.6</v>
      </c>
      <c r="J209" s="97" t="s">
        <v>631</v>
      </c>
      <c r="K209" s="48"/>
      <c r="L209" s="43"/>
    </row>
    <row r="210" spans="1:12" x14ac:dyDescent="0.35">
      <c r="A210" s="60" t="s">
        <v>632</v>
      </c>
      <c r="B210" s="60" t="s">
        <v>633</v>
      </c>
      <c r="C210" s="61" t="s">
        <v>38</v>
      </c>
      <c r="D210" s="61" t="s">
        <v>32</v>
      </c>
      <c r="E210" s="62">
        <v>43</v>
      </c>
      <c r="F210" s="63">
        <v>24</v>
      </c>
      <c r="G210" s="64">
        <v>3.45</v>
      </c>
      <c r="H210" s="64">
        <v>2.25</v>
      </c>
      <c r="I210" s="41">
        <f t="shared" si="3"/>
        <v>2.25</v>
      </c>
      <c r="J210" s="96" t="s">
        <v>634</v>
      </c>
      <c r="K210" s="48"/>
      <c r="L210" s="43"/>
    </row>
    <row r="211" spans="1:12" x14ac:dyDescent="0.35">
      <c r="A211" s="74" t="s">
        <v>635</v>
      </c>
      <c r="B211" s="65" t="s">
        <v>636</v>
      </c>
      <c r="C211" s="75" t="s">
        <v>38</v>
      </c>
      <c r="D211" s="66" t="s">
        <v>32</v>
      </c>
      <c r="E211" s="76">
        <v>43</v>
      </c>
      <c r="F211" s="76">
        <v>18</v>
      </c>
      <c r="G211" s="69">
        <v>2.75</v>
      </c>
      <c r="H211" s="69">
        <v>2.0499999999999998</v>
      </c>
      <c r="I211" s="41">
        <f t="shared" si="3"/>
        <v>2.0499999999999998</v>
      </c>
      <c r="J211" s="97" t="s">
        <v>637</v>
      </c>
      <c r="K211" s="48"/>
      <c r="L211" s="43"/>
    </row>
    <row r="212" spans="1:12" x14ac:dyDescent="0.35">
      <c r="A212" s="60" t="s">
        <v>638</v>
      </c>
      <c r="B212" s="60" t="s">
        <v>639</v>
      </c>
      <c r="C212" s="61" t="s">
        <v>31</v>
      </c>
      <c r="D212" s="61" t="s">
        <v>32</v>
      </c>
      <c r="E212" s="62">
        <v>43</v>
      </c>
      <c r="F212" s="63">
        <v>6</v>
      </c>
      <c r="G212" s="64">
        <v>6.7</v>
      </c>
      <c r="H212" s="64">
        <v>5.7</v>
      </c>
      <c r="I212" s="41">
        <f t="shared" si="3"/>
        <v>5.7</v>
      </c>
      <c r="J212" s="96" t="s">
        <v>640</v>
      </c>
      <c r="K212" s="48"/>
      <c r="L212" s="43"/>
    </row>
    <row r="213" spans="1:12" x14ac:dyDescent="0.35">
      <c r="A213" s="65" t="s">
        <v>641</v>
      </c>
      <c r="B213" s="65" t="s">
        <v>642</v>
      </c>
      <c r="C213" s="66" t="s">
        <v>31</v>
      </c>
      <c r="D213" s="66" t="s">
        <v>32</v>
      </c>
      <c r="E213" s="67">
        <v>43</v>
      </c>
      <c r="F213" s="68">
        <v>12</v>
      </c>
      <c r="G213" s="69">
        <v>4.3</v>
      </c>
      <c r="H213" s="69">
        <v>3.6500000000000004</v>
      </c>
      <c r="I213" s="41">
        <f t="shared" si="3"/>
        <v>3.6500000000000004</v>
      </c>
      <c r="J213" s="97" t="s">
        <v>643</v>
      </c>
      <c r="K213" s="48"/>
      <c r="L213" s="43"/>
    </row>
    <row r="214" spans="1:12" x14ac:dyDescent="0.35">
      <c r="A214" s="79" t="s">
        <v>644</v>
      </c>
      <c r="B214" s="60" t="s">
        <v>645</v>
      </c>
      <c r="C214" s="71" t="s">
        <v>31</v>
      </c>
      <c r="D214" s="61" t="s">
        <v>32</v>
      </c>
      <c r="E214" s="72">
        <v>43</v>
      </c>
      <c r="F214" s="72">
        <v>12</v>
      </c>
      <c r="G214" s="64">
        <v>4.55</v>
      </c>
      <c r="H214" s="64">
        <v>3.85</v>
      </c>
      <c r="I214" s="41">
        <f t="shared" si="3"/>
        <v>3.85</v>
      </c>
      <c r="J214" s="96" t="s">
        <v>646</v>
      </c>
      <c r="K214" s="48"/>
      <c r="L214" s="43"/>
    </row>
    <row r="215" spans="1:12" x14ac:dyDescent="0.35">
      <c r="A215" s="65" t="s">
        <v>647</v>
      </c>
      <c r="B215" s="65" t="s">
        <v>648</v>
      </c>
      <c r="C215" s="66" t="s">
        <v>31</v>
      </c>
      <c r="D215" s="66" t="s">
        <v>32</v>
      </c>
      <c r="E215" s="67">
        <v>43</v>
      </c>
      <c r="F215" s="68">
        <v>12</v>
      </c>
      <c r="G215" s="69">
        <v>4.2</v>
      </c>
      <c r="H215" s="69">
        <v>3.5500000000000003</v>
      </c>
      <c r="I215" s="41">
        <f t="shared" si="3"/>
        <v>3.5500000000000003</v>
      </c>
      <c r="J215" s="97" t="s">
        <v>649</v>
      </c>
      <c r="K215" s="48"/>
      <c r="L215" s="43"/>
    </row>
    <row r="216" spans="1:12" x14ac:dyDescent="0.35">
      <c r="A216" s="60" t="s">
        <v>650</v>
      </c>
      <c r="B216" s="60" t="s">
        <v>651</v>
      </c>
      <c r="C216" s="61" t="s">
        <v>31</v>
      </c>
      <c r="D216" s="61" t="s">
        <v>32</v>
      </c>
      <c r="E216" s="62">
        <v>44</v>
      </c>
      <c r="F216" s="63">
        <v>12</v>
      </c>
      <c r="G216" s="64">
        <v>4.1000000000000005</v>
      </c>
      <c r="H216" s="64">
        <v>3.5</v>
      </c>
      <c r="I216" s="41">
        <f t="shared" si="3"/>
        <v>3.5</v>
      </c>
      <c r="J216" s="96" t="s">
        <v>652</v>
      </c>
      <c r="K216" s="48"/>
      <c r="L216" s="43"/>
    </row>
    <row r="217" spans="1:12" x14ac:dyDescent="0.35">
      <c r="A217" s="65" t="s">
        <v>653</v>
      </c>
      <c r="B217" s="65" t="s">
        <v>654</v>
      </c>
      <c r="C217" s="66" t="s">
        <v>31</v>
      </c>
      <c r="D217" s="66" t="s">
        <v>32</v>
      </c>
      <c r="E217" s="67">
        <v>44</v>
      </c>
      <c r="F217" s="68">
        <v>12</v>
      </c>
      <c r="G217" s="69">
        <v>4.05</v>
      </c>
      <c r="H217" s="69">
        <v>3.45</v>
      </c>
      <c r="I217" s="41">
        <f t="shared" si="3"/>
        <v>3.45</v>
      </c>
      <c r="J217" s="97" t="s">
        <v>655</v>
      </c>
      <c r="K217" s="48"/>
      <c r="L217" s="43"/>
    </row>
    <row r="218" spans="1:12" x14ac:dyDescent="0.35">
      <c r="A218" s="79" t="s">
        <v>656</v>
      </c>
      <c r="B218" s="60" t="s">
        <v>657</v>
      </c>
      <c r="C218" s="71" t="s">
        <v>38</v>
      </c>
      <c r="D218" s="61" t="s">
        <v>32</v>
      </c>
      <c r="E218" s="72">
        <v>44</v>
      </c>
      <c r="F218" s="72">
        <v>8</v>
      </c>
      <c r="G218" s="64">
        <v>5.25</v>
      </c>
      <c r="H218" s="64">
        <v>3.95</v>
      </c>
      <c r="I218" s="41">
        <f t="shared" si="3"/>
        <v>3.95</v>
      </c>
      <c r="J218" s="96" t="s">
        <v>658</v>
      </c>
      <c r="K218" s="48"/>
      <c r="L218" s="43"/>
    </row>
    <row r="219" spans="1:12" x14ac:dyDescent="0.35">
      <c r="A219" s="74" t="s">
        <v>659</v>
      </c>
      <c r="B219" s="65" t="s">
        <v>660</v>
      </c>
      <c r="C219" s="75" t="s">
        <v>31</v>
      </c>
      <c r="D219" s="66" t="s">
        <v>32</v>
      </c>
      <c r="E219" s="76">
        <v>44</v>
      </c>
      <c r="F219" s="76">
        <v>12</v>
      </c>
      <c r="G219" s="69">
        <v>5.2</v>
      </c>
      <c r="H219" s="69">
        <v>4.1500000000000004</v>
      </c>
      <c r="I219" s="41">
        <f t="shared" si="3"/>
        <v>4.1500000000000004</v>
      </c>
      <c r="J219" s="97" t="s">
        <v>661</v>
      </c>
      <c r="K219" s="48"/>
      <c r="L219" s="43"/>
    </row>
    <row r="220" spans="1:12" x14ac:dyDescent="0.35">
      <c r="A220" s="60" t="s">
        <v>662</v>
      </c>
      <c r="B220" s="60" t="s">
        <v>663</v>
      </c>
      <c r="C220" s="61" t="s">
        <v>31</v>
      </c>
      <c r="D220" s="61" t="s">
        <v>32</v>
      </c>
      <c r="E220" s="62">
        <v>44</v>
      </c>
      <c r="F220" s="63">
        <v>48</v>
      </c>
      <c r="G220" s="64">
        <v>3.4000000000000004</v>
      </c>
      <c r="H220" s="64">
        <v>2.4000000000000004</v>
      </c>
      <c r="I220" s="41">
        <f t="shared" si="3"/>
        <v>2.4000000000000004</v>
      </c>
      <c r="J220" s="96" t="s">
        <v>664</v>
      </c>
      <c r="K220" s="48"/>
      <c r="L220" s="43"/>
    </row>
    <row r="221" spans="1:12" x14ac:dyDescent="0.35">
      <c r="A221" s="65" t="s">
        <v>665</v>
      </c>
      <c r="B221" s="65" t="s">
        <v>666</v>
      </c>
      <c r="C221" s="66" t="s">
        <v>31</v>
      </c>
      <c r="D221" s="66" t="s">
        <v>32</v>
      </c>
      <c r="E221" s="67">
        <v>44</v>
      </c>
      <c r="F221" s="68">
        <v>12</v>
      </c>
      <c r="G221" s="69">
        <v>5.3000000000000007</v>
      </c>
      <c r="H221" s="69">
        <v>3.7</v>
      </c>
      <c r="I221" s="41">
        <f t="shared" si="3"/>
        <v>3.7</v>
      </c>
      <c r="J221" s="97" t="s">
        <v>667</v>
      </c>
      <c r="K221" s="48"/>
      <c r="L221" s="43"/>
    </row>
    <row r="222" spans="1:12" x14ac:dyDescent="0.35">
      <c r="A222" s="60" t="s">
        <v>668</v>
      </c>
      <c r="B222" s="60" t="s">
        <v>669</v>
      </c>
      <c r="C222" s="61" t="s">
        <v>31</v>
      </c>
      <c r="D222" s="61" t="s">
        <v>32</v>
      </c>
      <c r="E222" s="62">
        <v>44</v>
      </c>
      <c r="F222" s="63">
        <v>6</v>
      </c>
      <c r="G222" s="64">
        <v>7.1000000000000005</v>
      </c>
      <c r="H222" s="64">
        <v>4.95</v>
      </c>
      <c r="I222" s="41">
        <f t="shared" si="3"/>
        <v>4.95</v>
      </c>
      <c r="J222" s="96" t="s">
        <v>670</v>
      </c>
      <c r="K222" s="48"/>
      <c r="L222" s="43"/>
    </row>
    <row r="223" spans="1:12" x14ac:dyDescent="0.35">
      <c r="A223" s="65" t="s">
        <v>671</v>
      </c>
      <c r="B223" s="65" t="s">
        <v>672</v>
      </c>
      <c r="C223" s="66" t="s">
        <v>38</v>
      </c>
      <c r="D223" s="66" t="s">
        <v>32</v>
      </c>
      <c r="E223" s="67">
        <v>45</v>
      </c>
      <c r="F223" s="68">
        <v>6</v>
      </c>
      <c r="G223" s="69">
        <v>9.6000000000000014</v>
      </c>
      <c r="H223" s="69">
        <v>8.15</v>
      </c>
      <c r="I223" s="41">
        <f t="shared" si="3"/>
        <v>8.15</v>
      </c>
      <c r="J223" s="97" t="s">
        <v>673</v>
      </c>
      <c r="K223" s="48"/>
      <c r="L223" s="43"/>
    </row>
    <row r="224" spans="1:12" x14ac:dyDescent="0.35">
      <c r="A224" s="60" t="s">
        <v>674</v>
      </c>
      <c r="B224" s="60" t="s">
        <v>675</v>
      </c>
      <c r="C224" s="61" t="s">
        <v>31</v>
      </c>
      <c r="D224" s="61" t="s">
        <v>32</v>
      </c>
      <c r="E224" s="62">
        <v>45</v>
      </c>
      <c r="F224" s="63">
        <v>12</v>
      </c>
      <c r="G224" s="64">
        <v>3.25</v>
      </c>
      <c r="H224" s="64">
        <v>2.75</v>
      </c>
      <c r="I224" s="41">
        <f t="shared" si="3"/>
        <v>2.75</v>
      </c>
      <c r="J224" s="96" t="s">
        <v>676</v>
      </c>
      <c r="K224" s="48"/>
      <c r="L224" s="43"/>
    </row>
    <row r="225" spans="1:12" x14ac:dyDescent="0.35">
      <c r="A225" s="74" t="s">
        <v>677</v>
      </c>
      <c r="B225" s="65" t="s">
        <v>678</v>
      </c>
      <c r="C225" s="75" t="s">
        <v>38</v>
      </c>
      <c r="D225" s="66" t="s">
        <v>32</v>
      </c>
      <c r="E225" s="76">
        <v>45</v>
      </c>
      <c r="F225" s="76" t="s">
        <v>254</v>
      </c>
      <c r="G225" s="69">
        <v>3.2</v>
      </c>
      <c r="H225" s="69">
        <v>2.7</v>
      </c>
      <c r="I225" s="41">
        <f t="shared" si="3"/>
        <v>2.7</v>
      </c>
      <c r="J225" s="97" t="s">
        <v>679</v>
      </c>
      <c r="K225" s="48"/>
      <c r="L225" s="43"/>
    </row>
    <row r="226" spans="1:12" x14ac:dyDescent="0.35">
      <c r="A226" s="79" t="s">
        <v>680</v>
      </c>
      <c r="B226" s="60" t="s">
        <v>681</v>
      </c>
      <c r="C226" s="71" t="s">
        <v>38</v>
      </c>
      <c r="D226" s="61" t="s">
        <v>32</v>
      </c>
      <c r="E226" s="72">
        <v>45</v>
      </c>
      <c r="F226" s="72">
        <v>6</v>
      </c>
      <c r="G226" s="64">
        <v>12.600000000000001</v>
      </c>
      <c r="H226" s="64">
        <v>10.100000000000001</v>
      </c>
      <c r="I226" s="41">
        <f t="shared" si="3"/>
        <v>10.100000000000001</v>
      </c>
      <c r="J226" s="96" t="s">
        <v>682</v>
      </c>
      <c r="K226" s="48"/>
      <c r="L226" s="43"/>
    </row>
    <row r="227" spans="1:12" x14ac:dyDescent="0.35">
      <c r="A227" s="74" t="s">
        <v>683</v>
      </c>
      <c r="B227" s="75" t="s">
        <v>684</v>
      </c>
      <c r="C227" s="75" t="s">
        <v>38</v>
      </c>
      <c r="D227" s="66" t="s">
        <v>32</v>
      </c>
      <c r="E227" s="76">
        <v>45</v>
      </c>
      <c r="F227" s="76">
        <v>12</v>
      </c>
      <c r="G227" s="69">
        <v>7.2</v>
      </c>
      <c r="H227" s="69">
        <v>5.05</v>
      </c>
      <c r="I227" s="41">
        <f t="shared" si="3"/>
        <v>5.05</v>
      </c>
      <c r="J227" s="97" t="s">
        <v>685</v>
      </c>
      <c r="K227" s="48"/>
      <c r="L227" s="43"/>
    </row>
    <row r="228" spans="1:12" x14ac:dyDescent="0.35">
      <c r="A228" s="60" t="s">
        <v>686</v>
      </c>
      <c r="B228" s="60" t="s">
        <v>687</v>
      </c>
      <c r="C228" s="61" t="s">
        <v>31</v>
      </c>
      <c r="D228" s="61" t="s">
        <v>32</v>
      </c>
      <c r="E228" s="62">
        <v>46</v>
      </c>
      <c r="F228" s="63">
        <v>24</v>
      </c>
      <c r="G228" s="64">
        <v>1.1000000000000001</v>
      </c>
      <c r="H228" s="64">
        <v>0.95000000000000007</v>
      </c>
      <c r="I228" s="41">
        <f t="shared" si="3"/>
        <v>0.95000000000000007</v>
      </c>
      <c r="J228" s="96" t="s">
        <v>688</v>
      </c>
      <c r="K228" s="48"/>
      <c r="L228" s="43"/>
    </row>
    <row r="229" spans="1:12" x14ac:dyDescent="0.35">
      <c r="A229" s="65" t="s">
        <v>689</v>
      </c>
      <c r="B229" s="65" t="s">
        <v>690</v>
      </c>
      <c r="C229" s="66" t="s">
        <v>31</v>
      </c>
      <c r="D229" s="66" t="s">
        <v>32</v>
      </c>
      <c r="E229" s="67">
        <v>46</v>
      </c>
      <c r="F229" s="68">
        <v>12</v>
      </c>
      <c r="G229" s="69">
        <v>2.8000000000000003</v>
      </c>
      <c r="H229" s="69">
        <v>2.4000000000000004</v>
      </c>
      <c r="I229" s="41">
        <f t="shared" si="3"/>
        <v>2.4000000000000004</v>
      </c>
      <c r="J229" s="97" t="s">
        <v>691</v>
      </c>
      <c r="K229" s="48"/>
      <c r="L229" s="43"/>
    </row>
    <row r="230" spans="1:12" x14ac:dyDescent="0.35">
      <c r="A230" s="60" t="s">
        <v>692</v>
      </c>
      <c r="B230" s="60" t="s">
        <v>693</v>
      </c>
      <c r="C230" s="61" t="s">
        <v>31</v>
      </c>
      <c r="D230" s="61" t="s">
        <v>32</v>
      </c>
      <c r="E230" s="62">
        <v>46</v>
      </c>
      <c r="F230" s="63">
        <v>12</v>
      </c>
      <c r="G230" s="64">
        <v>4.1000000000000005</v>
      </c>
      <c r="H230" s="64">
        <v>3.5</v>
      </c>
      <c r="I230" s="41">
        <f t="shared" si="3"/>
        <v>3.5</v>
      </c>
      <c r="J230" s="96" t="s">
        <v>694</v>
      </c>
      <c r="K230" s="48"/>
      <c r="L230" s="43"/>
    </row>
    <row r="231" spans="1:12" x14ac:dyDescent="0.35">
      <c r="A231" s="74" t="s">
        <v>695</v>
      </c>
      <c r="B231" s="65" t="s">
        <v>696</v>
      </c>
      <c r="C231" s="75" t="s">
        <v>31</v>
      </c>
      <c r="D231" s="66" t="s">
        <v>32</v>
      </c>
      <c r="E231" s="76">
        <v>46</v>
      </c>
      <c r="F231" s="76">
        <v>4</v>
      </c>
      <c r="G231" s="69">
        <v>10.5</v>
      </c>
      <c r="H231" s="69">
        <v>8.9500000000000011</v>
      </c>
      <c r="I231" s="41">
        <f t="shared" si="3"/>
        <v>8.9500000000000011</v>
      </c>
      <c r="J231" s="97" t="s">
        <v>697</v>
      </c>
      <c r="K231" s="48"/>
      <c r="L231" s="43"/>
    </row>
    <row r="232" spans="1:12" x14ac:dyDescent="0.35">
      <c r="A232" s="60" t="s">
        <v>698</v>
      </c>
      <c r="B232" s="60" t="s">
        <v>699</v>
      </c>
      <c r="C232" s="61" t="s">
        <v>31</v>
      </c>
      <c r="D232" s="61" t="s">
        <v>32</v>
      </c>
      <c r="E232" s="62">
        <v>46</v>
      </c>
      <c r="F232" s="63">
        <v>24</v>
      </c>
      <c r="G232" s="64">
        <v>1.35</v>
      </c>
      <c r="H232" s="64">
        <v>1.1500000000000001</v>
      </c>
      <c r="I232" s="41">
        <f t="shared" si="3"/>
        <v>1.1500000000000001</v>
      </c>
      <c r="J232" s="96" t="s">
        <v>700</v>
      </c>
      <c r="K232" s="48"/>
      <c r="L232" s="43"/>
    </row>
    <row r="233" spans="1:12" x14ac:dyDescent="0.35">
      <c r="A233" s="74" t="s">
        <v>701</v>
      </c>
      <c r="B233" s="65" t="s">
        <v>702</v>
      </c>
      <c r="C233" s="75" t="s">
        <v>38</v>
      </c>
      <c r="D233" s="66" t="s">
        <v>32</v>
      </c>
      <c r="E233" s="76">
        <v>46</v>
      </c>
      <c r="F233" s="76">
        <v>2</v>
      </c>
      <c r="G233" s="69">
        <v>7.7</v>
      </c>
      <c r="H233" s="69">
        <v>6.5500000000000007</v>
      </c>
      <c r="I233" s="41">
        <f t="shared" si="3"/>
        <v>6.5500000000000007</v>
      </c>
      <c r="J233" s="97" t="s">
        <v>703</v>
      </c>
      <c r="K233" s="48"/>
      <c r="L233" s="43"/>
    </row>
    <row r="234" spans="1:12" x14ac:dyDescent="0.35">
      <c r="A234" s="70" t="s">
        <v>704</v>
      </c>
      <c r="B234" s="60" t="s">
        <v>705</v>
      </c>
      <c r="C234" s="71" t="s">
        <v>38</v>
      </c>
      <c r="D234" s="61" t="s">
        <v>32</v>
      </c>
      <c r="E234" s="72">
        <v>46</v>
      </c>
      <c r="F234" s="72">
        <v>2</v>
      </c>
      <c r="G234" s="64">
        <v>17.600000000000001</v>
      </c>
      <c r="H234" s="64">
        <v>14.950000000000001</v>
      </c>
      <c r="I234" s="41">
        <f t="shared" si="3"/>
        <v>14.950000000000001</v>
      </c>
      <c r="J234" s="96" t="s">
        <v>706</v>
      </c>
      <c r="K234" s="48"/>
      <c r="L234" s="43"/>
    </row>
    <row r="235" spans="1:12" x14ac:dyDescent="0.35">
      <c r="A235" s="65" t="s">
        <v>707</v>
      </c>
      <c r="B235" s="65" t="s">
        <v>708</v>
      </c>
      <c r="C235" s="66" t="s">
        <v>31</v>
      </c>
      <c r="D235" s="66" t="s">
        <v>32</v>
      </c>
      <c r="E235" s="67">
        <v>46</v>
      </c>
      <c r="F235" s="68">
        <v>6</v>
      </c>
      <c r="G235" s="69">
        <v>12.200000000000001</v>
      </c>
      <c r="H235" s="69">
        <v>10.350000000000001</v>
      </c>
      <c r="I235" s="41">
        <f t="shared" si="3"/>
        <v>10.350000000000001</v>
      </c>
      <c r="J235" s="97" t="s">
        <v>709</v>
      </c>
      <c r="K235" s="48"/>
      <c r="L235" s="43"/>
    </row>
    <row r="236" spans="1:12" x14ac:dyDescent="0.35">
      <c r="A236" s="60" t="s">
        <v>710</v>
      </c>
      <c r="B236" s="60" t="s">
        <v>711</v>
      </c>
      <c r="C236" s="61" t="s">
        <v>31</v>
      </c>
      <c r="D236" s="61" t="s">
        <v>32</v>
      </c>
      <c r="E236" s="62">
        <v>46</v>
      </c>
      <c r="F236" s="63">
        <v>12</v>
      </c>
      <c r="G236" s="64">
        <v>2.85</v>
      </c>
      <c r="H236" s="64">
        <v>2.3000000000000003</v>
      </c>
      <c r="I236" s="41">
        <f t="shared" si="3"/>
        <v>2.3000000000000003</v>
      </c>
      <c r="J236" s="96" t="s">
        <v>712</v>
      </c>
      <c r="K236" s="48"/>
      <c r="L236" s="43"/>
    </row>
    <row r="237" spans="1:12" x14ac:dyDescent="0.35">
      <c r="A237" s="65" t="s">
        <v>713</v>
      </c>
      <c r="B237" s="65" t="s">
        <v>714</v>
      </c>
      <c r="C237" s="66" t="s">
        <v>31</v>
      </c>
      <c r="D237" s="66" t="s">
        <v>32</v>
      </c>
      <c r="E237" s="67">
        <v>46</v>
      </c>
      <c r="F237" s="68">
        <v>12</v>
      </c>
      <c r="G237" s="69">
        <v>3.45</v>
      </c>
      <c r="H237" s="69">
        <v>2.75</v>
      </c>
      <c r="I237" s="41">
        <f t="shared" si="3"/>
        <v>2.75</v>
      </c>
      <c r="J237" s="97" t="s">
        <v>715</v>
      </c>
      <c r="K237" s="48"/>
      <c r="L237" s="43"/>
    </row>
    <row r="238" spans="1:12" x14ac:dyDescent="0.35">
      <c r="A238" s="60" t="s">
        <v>716</v>
      </c>
      <c r="B238" s="60" t="s">
        <v>717</v>
      </c>
      <c r="C238" s="61" t="s">
        <v>31</v>
      </c>
      <c r="D238" s="61" t="s">
        <v>32</v>
      </c>
      <c r="E238" s="62">
        <v>46</v>
      </c>
      <c r="F238" s="63">
        <v>24</v>
      </c>
      <c r="G238" s="64">
        <v>0.75</v>
      </c>
      <c r="H238" s="64">
        <v>0.55000000000000004</v>
      </c>
      <c r="I238" s="41">
        <f t="shared" si="3"/>
        <v>0.55000000000000004</v>
      </c>
      <c r="J238" s="96" t="s">
        <v>718</v>
      </c>
      <c r="K238" s="48"/>
      <c r="L238" s="43"/>
    </row>
    <row r="239" spans="1:12" x14ac:dyDescent="0.35">
      <c r="A239" s="65" t="s">
        <v>719</v>
      </c>
      <c r="B239" s="65" t="s">
        <v>720</v>
      </c>
      <c r="C239" s="66" t="s">
        <v>31</v>
      </c>
      <c r="D239" s="66" t="s">
        <v>32</v>
      </c>
      <c r="E239" s="67">
        <v>46</v>
      </c>
      <c r="F239" s="68">
        <v>24</v>
      </c>
      <c r="G239" s="69">
        <v>1.4500000000000002</v>
      </c>
      <c r="H239" s="69">
        <v>1</v>
      </c>
      <c r="I239" s="41">
        <f t="shared" si="3"/>
        <v>1</v>
      </c>
      <c r="J239" s="97" t="s">
        <v>721</v>
      </c>
      <c r="K239" s="48"/>
      <c r="L239" s="43"/>
    </row>
    <row r="240" spans="1:12" x14ac:dyDescent="0.35">
      <c r="A240" s="70" t="s">
        <v>722</v>
      </c>
      <c r="B240" s="71" t="s">
        <v>832</v>
      </c>
      <c r="C240" s="71" t="s">
        <v>38</v>
      </c>
      <c r="D240" s="61" t="s">
        <v>32</v>
      </c>
      <c r="E240" s="72">
        <v>47</v>
      </c>
      <c r="F240" s="72">
        <v>6</v>
      </c>
      <c r="G240" s="64">
        <v>7.6000000000000005</v>
      </c>
      <c r="H240" s="73">
        <v>5.7</v>
      </c>
      <c r="I240" s="41">
        <f t="shared" si="3"/>
        <v>5.7</v>
      </c>
      <c r="J240" s="98" t="s">
        <v>723</v>
      </c>
      <c r="K240" s="48"/>
      <c r="L240" s="43"/>
    </row>
    <row r="241" spans="1:12" x14ac:dyDescent="0.35">
      <c r="A241" s="74" t="s">
        <v>724</v>
      </c>
      <c r="B241" s="65" t="s">
        <v>725</v>
      </c>
      <c r="C241" s="75" t="s">
        <v>31</v>
      </c>
      <c r="D241" s="66" t="s">
        <v>32</v>
      </c>
      <c r="E241" s="76">
        <v>47</v>
      </c>
      <c r="F241" s="76" t="s">
        <v>726</v>
      </c>
      <c r="G241" s="69">
        <v>5.5</v>
      </c>
      <c r="H241" s="69">
        <v>4.7</v>
      </c>
      <c r="I241" s="41">
        <f t="shared" si="3"/>
        <v>4.7</v>
      </c>
      <c r="J241" s="97" t="s">
        <v>727</v>
      </c>
      <c r="K241" s="48"/>
      <c r="L241" s="43"/>
    </row>
    <row r="242" spans="1:12" x14ac:dyDescent="0.35">
      <c r="A242" s="70" t="s">
        <v>728</v>
      </c>
      <c r="B242" s="60" t="s">
        <v>729</v>
      </c>
      <c r="C242" s="71" t="s">
        <v>31</v>
      </c>
      <c r="D242" s="61" t="s">
        <v>32</v>
      </c>
      <c r="E242" s="72">
        <v>47</v>
      </c>
      <c r="F242" s="72">
        <v>2</v>
      </c>
      <c r="G242" s="64">
        <v>24.150000000000002</v>
      </c>
      <c r="H242" s="64">
        <v>20.55</v>
      </c>
      <c r="I242" s="41">
        <f t="shared" si="3"/>
        <v>20.55</v>
      </c>
      <c r="J242" s="96" t="s">
        <v>730</v>
      </c>
      <c r="K242" s="48"/>
      <c r="L242" s="43"/>
    </row>
    <row r="243" spans="1:12" x14ac:dyDescent="0.35">
      <c r="A243" s="74" t="s">
        <v>731</v>
      </c>
      <c r="B243" s="65" t="s">
        <v>732</v>
      </c>
      <c r="C243" s="75" t="s">
        <v>31</v>
      </c>
      <c r="D243" s="66" t="s">
        <v>32</v>
      </c>
      <c r="E243" s="76">
        <v>47</v>
      </c>
      <c r="F243" s="76">
        <v>12</v>
      </c>
      <c r="G243" s="69">
        <v>8.3000000000000007</v>
      </c>
      <c r="H243" s="69">
        <v>7.0500000000000007</v>
      </c>
      <c r="I243" s="41">
        <f t="shared" si="3"/>
        <v>7.0500000000000007</v>
      </c>
      <c r="J243" s="97" t="s">
        <v>733</v>
      </c>
      <c r="K243" s="48"/>
      <c r="L243" s="43"/>
    </row>
    <row r="244" spans="1:12" x14ac:dyDescent="0.35">
      <c r="A244" s="70" t="s">
        <v>734</v>
      </c>
      <c r="B244" s="60" t="s">
        <v>735</v>
      </c>
      <c r="C244" s="71" t="s">
        <v>38</v>
      </c>
      <c r="D244" s="61" t="s">
        <v>32</v>
      </c>
      <c r="E244" s="72">
        <v>47</v>
      </c>
      <c r="F244" s="72">
        <v>4</v>
      </c>
      <c r="G244" s="64">
        <v>20.200000000000003</v>
      </c>
      <c r="H244" s="64">
        <v>17.150000000000002</v>
      </c>
      <c r="I244" s="41">
        <f t="shared" si="3"/>
        <v>17.150000000000002</v>
      </c>
      <c r="J244" s="96" t="s">
        <v>736</v>
      </c>
      <c r="K244" s="48"/>
      <c r="L244" s="43"/>
    </row>
    <row r="245" spans="1:12" x14ac:dyDescent="0.35">
      <c r="A245" s="74" t="s">
        <v>737</v>
      </c>
      <c r="B245" s="65" t="s">
        <v>738</v>
      </c>
      <c r="C245" s="75" t="s">
        <v>38</v>
      </c>
      <c r="D245" s="66" t="s">
        <v>32</v>
      </c>
      <c r="E245" s="76">
        <v>47</v>
      </c>
      <c r="F245" s="76">
        <v>4</v>
      </c>
      <c r="G245" s="69">
        <v>7.9</v>
      </c>
      <c r="H245" s="69">
        <v>6.7</v>
      </c>
      <c r="I245" s="41">
        <f t="shared" si="3"/>
        <v>6.7</v>
      </c>
      <c r="J245" s="97" t="s">
        <v>739</v>
      </c>
      <c r="K245" s="48"/>
      <c r="L245" s="43"/>
    </row>
    <row r="246" spans="1:12" x14ac:dyDescent="0.35">
      <c r="A246" s="70" t="s">
        <v>740</v>
      </c>
      <c r="B246" s="60" t="s">
        <v>741</v>
      </c>
      <c r="C246" s="71" t="s">
        <v>31</v>
      </c>
      <c r="D246" s="61" t="s">
        <v>32</v>
      </c>
      <c r="E246" s="72">
        <v>47</v>
      </c>
      <c r="F246" s="72">
        <v>4</v>
      </c>
      <c r="G246" s="64">
        <v>7.5500000000000007</v>
      </c>
      <c r="H246" s="64">
        <v>6.4</v>
      </c>
      <c r="I246" s="41">
        <f t="shared" si="3"/>
        <v>6.4</v>
      </c>
      <c r="J246" s="96" t="s">
        <v>742</v>
      </c>
      <c r="K246" s="48"/>
      <c r="L246" s="43"/>
    </row>
    <row r="247" spans="1:12" x14ac:dyDescent="0.35">
      <c r="A247" s="74" t="s">
        <v>743</v>
      </c>
      <c r="B247" s="65" t="s">
        <v>744</v>
      </c>
      <c r="C247" s="75" t="s">
        <v>38</v>
      </c>
      <c r="D247" s="66" t="s">
        <v>32</v>
      </c>
      <c r="E247" s="76">
        <v>47</v>
      </c>
      <c r="F247" s="76">
        <v>4</v>
      </c>
      <c r="G247" s="69">
        <v>9.75</v>
      </c>
      <c r="H247" s="69">
        <v>7.8000000000000007</v>
      </c>
      <c r="I247" s="41">
        <f t="shared" si="3"/>
        <v>7.8000000000000007</v>
      </c>
      <c r="J247" s="97" t="s">
        <v>745</v>
      </c>
      <c r="K247" s="48"/>
      <c r="L247" s="43"/>
    </row>
    <row r="248" spans="1:12" x14ac:dyDescent="0.35">
      <c r="A248" s="60" t="s">
        <v>746</v>
      </c>
      <c r="B248" s="60" t="s">
        <v>747</v>
      </c>
      <c r="C248" s="61" t="s">
        <v>38</v>
      </c>
      <c r="D248" s="61" t="s">
        <v>32</v>
      </c>
      <c r="E248" s="62">
        <v>47</v>
      </c>
      <c r="F248" s="63">
        <v>32</v>
      </c>
      <c r="G248" s="64">
        <v>4.6500000000000004</v>
      </c>
      <c r="H248" s="64">
        <v>2.8</v>
      </c>
      <c r="I248" s="41">
        <f t="shared" si="3"/>
        <v>2.8</v>
      </c>
      <c r="J248" s="96" t="s">
        <v>748</v>
      </c>
      <c r="K248" s="48"/>
      <c r="L248" s="43"/>
    </row>
    <row r="249" spans="1:12" x14ac:dyDescent="0.35">
      <c r="A249" s="65" t="s">
        <v>749</v>
      </c>
      <c r="B249" s="65" t="s">
        <v>750</v>
      </c>
      <c r="C249" s="66" t="s">
        <v>31</v>
      </c>
      <c r="D249" s="66" t="s">
        <v>32</v>
      </c>
      <c r="E249" s="67">
        <v>47</v>
      </c>
      <c r="F249" s="68">
        <v>12</v>
      </c>
      <c r="G249" s="69">
        <v>3.2</v>
      </c>
      <c r="H249" s="69">
        <v>2.25</v>
      </c>
      <c r="I249" s="41">
        <f t="shared" si="3"/>
        <v>2.25</v>
      </c>
      <c r="J249" s="97" t="s">
        <v>751</v>
      </c>
      <c r="K249" s="48"/>
      <c r="L249" s="43"/>
    </row>
    <row r="250" spans="1:12" x14ac:dyDescent="0.35">
      <c r="A250" s="70" t="s">
        <v>752</v>
      </c>
      <c r="B250" s="60" t="s">
        <v>753</v>
      </c>
      <c r="C250" s="71" t="s">
        <v>31</v>
      </c>
      <c r="D250" s="61" t="s">
        <v>32</v>
      </c>
      <c r="E250" s="72">
        <v>48</v>
      </c>
      <c r="F250" s="72">
        <v>12</v>
      </c>
      <c r="G250" s="64">
        <v>2.8000000000000003</v>
      </c>
      <c r="H250" s="64">
        <v>2.4000000000000004</v>
      </c>
      <c r="I250" s="41">
        <f t="shared" si="3"/>
        <v>2.4000000000000004</v>
      </c>
      <c r="J250" s="96" t="s">
        <v>754</v>
      </c>
      <c r="K250" s="48"/>
      <c r="L250" s="43"/>
    </row>
    <row r="251" spans="1:12" x14ac:dyDescent="0.35">
      <c r="A251" s="65" t="s">
        <v>755</v>
      </c>
      <c r="B251" s="65" t="s">
        <v>756</v>
      </c>
      <c r="C251" s="66" t="s">
        <v>31</v>
      </c>
      <c r="D251" s="66" t="s">
        <v>32</v>
      </c>
      <c r="E251" s="67">
        <v>48</v>
      </c>
      <c r="F251" s="68">
        <v>12</v>
      </c>
      <c r="G251" s="69">
        <v>4.3500000000000005</v>
      </c>
      <c r="H251" s="69">
        <v>3.7</v>
      </c>
      <c r="I251" s="41">
        <f t="shared" si="3"/>
        <v>3.7</v>
      </c>
      <c r="J251" s="97" t="s">
        <v>757</v>
      </c>
      <c r="K251" s="48"/>
      <c r="L251" s="43"/>
    </row>
    <row r="252" spans="1:12" x14ac:dyDescent="0.35">
      <c r="A252" s="70" t="s">
        <v>758</v>
      </c>
      <c r="B252" s="60" t="s">
        <v>759</v>
      </c>
      <c r="C252" s="71" t="s">
        <v>31</v>
      </c>
      <c r="D252" s="61" t="s">
        <v>32</v>
      </c>
      <c r="E252" s="72">
        <v>48</v>
      </c>
      <c r="F252" s="72">
        <v>6</v>
      </c>
      <c r="G252" s="64">
        <v>11</v>
      </c>
      <c r="H252" s="64">
        <v>9.35</v>
      </c>
      <c r="I252" s="41">
        <f t="shared" si="3"/>
        <v>9.35</v>
      </c>
      <c r="J252" s="96" t="s">
        <v>760</v>
      </c>
      <c r="K252" s="48"/>
      <c r="L252" s="43"/>
    </row>
    <row r="253" spans="1:12" x14ac:dyDescent="0.35">
      <c r="A253" s="74" t="s">
        <v>761</v>
      </c>
      <c r="B253" s="65" t="s">
        <v>762</v>
      </c>
      <c r="C253" s="75" t="s">
        <v>31</v>
      </c>
      <c r="D253" s="66" t="s">
        <v>32</v>
      </c>
      <c r="E253" s="76">
        <v>48</v>
      </c>
      <c r="F253" s="76">
        <v>6</v>
      </c>
      <c r="G253" s="69">
        <v>8.2000000000000011</v>
      </c>
      <c r="H253" s="69">
        <v>6.95</v>
      </c>
      <c r="I253" s="41">
        <f t="shared" si="3"/>
        <v>6.95</v>
      </c>
      <c r="J253" s="97" t="s">
        <v>763</v>
      </c>
      <c r="K253" s="48"/>
      <c r="L253" s="43"/>
    </row>
    <row r="254" spans="1:12" x14ac:dyDescent="0.35">
      <c r="A254" s="70" t="s">
        <v>764</v>
      </c>
      <c r="B254" s="60" t="s">
        <v>765</v>
      </c>
      <c r="C254" s="71" t="s">
        <v>31</v>
      </c>
      <c r="D254" s="61" t="s">
        <v>32</v>
      </c>
      <c r="E254" s="72">
        <v>48</v>
      </c>
      <c r="F254" s="72">
        <v>12</v>
      </c>
      <c r="G254" s="64">
        <v>2.95</v>
      </c>
      <c r="H254" s="64">
        <v>2.5</v>
      </c>
      <c r="I254" s="41">
        <f t="shared" si="3"/>
        <v>2.5</v>
      </c>
      <c r="J254" s="96" t="s">
        <v>766</v>
      </c>
      <c r="K254" s="48"/>
      <c r="L254" s="43"/>
    </row>
    <row r="255" spans="1:12" x14ac:dyDescent="0.35">
      <c r="A255" s="74" t="s">
        <v>767</v>
      </c>
      <c r="B255" s="65" t="s">
        <v>768</v>
      </c>
      <c r="C255" s="75" t="s">
        <v>31</v>
      </c>
      <c r="D255" s="66" t="s">
        <v>32</v>
      </c>
      <c r="E255" s="76">
        <v>48</v>
      </c>
      <c r="F255" s="76">
        <v>12</v>
      </c>
      <c r="G255" s="69">
        <v>2.9000000000000004</v>
      </c>
      <c r="H255" s="69">
        <v>2.4500000000000002</v>
      </c>
      <c r="I255" s="41">
        <f t="shared" si="3"/>
        <v>2.4500000000000002</v>
      </c>
      <c r="J255" s="97" t="s">
        <v>769</v>
      </c>
      <c r="K255" s="48"/>
      <c r="L255" s="43"/>
    </row>
    <row r="256" spans="1:12" x14ac:dyDescent="0.35">
      <c r="A256" s="60" t="s">
        <v>770</v>
      </c>
      <c r="B256" s="60" t="s">
        <v>771</v>
      </c>
      <c r="C256" s="61" t="s">
        <v>31</v>
      </c>
      <c r="D256" s="61" t="s">
        <v>32</v>
      </c>
      <c r="E256" s="62">
        <v>48</v>
      </c>
      <c r="F256" s="63">
        <v>12</v>
      </c>
      <c r="G256" s="64">
        <v>2.1</v>
      </c>
      <c r="H256" s="64">
        <v>1.4500000000000002</v>
      </c>
      <c r="I256" s="41">
        <f t="shared" si="3"/>
        <v>1.4500000000000002</v>
      </c>
      <c r="J256" s="96" t="s">
        <v>772</v>
      </c>
      <c r="K256" s="48"/>
      <c r="L256" s="43"/>
    </row>
    <row r="257" spans="1:12" x14ac:dyDescent="0.35">
      <c r="A257" s="74" t="s">
        <v>773</v>
      </c>
      <c r="B257" s="65" t="s">
        <v>774</v>
      </c>
      <c r="C257" s="75" t="s">
        <v>38</v>
      </c>
      <c r="D257" s="66" t="s">
        <v>32</v>
      </c>
      <c r="E257" s="76">
        <v>49</v>
      </c>
      <c r="F257" s="76">
        <v>6</v>
      </c>
      <c r="G257" s="69">
        <v>10.4</v>
      </c>
      <c r="H257" s="69">
        <v>8.85</v>
      </c>
      <c r="I257" s="41">
        <f t="shared" si="3"/>
        <v>8.85</v>
      </c>
      <c r="J257" s="97" t="s">
        <v>775</v>
      </c>
      <c r="K257" s="48"/>
      <c r="L257" s="43"/>
    </row>
    <row r="258" spans="1:12" x14ac:dyDescent="0.35">
      <c r="A258" s="79" t="s">
        <v>776</v>
      </c>
      <c r="B258" s="60" t="s">
        <v>777</v>
      </c>
      <c r="C258" s="71" t="s">
        <v>778</v>
      </c>
      <c r="D258" s="61" t="s">
        <v>32</v>
      </c>
      <c r="E258" s="72">
        <v>49</v>
      </c>
      <c r="F258" s="72">
        <v>12</v>
      </c>
      <c r="G258" s="64">
        <v>2</v>
      </c>
      <c r="H258" s="64">
        <v>1.7000000000000002</v>
      </c>
      <c r="I258" s="41">
        <f t="shared" si="3"/>
        <v>1.7000000000000002</v>
      </c>
      <c r="J258" s="96" t="s">
        <v>779</v>
      </c>
      <c r="K258" s="48"/>
      <c r="L258" s="43"/>
    </row>
    <row r="259" spans="1:12" x14ac:dyDescent="0.35">
      <c r="A259" s="78" t="s">
        <v>780</v>
      </c>
      <c r="B259" s="65" t="s">
        <v>777</v>
      </c>
      <c r="C259" s="75" t="s">
        <v>38</v>
      </c>
      <c r="D259" s="66" t="s">
        <v>32</v>
      </c>
      <c r="E259" s="76">
        <v>49</v>
      </c>
      <c r="F259" s="76">
        <v>12</v>
      </c>
      <c r="G259" s="69">
        <v>2.6500000000000004</v>
      </c>
      <c r="H259" s="69">
        <v>2.25</v>
      </c>
      <c r="I259" s="41">
        <f t="shared" si="3"/>
        <v>2.25</v>
      </c>
      <c r="J259" s="97" t="s">
        <v>781</v>
      </c>
      <c r="K259" s="48"/>
      <c r="L259" s="43"/>
    </row>
    <row r="260" spans="1:12" x14ac:dyDescent="0.35">
      <c r="A260" s="70" t="s">
        <v>782</v>
      </c>
      <c r="B260" s="71" t="s">
        <v>783</v>
      </c>
      <c r="C260" s="71" t="s">
        <v>38</v>
      </c>
      <c r="D260" s="61" t="s">
        <v>32</v>
      </c>
      <c r="E260" s="72">
        <v>50</v>
      </c>
      <c r="F260" s="72">
        <v>6</v>
      </c>
      <c r="G260" s="73">
        <v>8.1</v>
      </c>
      <c r="H260" s="73">
        <v>6.9</v>
      </c>
      <c r="I260" s="41">
        <f t="shared" si="3"/>
        <v>6.9</v>
      </c>
      <c r="J260" s="98" t="s">
        <v>784</v>
      </c>
      <c r="K260" s="48"/>
      <c r="L260" s="43"/>
    </row>
    <row r="261" spans="1:12" x14ac:dyDescent="0.35">
      <c r="A261" s="70" t="s">
        <v>782</v>
      </c>
      <c r="B261" s="71" t="s">
        <v>783</v>
      </c>
      <c r="C261" s="71" t="s">
        <v>38</v>
      </c>
      <c r="D261" s="61" t="s">
        <v>32</v>
      </c>
      <c r="E261" s="72">
        <v>25</v>
      </c>
      <c r="F261" s="72">
        <v>6</v>
      </c>
      <c r="G261" s="73">
        <v>8.1</v>
      </c>
      <c r="H261" s="73">
        <v>6.9</v>
      </c>
      <c r="I261" s="41">
        <f>H261</f>
        <v>6.9</v>
      </c>
      <c r="J261" s="98" t="s">
        <v>784</v>
      </c>
      <c r="K261" s="48"/>
      <c r="L261" s="43"/>
    </row>
    <row r="262" spans="1:12" x14ac:dyDescent="0.35">
      <c r="A262" s="74" t="s">
        <v>785</v>
      </c>
      <c r="B262" s="82" t="s">
        <v>786</v>
      </c>
      <c r="C262" s="75" t="s">
        <v>38</v>
      </c>
      <c r="D262" s="66" t="s">
        <v>32</v>
      </c>
      <c r="E262" s="76">
        <v>50</v>
      </c>
      <c r="F262" s="83">
        <v>6</v>
      </c>
      <c r="G262" s="77">
        <v>15.450000000000001</v>
      </c>
      <c r="H262" s="77">
        <v>13.15</v>
      </c>
      <c r="I262" s="41">
        <f t="shared" ref="I262:I276" si="4">H262</f>
        <v>13.15</v>
      </c>
      <c r="J262" s="99" t="s">
        <v>787</v>
      </c>
      <c r="K262" s="48"/>
      <c r="L262" s="43"/>
    </row>
    <row r="263" spans="1:12" x14ac:dyDescent="0.35">
      <c r="A263" s="70" t="s">
        <v>788</v>
      </c>
      <c r="B263" s="71" t="s">
        <v>833</v>
      </c>
      <c r="C263" s="71" t="s">
        <v>778</v>
      </c>
      <c r="D263" s="61" t="s">
        <v>32</v>
      </c>
      <c r="E263" s="72">
        <v>50</v>
      </c>
      <c r="F263" s="72">
        <v>1</v>
      </c>
      <c r="G263" s="73">
        <v>147.45000000000002</v>
      </c>
      <c r="H263" s="73">
        <v>125.35000000000001</v>
      </c>
      <c r="I263" s="41">
        <f t="shared" si="4"/>
        <v>125.35000000000001</v>
      </c>
      <c r="J263" s="98" t="s">
        <v>789</v>
      </c>
      <c r="K263" s="48"/>
      <c r="L263" s="43"/>
    </row>
    <row r="264" spans="1:12" x14ac:dyDescent="0.35">
      <c r="A264" s="74" t="s">
        <v>790</v>
      </c>
      <c r="B264" s="82" t="s">
        <v>791</v>
      </c>
      <c r="C264" s="75" t="s">
        <v>38</v>
      </c>
      <c r="D264" s="66" t="s">
        <v>32</v>
      </c>
      <c r="E264" s="76">
        <v>50</v>
      </c>
      <c r="F264" s="83">
        <v>6</v>
      </c>
      <c r="G264" s="77">
        <v>47.2</v>
      </c>
      <c r="H264" s="77">
        <v>35.4</v>
      </c>
      <c r="I264" s="41">
        <f t="shared" si="4"/>
        <v>35.4</v>
      </c>
      <c r="J264" s="99" t="s">
        <v>792</v>
      </c>
      <c r="K264" s="48"/>
      <c r="L264" s="43"/>
    </row>
    <row r="265" spans="1:12" x14ac:dyDescent="0.35">
      <c r="A265" s="70" t="s">
        <v>793</v>
      </c>
      <c r="B265" s="60" t="s">
        <v>794</v>
      </c>
      <c r="C265" s="71" t="s">
        <v>38</v>
      </c>
      <c r="D265" s="61" t="s">
        <v>32</v>
      </c>
      <c r="E265" s="72">
        <v>50</v>
      </c>
      <c r="F265" s="72" t="s">
        <v>254</v>
      </c>
      <c r="G265" s="64">
        <v>12.600000000000001</v>
      </c>
      <c r="H265" s="64">
        <v>10.700000000000001</v>
      </c>
      <c r="I265" s="41">
        <f t="shared" si="4"/>
        <v>10.700000000000001</v>
      </c>
      <c r="J265" s="96" t="s">
        <v>795</v>
      </c>
      <c r="K265" s="48"/>
      <c r="L265" s="43"/>
    </row>
    <row r="266" spans="1:12" x14ac:dyDescent="0.35">
      <c r="A266" s="74" t="s">
        <v>826</v>
      </c>
      <c r="B266" s="82" t="s">
        <v>827</v>
      </c>
      <c r="C266" s="75" t="s">
        <v>38</v>
      </c>
      <c r="D266" s="66" t="s">
        <v>32</v>
      </c>
      <c r="E266" s="76">
        <v>50</v>
      </c>
      <c r="F266" s="83">
        <v>1</v>
      </c>
      <c r="G266" s="77">
        <v>265.60000000000002</v>
      </c>
      <c r="H266" s="77">
        <v>185.9</v>
      </c>
      <c r="I266" s="41">
        <f t="shared" si="4"/>
        <v>185.9</v>
      </c>
      <c r="J266" s="99" t="s">
        <v>828</v>
      </c>
      <c r="K266" s="48"/>
      <c r="L266" s="43"/>
    </row>
    <row r="267" spans="1:12" x14ac:dyDescent="0.35">
      <c r="A267" s="74" t="s">
        <v>796</v>
      </c>
      <c r="B267" s="65" t="s">
        <v>797</v>
      </c>
      <c r="C267" s="75" t="s">
        <v>38</v>
      </c>
      <c r="D267" s="66" t="s">
        <v>32</v>
      </c>
      <c r="E267" s="76">
        <v>51</v>
      </c>
      <c r="F267" s="76">
        <v>4</v>
      </c>
      <c r="G267" s="69">
        <v>75.8</v>
      </c>
      <c r="H267" s="69">
        <v>64.45</v>
      </c>
      <c r="I267" s="41">
        <f t="shared" si="4"/>
        <v>64.45</v>
      </c>
      <c r="J267" s="97" t="s">
        <v>798</v>
      </c>
      <c r="K267" s="48"/>
      <c r="L267" s="43"/>
    </row>
    <row r="268" spans="1:12" x14ac:dyDescent="0.35">
      <c r="A268" s="70" t="s">
        <v>799</v>
      </c>
      <c r="B268" s="60" t="s">
        <v>800</v>
      </c>
      <c r="C268" s="71" t="s">
        <v>38</v>
      </c>
      <c r="D268" s="61" t="s">
        <v>32</v>
      </c>
      <c r="E268" s="72">
        <v>51</v>
      </c>
      <c r="F268" s="72">
        <v>6</v>
      </c>
      <c r="G268" s="64">
        <v>45.650000000000006</v>
      </c>
      <c r="H268" s="64">
        <v>38.800000000000004</v>
      </c>
      <c r="I268" s="41">
        <f t="shared" si="4"/>
        <v>38.800000000000004</v>
      </c>
      <c r="J268" s="96" t="s">
        <v>801</v>
      </c>
      <c r="K268" s="48"/>
      <c r="L268" s="43"/>
    </row>
    <row r="269" spans="1:12" x14ac:dyDescent="0.35">
      <c r="A269" s="74" t="s">
        <v>802</v>
      </c>
      <c r="B269" s="65" t="s">
        <v>803</v>
      </c>
      <c r="C269" s="75" t="s">
        <v>38</v>
      </c>
      <c r="D269" s="66" t="s">
        <v>32</v>
      </c>
      <c r="E269" s="76">
        <v>51</v>
      </c>
      <c r="F269" s="76">
        <v>2</v>
      </c>
      <c r="G269" s="69">
        <v>139.9</v>
      </c>
      <c r="H269" s="69">
        <v>118.9</v>
      </c>
      <c r="I269" s="41">
        <f t="shared" si="4"/>
        <v>118.9</v>
      </c>
      <c r="J269" s="97" t="s">
        <v>804</v>
      </c>
      <c r="K269" s="48"/>
      <c r="L269" s="43"/>
    </row>
    <row r="270" spans="1:12" x14ac:dyDescent="0.35">
      <c r="A270" s="70" t="s">
        <v>805</v>
      </c>
      <c r="B270" s="60" t="s">
        <v>806</v>
      </c>
      <c r="C270" s="71" t="s">
        <v>38</v>
      </c>
      <c r="D270" s="61" t="s">
        <v>32</v>
      </c>
      <c r="E270" s="72">
        <v>51</v>
      </c>
      <c r="F270" s="72">
        <v>6</v>
      </c>
      <c r="G270" s="64">
        <v>42.300000000000004</v>
      </c>
      <c r="H270" s="64">
        <v>35.950000000000003</v>
      </c>
      <c r="I270" s="41">
        <f t="shared" si="4"/>
        <v>35.950000000000003</v>
      </c>
      <c r="J270" s="96" t="s">
        <v>807</v>
      </c>
      <c r="K270" s="48"/>
      <c r="L270" s="43"/>
    </row>
    <row r="271" spans="1:12" x14ac:dyDescent="0.35">
      <c r="A271" s="74" t="s">
        <v>808</v>
      </c>
      <c r="B271" s="65" t="s">
        <v>809</v>
      </c>
      <c r="C271" s="75" t="s">
        <v>38</v>
      </c>
      <c r="D271" s="66" t="s">
        <v>32</v>
      </c>
      <c r="E271" s="76">
        <v>51</v>
      </c>
      <c r="F271" s="76">
        <v>6</v>
      </c>
      <c r="G271" s="69">
        <v>79.25</v>
      </c>
      <c r="H271" s="69">
        <v>67.350000000000009</v>
      </c>
      <c r="I271" s="41">
        <f t="shared" si="4"/>
        <v>67.350000000000009</v>
      </c>
      <c r="J271" s="97" t="s">
        <v>810</v>
      </c>
      <c r="K271" s="48"/>
      <c r="L271" s="43"/>
    </row>
    <row r="272" spans="1:12" x14ac:dyDescent="0.35">
      <c r="A272" s="70" t="s">
        <v>811</v>
      </c>
      <c r="B272" s="60" t="s">
        <v>812</v>
      </c>
      <c r="C272" s="71" t="s">
        <v>38</v>
      </c>
      <c r="D272" s="61" t="s">
        <v>32</v>
      </c>
      <c r="E272" s="72">
        <v>52</v>
      </c>
      <c r="F272" s="72">
        <v>6</v>
      </c>
      <c r="G272" s="64">
        <v>62.45</v>
      </c>
      <c r="H272" s="64">
        <v>53.1</v>
      </c>
      <c r="I272" s="41">
        <f t="shared" si="4"/>
        <v>53.1</v>
      </c>
      <c r="J272" s="96" t="s">
        <v>813</v>
      </c>
      <c r="K272" s="48"/>
      <c r="L272" s="43"/>
    </row>
    <row r="273" spans="1:12" x14ac:dyDescent="0.35">
      <c r="A273" s="74" t="s">
        <v>814</v>
      </c>
      <c r="B273" s="65" t="s">
        <v>815</v>
      </c>
      <c r="C273" s="75" t="s">
        <v>38</v>
      </c>
      <c r="D273" s="66" t="s">
        <v>32</v>
      </c>
      <c r="E273" s="76">
        <v>52</v>
      </c>
      <c r="F273" s="76">
        <v>6</v>
      </c>
      <c r="G273" s="69">
        <v>94.100000000000009</v>
      </c>
      <c r="H273" s="69">
        <v>80</v>
      </c>
      <c r="I273" s="41">
        <f t="shared" si="4"/>
        <v>80</v>
      </c>
      <c r="J273" s="97" t="s">
        <v>816</v>
      </c>
      <c r="K273" s="48"/>
      <c r="L273" s="43"/>
    </row>
    <row r="274" spans="1:12" x14ac:dyDescent="0.35">
      <c r="A274" s="70" t="s">
        <v>817</v>
      </c>
      <c r="B274" s="60" t="s">
        <v>818</v>
      </c>
      <c r="C274" s="71" t="s">
        <v>38</v>
      </c>
      <c r="D274" s="61" t="s">
        <v>32</v>
      </c>
      <c r="E274" s="72">
        <v>52</v>
      </c>
      <c r="F274" s="72">
        <v>6</v>
      </c>
      <c r="G274" s="64">
        <v>69.650000000000006</v>
      </c>
      <c r="H274" s="64">
        <v>59.2</v>
      </c>
      <c r="I274" s="41">
        <f t="shared" si="4"/>
        <v>59.2</v>
      </c>
      <c r="J274" s="96" t="s">
        <v>819</v>
      </c>
      <c r="K274" s="48"/>
      <c r="L274" s="43"/>
    </row>
    <row r="275" spans="1:12" x14ac:dyDescent="0.35">
      <c r="A275" s="74" t="s">
        <v>820</v>
      </c>
      <c r="B275" s="65" t="s">
        <v>821</v>
      </c>
      <c r="C275" s="75" t="s">
        <v>38</v>
      </c>
      <c r="D275" s="66" t="s">
        <v>32</v>
      </c>
      <c r="E275" s="76">
        <v>52</v>
      </c>
      <c r="F275" s="76">
        <v>6</v>
      </c>
      <c r="G275" s="69">
        <v>42.300000000000004</v>
      </c>
      <c r="H275" s="69">
        <v>35.950000000000003</v>
      </c>
      <c r="I275" s="41">
        <f t="shared" si="4"/>
        <v>35.950000000000003</v>
      </c>
      <c r="J275" s="97" t="s">
        <v>822</v>
      </c>
      <c r="K275" s="48"/>
      <c r="L275" s="43"/>
    </row>
    <row r="276" spans="1:12" x14ac:dyDescent="0.35">
      <c r="A276" s="70" t="s">
        <v>823</v>
      </c>
      <c r="B276" s="60" t="s">
        <v>824</v>
      </c>
      <c r="C276" s="71" t="s">
        <v>38</v>
      </c>
      <c r="D276" s="61" t="s">
        <v>32</v>
      </c>
      <c r="E276" s="72">
        <v>52</v>
      </c>
      <c r="F276" s="72">
        <v>6</v>
      </c>
      <c r="G276" s="64">
        <v>42.300000000000004</v>
      </c>
      <c r="H276" s="64">
        <v>35.950000000000003</v>
      </c>
      <c r="I276" s="84">
        <f t="shared" si="4"/>
        <v>35.950000000000003</v>
      </c>
      <c r="J276" s="96" t="s">
        <v>825</v>
      </c>
      <c r="K276" s="28"/>
      <c r="L276" s="43"/>
    </row>
  </sheetData>
  <autoFilter ref="A3:K276" xr:uid="{B52EFFD0-DCD4-421B-BEDA-7BDD7E6282A9}">
    <sortState xmlns:xlrd2="http://schemas.microsoft.com/office/spreadsheetml/2017/richdata2" ref="A4:K276">
      <sortCondition ref="E3:E276"/>
    </sortState>
  </autoFilter>
  <conditionalFormatting sqref="B272:C272">
    <cfRule type="expression" priority="3">
      <formula>OR(CELL("row")=ROW(),CELL("col")=COLUMN())</formula>
    </cfRule>
  </conditionalFormatting>
  <conditionalFormatting sqref="B276:C276">
    <cfRule type="expression" priority="2">
      <formula>OR(CELL("row")=ROW(),CELL("col")=COLUMN())</formula>
    </cfRule>
  </conditionalFormatting>
  <conditionalFormatting sqref="F272 F276">
    <cfRule type="expression" priority="1">
      <formula>OR(CELL("row")=ROW(),CELL("col")=COLUMN())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 Order Form</vt:lpstr>
      <vt:lpstr>Data</vt:lpstr>
      <vt:lpstr>'2026 Order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2026-02-20T17:39:36Z</dcterms:modified>
  <cp:category/>
  <cp:contentStatus/>
</cp:coreProperties>
</file>