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G:\Product Team\CATALOG LINE DEVELOPMENT\Licensed Partnerships\US Soccer Federation\Sales\"/>
    </mc:Choice>
  </mc:AlternateContent>
  <xr:revisionPtr revIDLastSave="0" documentId="13_ncr:1_{7D95D7DE-AB24-4441-AA3B-EBE522594BED}" xr6:coauthVersionLast="47" xr6:coauthVersionMax="47" xr10:uidLastSave="{00000000-0000-0000-0000-000000000000}"/>
  <bookViews>
    <workbookView xWindow="57480" yWindow="-120" windowWidth="29040" windowHeight="15720" xr2:uid="{00000000-000D-0000-FFFF-FFFF00000000}"/>
  </bookViews>
  <sheets>
    <sheet name="USSF Cover" sheetId="13" r:id="rId1"/>
    <sheet name="US Soccer Order Form" sheetId="3" r:id="rId2"/>
    <sheet name="Gen Soccer Order Form" sheetId="16" r:id="rId3"/>
    <sheet name="Spec Sheet" sheetId="15" r:id="rId4"/>
  </sheets>
  <definedNames>
    <definedName name="_xlnm._FilterDatabase" localSheetId="2" hidden="1">'Gen Soccer Order Form'!$A$5:$Q$11</definedName>
    <definedName name="_xlnm._FilterDatabase" localSheetId="3" hidden="1">'Spec Sheet'!$A$1:$AI$9</definedName>
    <definedName name="_xlnm._FilterDatabase" localSheetId="1" hidden="1">'US Soccer Order Form'!$A$5:$Q$14</definedName>
    <definedName name="Hoff" localSheetId="2">'Gen Soccer Order Form'!$J:$L</definedName>
    <definedName name="Hoff">'US Soccer Order Form'!$J:$L</definedName>
    <definedName name="NFL">#REF!</definedName>
    <definedName name="_xlnm.Print_Area" localSheetId="2">'Gen Soccer Order Form'!$E$4:$Q$12</definedName>
    <definedName name="_xlnm.Print_Area" localSheetId="1">'US Soccer Order Form'!$E$4:$Q$14</definedName>
    <definedName name="_xlnm.Print_Titles" localSheetId="2">'Gen Soccer Order Form'!$4:$5</definedName>
    <definedName name="_xlnm.Print_Titles" localSheetId="1">'US Soccer Order Form'!$4:$5</definedName>
    <definedName name="upc">#REF!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6" l="1"/>
  <c r="N13" i="3"/>
  <c r="M13" i="3"/>
  <c r="U13" i="3"/>
  <c r="U12" i="3"/>
  <c r="U10" i="3"/>
  <c r="U9" i="3"/>
  <c r="U8" i="3"/>
  <c r="U7" i="3"/>
  <c r="N14" i="3"/>
  <c r="M14" i="3"/>
  <c r="T13" i="3"/>
  <c r="T12" i="3"/>
  <c r="T11" i="3"/>
  <c r="T10" i="3"/>
  <c r="T9" i="3"/>
  <c r="T8" i="3"/>
  <c r="T7" i="3"/>
  <c r="O15" i="3" l="1"/>
  <c r="P8" i="16"/>
  <c r="P9" i="16"/>
  <c r="P7" i="16"/>
  <c r="S9" i="16"/>
  <c r="R9" i="16"/>
  <c r="S8" i="16"/>
  <c r="R8" i="16"/>
  <c r="S7" i="16"/>
  <c r="R7" i="16"/>
  <c r="K10" i="16" s="1"/>
  <c r="L10" i="16" s="1"/>
  <c r="P10" i="16" s="1"/>
  <c r="K11" i="16" l="1"/>
  <c r="L11" i="16" s="1"/>
  <c r="P11" i="16" s="1"/>
  <c r="R12" i="3"/>
  <c r="R11" i="3"/>
  <c r="R10" i="3"/>
  <c r="R9" i="3"/>
  <c r="R8" i="3"/>
  <c r="R7" i="3"/>
  <c r="K14" i="3" s="1"/>
  <c r="S12" i="3"/>
  <c r="S10" i="3"/>
  <c r="S9" i="3"/>
  <c r="S8" i="3"/>
  <c r="S7" i="3"/>
  <c r="K13" i="3" l="1"/>
  <c r="L13" i="3" s="1"/>
  <c r="P13" i="3"/>
  <c r="P14" i="3"/>
  <c r="L14" i="3"/>
  <c r="P11" i="3"/>
  <c r="P7" i="3"/>
  <c r="P8" i="3"/>
  <c r="P9" i="3"/>
  <c r="P10" i="3"/>
  <c r="P12" i="3"/>
  <c r="P15" i="3" l="1"/>
</calcChain>
</file>

<file path=xl/sharedStrings.xml><?xml version="1.0" encoding="utf-8"?>
<sst xmlns="http://schemas.openxmlformats.org/spreadsheetml/2006/main" count="424" uniqueCount="223">
  <si>
    <t>LIC</t>
  </si>
  <si>
    <t>PROD CLASS</t>
  </si>
  <si>
    <t>Case Ct</t>
  </si>
  <si>
    <t>List Case Price</t>
  </si>
  <si>
    <t>Net Pkg Price</t>
  </si>
  <si>
    <t>Net Case Price</t>
  </si>
  <si>
    <t>096</t>
  </si>
  <si>
    <t>NFL</t>
  </si>
  <si>
    <t>Beverage Napkin, 2 ply</t>
  </si>
  <si>
    <t>66N01</t>
  </si>
  <si>
    <t>H02</t>
  </si>
  <si>
    <t>Luncheon Napkin, 2 ply</t>
  </si>
  <si>
    <t>41N01</t>
  </si>
  <si>
    <t>H03</t>
  </si>
  <si>
    <t xml:space="preserve">7" Luncheon Plate, SS </t>
  </si>
  <si>
    <t>9" Dinner Plate, SS</t>
  </si>
  <si>
    <t>72N01</t>
  </si>
  <si>
    <t>H06</t>
  </si>
  <si>
    <t>All over print pl tablecover 54x102</t>
  </si>
  <si>
    <t>37N01</t>
  </si>
  <si>
    <t>H05</t>
  </si>
  <si>
    <t xml:space="preserve">20 oz Printed Plastic Cups </t>
  </si>
  <si>
    <t>25N01</t>
  </si>
  <si>
    <t>HD1</t>
  </si>
  <si>
    <t>Ship Date</t>
  </si>
  <si>
    <t>PROD GROUP</t>
  </si>
  <si>
    <t>TW BRAND</t>
  </si>
  <si>
    <t>Item Description</t>
  </si>
  <si>
    <t>Pkg Ct</t>
  </si>
  <si>
    <t>Sug Ret.</t>
  </si>
  <si>
    <t xml:space="preserve">UPC # </t>
  </si>
  <si>
    <t>Item #</t>
  </si>
  <si>
    <t>QTY</t>
  </si>
  <si>
    <t>EXTEN.</t>
  </si>
  <si>
    <t>Item Number</t>
  </si>
  <si>
    <t>Inner Case UCC</t>
  </si>
  <si>
    <t>Package Length (in)</t>
  </si>
  <si>
    <t>Package Width (in)</t>
  </si>
  <si>
    <t>Package Height (in)</t>
  </si>
  <si>
    <t>Package Weight (lbs)</t>
  </si>
  <si>
    <t>Case Length (in)</t>
  </si>
  <si>
    <t>Case Width (in)</t>
  </si>
  <si>
    <t>Case Height (in)</t>
  </si>
  <si>
    <t>Case Weight (lbs)</t>
  </si>
  <si>
    <t>Actual Product Length (in)</t>
  </si>
  <si>
    <t>Actual Product Width (in)</t>
  </si>
  <si>
    <t>Actual Product Height (in)</t>
  </si>
  <si>
    <t>Tie</t>
  </si>
  <si>
    <t>High</t>
  </si>
  <si>
    <t>HTS Code</t>
  </si>
  <si>
    <t>8</t>
  </si>
  <si>
    <t>12</t>
  </si>
  <si>
    <t>1</t>
  </si>
  <si>
    <t>7.5</t>
  </si>
  <si>
    <t>5</t>
  </si>
  <si>
    <t>3924.10.4000</t>
  </si>
  <si>
    <t>10</t>
  </si>
  <si>
    <t>6</t>
  </si>
  <si>
    <t/>
  </si>
  <si>
    <t>20</t>
  </si>
  <si>
    <t>4</t>
  </si>
  <si>
    <t>16</t>
  </si>
  <si>
    <t>0.09</t>
  </si>
  <si>
    <t>11.325</t>
  </si>
  <si>
    <t>5.388</t>
  </si>
  <si>
    <t>5.4</t>
  </si>
  <si>
    <t>1.33</t>
  </si>
  <si>
    <t>0.191</t>
  </si>
  <si>
    <t>0</t>
  </si>
  <si>
    <t>28</t>
  </si>
  <si>
    <t>4818.30.0000</t>
  </si>
  <si>
    <t>0.055</t>
  </si>
  <si>
    <t>102</t>
  </si>
  <si>
    <t>3</t>
  </si>
  <si>
    <t>4823.69.0040</t>
  </si>
  <si>
    <t>0.139</t>
  </si>
  <si>
    <t>10.845</t>
  </si>
  <si>
    <t>6.845</t>
  </si>
  <si>
    <t>6.815</t>
  </si>
  <si>
    <t>1.961</t>
  </si>
  <si>
    <t>0.293</t>
  </si>
  <si>
    <t>12.875</t>
  </si>
  <si>
    <t>25</t>
  </si>
  <si>
    <t>7</t>
  </si>
  <si>
    <t>9</t>
  </si>
  <si>
    <t>0.131</t>
  </si>
  <si>
    <t>8.45</t>
  </si>
  <si>
    <t>7.325</t>
  </si>
  <si>
    <t>7.525</t>
  </si>
  <si>
    <t>1.892</t>
  </si>
  <si>
    <t>0.27</t>
  </si>
  <si>
    <t>0.5</t>
  </si>
  <si>
    <t>6.875</t>
  </si>
  <si>
    <t>29</t>
  </si>
  <si>
    <t>0.225</t>
  </si>
  <si>
    <t>9.7</t>
  </si>
  <si>
    <t>8.2</t>
  </si>
  <si>
    <t>9.65</t>
  </si>
  <si>
    <t>3.14</t>
  </si>
  <si>
    <t>0.444</t>
  </si>
  <si>
    <t>8.75</t>
  </si>
  <si>
    <t>0.288</t>
  </si>
  <si>
    <t>14.825</t>
  </si>
  <si>
    <t>5.125</t>
  </si>
  <si>
    <t>3.896</t>
  </si>
  <si>
    <t>0.372</t>
  </si>
  <si>
    <t>54</t>
  </si>
  <si>
    <t>14</t>
  </si>
  <si>
    <t>3924.90.1050</t>
  </si>
  <si>
    <t>Brand Code</t>
  </si>
  <si>
    <t>Publications Design Description</t>
  </si>
  <si>
    <t>Publications Description</t>
  </si>
  <si>
    <t>Package Count</t>
  </si>
  <si>
    <t>Packages Per Inner Case</t>
  </si>
  <si>
    <t>Actual Packages Per Inner Case</t>
  </si>
  <si>
    <t>UPC</t>
  </si>
  <si>
    <t>Case Cubic Size (cubic feet)</t>
  </si>
  <si>
    <t>Country of Origin Code description</t>
  </si>
  <si>
    <t>Product Features</t>
  </si>
  <si>
    <t>Material Breakdown</t>
  </si>
  <si>
    <t>Beverage Napkin</t>
  </si>
  <si>
    <t>0.625</t>
  </si>
  <si>
    <t>UNITED STATES OF AMERICA</t>
  </si>
  <si>
    <t>Tissue</t>
  </si>
  <si>
    <t>Floor Display</t>
  </si>
  <si>
    <t>Dinner Plate</t>
  </si>
  <si>
    <t>0.75</t>
  </si>
  <si>
    <t>8.875</t>
  </si>
  <si>
    <t>Paper Boardstock</t>
  </si>
  <si>
    <t>Luncheon Plate</t>
  </si>
  <si>
    <t>Luncheon Napkin</t>
  </si>
  <si>
    <t>6.5</t>
  </si>
  <si>
    <t>14.5</t>
  </si>
  <si>
    <t>Plastic</t>
  </si>
  <si>
    <t>Attn:</t>
  </si>
  <si>
    <t>Customer Service</t>
  </si>
  <si>
    <t>Order Type</t>
  </si>
  <si>
    <t>255 Spring St</t>
  </si>
  <si>
    <t>Clintonville WI 54929</t>
  </si>
  <si>
    <t>1-800-826-0418</t>
  </si>
  <si>
    <t>Fax: 1-800-848-1421</t>
  </si>
  <si>
    <t>orders@creativeconverting.com</t>
  </si>
  <si>
    <t xml:space="preserve">Account Number </t>
  </si>
  <si>
    <t>/</t>
  </si>
  <si>
    <t xml:space="preserve">Date </t>
  </si>
  <si>
    <t xml:space="preserve">PO # </t>
  </si>
  <si>
    <t>Cancel Date</t>
  </si>
  <si>
    <t>Fax Confirm:</t>
  </si>
  <si>
    <t>Rep ___Fax #</t>
  </si>
  <si>
    <t xml:space="preserve">Customer  ___   Fax # </t>
  </si>
  <si>
    <t>Sales Rep Name</t>
  </si>
  <si>
    <t>Rep #</t>
  </si>
  <si>
    <t xml:space="preserve">___ ___ ___ ___ ___ ___ </t>
  </si>
  <si>
    <t>PAYMENT</t>
  </si>
  <si>
    <t>B</t>
  </si>
  <si>
    <t>S</t>
  </si>
  <si>
    <t>I</t>
  </si>
  <si>
    <t>H</t>
  </si>
  <si>
    <t>L</t>
  </si>
  <si>
    <t>P</t>
  </si>
  <si>
    <t>Card:</t>
  </si>
  <si>
    <t>VISA</t>
  </si>
  <si>
    <t>Mastercard</t>
  </si>
  <si>
    <t>AMEX</t>
  </si>
  <si>
    <t>Exp.</t>
  </si>
  <si>
    <t>Security Code ___ ___ ___</t>
  </si>
  <si>
    <t>Card # __________________________________</t>
  </si>
  <si>
    <t>Name On Card</t>
  </si>
  <si>
    <t>Signature</t>
  </si>
  <si>
    <t>Special Instructions</t>
  </si>
  <si>
    <t>TERMS OF SALE</t>
  </si>
  <si>
    <t>1.</t>
  </si>
  <si>
    <t>2.</t>
  </si>
  <si>
    <t>Plastic Tablecover</t>
  </si>
  <si>
    <t>Suggested Retail Price</t>
  </si>
  <si>
    <t>Case List Price</t>
  </si>
  <si>
    <t>Hoffmaster</t>
  </si>
  <si>
    <t>Orders require a $150 minimum for free freight.</t>
  </si>
  <si>
    <t>Orders for U.S. Men's National Team Product are due by 12/1/25 for shipment starting 3/1/26</t>
  </si>
  <si>
    <t>2026 U.S. Soccer Customer Order Form</t>
  </si>
  <si>
    <t>U.S. SOCCER LICENSED</t>
  </si>
  <si>
    <t>54 ct. Counter Display</t>
  </si>
  <si>
    <t>USSF</t>
  </si>
  <si>
    <t>US Soccer 2026</t>
  </si>
  <si>
    <t>20TMBLR PL 12/8CT US SOCCER 2026</t>
  </si>
  <si>
    <t>TC PL 12/1CT 54X102 US SOCCER 2026</t>
  </si>
  <si>
    <t>LN 12/16CT 2P US SOCCER 2026</t>
  </si>
  <si>
    <t>BN 12/16CT 2P US SOCCER 2026</t>
  </si>
  <si>
    <t>PLT7 SS 12/8CT US SOCCER 2026</t>
  </si>
  <si>
    <t>PLT9 SS 12/8CT US SOCCER 2026</t>
  </si>
  <si>
    <t>DSP FL 125PK US SOCCER 2026</t>
  </si>
  <si>
    <t>196504249059</t>
  </si>
  <si>
    <t>DSP CNTR 54PK US SOCCER 2026</t>
  </si>
  <si>
    <t>Counter Display</t>
  </si>
  <si>
    <t>382080FD</t>
  </si>
  <si>
    <t>382079CD</t>
  </si>
  <si>
    <t>General Soccer 2026</t>
  </si>
  <si>
    <t>PLT9 SS 12/8CT SP/FAN SOCCER</t>
  </si>
  <si>
    <t>PLT7 SS 12/8CT SP/FAN SOCCER</t>
  </si>
  <si>
    <t>LN 12/16CT 2P SP/FAN SOCCER</t>
  </si>
  <si>
    <t>SAYHR-SAY</t>
  </si>
  <si>
    <t>039938124113</t>
  </si>
  <si>
    <t>10039938124110</t>
  </si>
  <si>
    <t>039938124106</t>
  </si>
  <si>
    <t>10039938124103</t>
  </si>
  <si>
    <t>039938124090</t>
  </si>
  <si>
    <t>10039938124097</t>
  </si>
  <si>
    <t>125 ct. Floor Display</t>
  </si>
  <si>
    <t>196504249097</t>
  </si>
  <si>
    <t>10196504249094</t>
  </si>
  <si>
    <t>196504249080</t>
  </si>
  <si>
    <t>10196504249087</t>
  </si>
  <si>
    <t>141 ct. Floor Display</t>
  </si>
  <si>
    <t>64 ct. Counter Display</t>
  </si>
  <si>
    <t>DSP FL 141PK SP FAN SOCCER</t>
  </si>
  <si>
    <t>DSP CNTR 64PK SP FAN SOCCER</t>
  </si>
  <si>
    <t>Revised 8/5/25 Jmccalment</t>
  </si>
  <si>
    <t>00196504249066</t>
  </si>
  <si>
    <t>Total</t>
  </si>
  <si>
    <t>9" Dinner Plate</t>
  </si>
  <si>
    <t>7" Luncheon Plate</t>
  </si>
  <si>
    <t>GENERAL SOCCER - see price pages for pricing</t>
  </si>
  <si>
    <t xml:space="preserve">Hoffmaster’s online distribution policy prohibits customers from selling USSF product on third party websites such as Amazon.com, Ebay, etc. Customer may sell USSF product on their own website, provided that the customer maintains complete control of the transactional environment.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</si>
</sst>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d\-mmm;@"/>
    <numFmt numFmtId="165" formatCode="m/d/yy;@"/>
    <numFmt numFmtId="166" formatCode="&quot;$&quot;#,##0.00"/>
    <numFmt numFmtId="167" formatCode="_(* #,##0_);_(* \(#,##0\);_(*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Arial Narrow"/>
      <family val="2"/>
    </font>
    <font>
      <b/>
      <sz val="8"/>
      <name val="Arial Narrow"/>
      <family val="2"/>
    </font>
    <font>
      <sz val="10"/>
      <name val="Arial"/>
      <family val="2"/>
    </font>
    <font>
      <sz val="10"/>
      <color indexed="8"/>
      <name val="Arial"/>
      <family val="2"/>
    </font>
    <font>
      <b/>
      <sz val="12"/>
      <name val="Arial"/>
      <family val="2"/>
    </font>
    <font>
      <b/>
      <sz val="10"/>
      <name val="Calibri"/>
      <family val="2"/>
      <scheme val="minor"/>
    </font>
    <font>
      <b/>
      <sz val="9"/>
      <color indexed="8"/>
      <name val="Arial Narrow"/>
      <family val="2"/>
    </font>
    <font>
      <b/>
      <sz val="12"/>
      <color indexed="8"/>
      <name val="Arial"/>
      <family val="2"/>
    </font>
    <font>
      <b/>
      <sz val="8"/>
      <color theme="1"/>
      <name val="Arial Narrow"/>
      <family val="2"/>
    </font>
    <font>
      <b/>
      <sz val="12"/>
      <name val="Calibri"/>
      <family val="2"/>
      <scheme val="minor"/>
    </font>
    <font>
      <sz val="10"/>
      <color rgb="FFFF0000"/>
      <name val="Calibri"/>
      <family val="2"/>
      <scheme val="minor"/>
    </font>
    <font>
      <sz val="11"/>
      <color indexed="8"/>
      <name val="Calibri"/>
      <family val="2"/>
      <scheme val="minor"/>
    </font>
    <font>
      <sz val="8"/>
      <color rgb="FFC5C5C5"/>
      <name val="Calibri"/>
      <family val="2"/>
      <scheme val="minor"/>
    </font>
    <font>
      <b/>
      <sz val="9"/>
      <name val="Arial Narrow"/>
      <family val="2"/>
    </font>
    <font>
      <u/>
      <sz val="11"/>
      <color theme="10"/>
      <name val="Calibri"/>
      <family val="2"/>
      <scheme val="minor"/>
    </font>
    <font>
      <b/>
      <sz val="16"/>
      <name val="Arial"/>
      <family val="2"/>
    </font>
    <font>
      <b/>
      <sz val="20"/>
      <name val="Arial"/>
      <family val="2"/>
    </font>
    <font>
      <b/>
      <sz val="11"/>
      <name val="Arial"/>
      <family val="2"/>
    </font>
    <font>
      <sz val="9"/>
      <name val="Arial Narrow"/>
      <family val="2"/>
    </font>
    <font>
      <b/>
      <i/>
      <sz val="20"/>
      <name val="Arial Narrow"/>
      <family val="2"/>
    </font>
    <font>
      <b/>
      <sz val="10"/>
      <name val="Arial Narrow"/>
      <family val="2"/>
    </font>
    <font>
      <sz val="9"/>
      <name val="Arial"/>
      <family val="2"/>
    </font>
    <font>
      <b/>
      <sz val="10"/>
      <name val="Arial"/>
      <family val="2"/>
    </font>
    <font>
      <b/>
      <sz val="9"/>
      <name val="Arial"/>
      <family val="2"/>
    </font>
    <font>
      <b/>
      <sz val="11"/>
      <name val="Arial Narrow"/>
      <family val="2"/>
    </font>
    <font>
      <sz val="11"/>
      <name val="Arial"/>
      <family val="2"/>
    </font>
    <font>
      <sz val="8"/>
      <name val="Arial"/>
      <family val="2"/>
    </font>
    <font>
      <sz val="12"/>
      <name val="Arial"/>
      <family val="2"/>
    </font>
    <font>
      <b/>
      <sz val="11"/>
      <name val="Calibri"/>
      <family val="2"/>
      <scheme val="minor"/>
    </font>
    <font>
      <sz val="11"/>
      <name val="Calibri"/>
      <family val="2"/>
      <scheme val="minor"/>
    </font>
    <font>
      <sz val="9"/>
      <color theme="1"/>
      <name val="Aptos"/>
      <family val="2"/>
    </font>
    <font>
      <sz val="8"/>
      <color theme="0"/>
      <name val="Arial Narrow"/>
      <family val="2"/>
    </font>
    <font>
      <sz val="8"/>
      <name val="Calibri"/>
      <family val="2"/>
      <scheme val="minor"/>
    </font>
    <font>
      <b/>
      <sz val="9"/>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8" tint="0.79998168889431442"/>
        <bgColor indexed="64"/>
      </patternFill>
    </fill>
    <fill>
      <patternFill patternType="solid">
        <fgColor indexed="2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164" fontId="5" fillId="0" borderId="0"/>
    <xf numFmtId="0" fontId="6" fillId="0" borderId="0"/>
    <xf numFmtId="0" fontId="5" fillId="0" borderId="0"/>
    <xf numFmtId="0" fontId="1" fillId="0" borderId="0"/>
    <xf numFmtId="0" fontId="14" fillId="0" borderId="0"/>
    <xf numFmtId="0" fontId="17" fillId="0" borderId="0" applyNumberFormat="0" applyFill="0" applyBorder="0" applyAlignment="0" applyProtection="0"/>
    <xf numFmtId="43" fontId="1" fillId="0" borderId="0" applyFont="0" applyFill="0" applyBorder="0" applyAlignment="0" applyProtection="0"/>
  </cellStyleXfs>
  <cellXfs count="132">
    <xf numFmtId="0" fontId="0" fillId="0" borderId="0" xfId="0"/>
    <xf numFmtId="0" fontId="0" fillId="0" borderId="0" xfId="0" applyAlignment="1">
      <alignment horizontal="center"/>
    </xf>
    <xf numFmtId="0" fontId="8" fillId="0" borderId="0" xfId="0" applyFont="1" applyAlignment="1">
      <alignment horizontal="left"/>
    </xf>
    <xf numFmtId="165" fontId="2" fillId="0" borderId="0" xfId="0" applyNumberFormat="1" applyFont="1" applyAlignment="1">
      <alignment horizontal="center"/>
    </xf>
    <xf numFmtId="0" fontId="0" fillId="2" borderId="0" xfId="0" applyFill="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left"/>
    </xf>
    <xf numFmtId="49" fontId="9" fillId="0" borderId="0" xfId="0" applyNumberFormat="1" applyFont="1" applyAlignment="1">
      <alignment horizontal="center"/>
    </xf>
    <xf numFmtId="0" fontId="3" fillId="0" borderId="0" xfId="0" applyFont="1"/>
    <xf numFmtId="0" fontId="3" fillId="0" borderId="0" xfId="0" quotePrefix="1" applyFont="1" applyAlignment="1">
      <alignment horizontal="center"/>
    </xf>
    <xf numFmtId="0" fontId="3" fillId="0" borderId="0" xfId="0" applyFont="1" applyAlignment="1">
      <alignment horizontal="center"/>
    </xf>
    <xf numFmtId="49" fontId="4" fillId="0" borderId="1" xfId="0" applyNumberFormat="1" applyFont="1" applyBorder="1" applyAlignment="1">
      <alignment horizontal="left"/>
    </xf>
    <xf numFmtId="0" fontId="4" fillId="0" borderId="1" xfId="0" applyFont="1" applyBorder="1"/>
    <xf numFmtId="0" fontId="9" fillId="0" borderId="2" xfId="0" applyFont="1" applyBorder="1" applyAlignment="1">
      <alignment horizontal="center"/>
    </xf>
    <xf numFmtId="0" fontId="9" fillId="0" borderId="1" xfId="0" applyFont="1" applyBorder="1" applyAlignment="1">
      <alignment horizontal="center" vertical="center" wrapText="1"/>
    </xf>
    <xf numFmtId="166" fontId="9" fillId="0" borderId="1" xfId="1"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12" fillId="0" borderId="0" xfId="0" applyFont="1" applyAlignment="1">
      <alignment horizontal="left"/>
    </xf>
    <xf numFmtId="44" fontId="9" fillId="0" borderId="1" xfId="1" applyFont="1" applyFill="1" applyBorder="1" applyAlignment="1">
      <alignment horizontal="center" vertical="center" wrapText="1"/>
    </xf>
    <xf numFmtId="0" fontId="9" fillId="0" borderId="0" xfId="0" applyFont="1" applyAlignment="1">
      <alignment horizontal="center"/>
    </xf>
    <xf numFmtId="166" fontId="9" fillId="0" borderId="0" xfId="0" applyNumberFormat="1" applyFont="1" applyAlignment="1">
      <alignment horizontal="center"/>
    </xf>
    <xf numFmtId="0" fontId="4" fillId="0" borderId="1" xfId="0" applyFont="1" applyBorder="1" applyAlignment="1">
      <alignment horizontal="center"/>
    </xf>
    <xf numFmtId="0" fontId="4" fillId="0" borderId="0" xfId="0" applyFont="1" applyAlignment="1">
      <alignment horizontal="center"/>
    </xf>
    <xf numFmtId="49" fontId="4" fillId="0" borderId="0" xfId="0" applyNumberFormat="1" applyFont="1" applyAlignment="1">
      <alignment horizontal="center"/>
    </xf>
    <xf numFmtId="165" fontId="11" fillId="0" borderId="1" xfId="0" applyNumberFormat="1" applyFont="1" applyBorder="1" applyAlignment="1">
      <alignment horizontal="center"/>
    </xf>
    <xf numFmtId="165" fontId="11" fillId="0" borderId="0" xfId="0" applyNumberFormat="1" applyFont="1" applyAlignment="1">
      <alignment horizontal="center"/>
    </xf>
    <xf numFmtId="44" fontId="11" fillId="0" borderId="1" xfId="1" applyFont="1" applyBorder="1" applyAlignment="1">
      <alignment vertical="center"/>
    </xf>
    <xf numFmtId="0" fontId="4" fillId="3" borderId="1" xfId="0" applyFont="1" applyFill="1" applyBorder="1" applyAlignment="1">
      <alignment horizontal="center"/>
    </xf>
    <xf numFmtId="0" fontId="15" fillId="0" borderId="0" xfId="0" applyFont="1"/>
    <xf numFmtId="0" fontId="0" fillId="0" borderId="2" xfId="0" applyBorder="1"/>
    <xf numFmtId="165" fontId="13" fillId="0" borderId="0" xfId="0" applyNumberFormat="1" applyFont="1" applyAlignment="1">
      <alignment horizontal="center" wrapText="1"/>
    </xf>
    <xf numFmtId="0" fontId="3" fillId="0" borderId="1" xfId="0" applyFont="1" applyBorder="1" applyAlignment="1">
      <alignment horizontal="center"/>
    </xf>
    <xf numFmtId="0" fontId="2" fillId="0" borderId="0" xfId="0" applyFont="1"/>
    <xf numFmtId="166" fontId="11" fillId="0" borderId="1" xfId="0" applyNumberFormat="1" applyFont="1" applyBorder="1"/>
    <xf numFmtId="0" fontId="7" fillId="0" borderId="0" xfId="0" applyFont="1"/>
    <xf numFmtId="0" fontId="5" fillId="0" borderId="0" xfId="0" applyFont="1"/>
    <xf numFmtId="0" fontId="20" fillId="0" borderId="0" xfId="0" applyFont="1" applyAlignment="1">
      <alignment vertical="center"/>
    </xf>
    <xf numFmtId="0" fontId="16" fillId="0" borderId="0" xfId="0" applyFont="1" applyAlignment="1">
      <alignment vertical="center"/>
    </xf>
    <xf numFmtId="0" fontId="21" fillId="0" borderId="0" xfId="0" applyFont="1" applyAlignment="1">
      <alignment vertical="center"/>
    </xf>
    <xf numFmtId="0" fontId="5" fillId="0" borderId="0" xfId="0" applyFont="1" applyAlignment="1">
      <alignment vertical="center"/>
    </xf>
    <xf numFmtId="0" fontId="21" fillId="0" borderId="0" xfId="0" applyFont="1"/>
    <xf numFmtId="0" fontId="20" fillId="0" borderId="0" xfId="0" applyFont="1" applyAlignment="1">
      <alignment horizontal="right"/>
    </xf>
    <xf numFmtId="0" fontId="5" fillId="0" borderId="2" xfId="0" applyFont="1" applyBorder="1"/>
    <xf numFmtId="0" fontId="21" fillId="0" borderId="2" xfId="0" applyFont="1" applyBorder="1"/>
    <xf numFmtId="0" fontId="22" fillId="0" borderId="2" xfId="0" applyFont="1" applyBorder="1" applyAlignment="1">
      <alignment horizontal="right"/>
    </xf>
    <xf numFmtId="0" fontId="20" fillId="0" borderId="0" xfId="0" applyFont="1"/>
    <xf numFmtId="0" fontId="23" fillId="0" borderId="0" xfId="0" applyFont="1"/>
    <xf numFmtId="0" fontId="16" fillId="0" borderId="0" xfId="0" applyFont="1"/>
    <xf numFmtId="0" fontId="24" fillId="0" borderId="0" xfId="0" applyFont="1"/>
    <xf numFmtId="0" fontId="25" fillId="0" borderId="0" xfId="0" applyFont="1" applyAlignment="1">
      <alignment horizontal="right"/>
    </xf>
    <xf numFmtId="0" fontId="16" fillId="0" borderId="2" xfId="0" applyFont="1" applyBorder="1"/>
    <xf numFmtId="0" fontId="17" fillId="0" borderId="0" xfId="7"/>
    <xf numFmtId="0" fontId="21" fillId="0" borderId="2" xfId="0" quotePrefix="1" applyFont="1" applyBorder="1" applyAlignment="1">
      <alignment horizontal="center"/>
    </xf>
    <xf numFmtId="0" fontId="25" fillId="0" borderId="0" xfId="0" applyFont="1" applyAlignment="1">
      <alignment horizontal="left"/>
    </xf>
    <xf numFmtId="0" fontId="21" fillId="0" borderId="0" xfId="0" quotePrefix="1" applyFont="1" applyAlignment="1">
      <alignment horizontal="center"/>
    </xf>
    <xf numFmtId="0" fontId="21" fillId="0" borderId="0" xfId="0" applyFont="1" applyAlignment="1">
      <alignment horizontal="right"/>
    </xf>
    <xf numFmtId="0" fontId="25" fillId="0" borderId="0" xfId="0" applyFont="1"/>
    <xf numFmtId="0" fontId="26" fillId="0" borderId="0" xfId="0" applyFont="1"/>
    <xf numFmtId="0" fontId="26" fillId="0" borderId="0" xfId="0" applyFont="1" applyAlignment="1">
      <alignment horizontal="right"/>
    </xf>
    <xf numFmtId="0" fontId="24" fillId="0" borderId="2" xfId="0" applyFont="1" applyBorder="1"/>
    <xf numFmtId="0" fontId="26" fillId="0" borderId="2" xfId="0" applyFont="1" applyBorder="1" applyAlignment="1">
      <alignment horizontal="right"/>
    </xf>
    <xf numFmtId="0" fontId="24" fillId="0" borderId="2" xfId="0" applyFont="1" applyBorder="1" applyAlignment="1">
      <alignment horizontal="right"/>
    </xf>
    <xf numFmtId="0" fontId="24" fillId="0" borderId="0" xfId="0" applyFont="1" applyAlignment="1">
      <alignment horizontal="right"/>
    </xf>
    <xf numFmtId="0" fontId="21" fillId="0" borderId="0" xfId="0" applyFont="1" applyAlignment="1">
      <alignment horizontal="centerContinuous"/>
    </xf>
    <xf numFmtId="0" fontId="27" fillId="4" borderId="3" xfId="0" applyFont="1" applyFill="1" applyBorder="1" applyAlignment="1">
      <alignment horizontal="centerContinuous"/>
    </xf>
    <xf numFmtId="0" fontId="21" fillId="4" borderId="4" xfId="0" applyFont="1" applyFill="1" applyBorder="1" applyAlignment="1">
      <alignment horizontal="centerContinuous"/>
    </xf>
    <xf numFmtId="0" fontId="21" fillId="4" borderId="5" xfId="0" applyFont="1" applyFill="1" applyBorder="1" applyAlignment="1">
      <alignment horizontal="centerContinuous"/>
    </xf>
    <xf numFmtId="0" fontId="16" fillId="0" borderId="6" xfId="0" applyFont="1" applyBorder="1" applyAlignment="1">
      <alignment horizontal="center"/>
    </xf>
    <xf numFmtId="0" fontId="16" fillId="0" borderId="0" xfId="0" applyFont="1" applyAlignment="1">
      <alignment horizontal="center"/>
    </xf>
    <xf numFmtId="0" fontId="21" fillId="0" borderId="7" xfId="0" applyFont="1" applyBorder="1"/>
    <xf numFmtId="0" fontId="16" fillId="0" borderId="6" xfId="0" applyFont="1" applyBorder="1"/>
    <xf numFmtId="0" fontId="5" fillId="0" borderId="8" xfId="0" applyFont="1" applyBorder="1"/>
    <xf numFmtId="0" fontId="21" fillId="0" borderId="9" xfId="0" applyFont="1" applyBorder="1"/>
    <xf numFmtId="0" fontId="24" fillId="0" borderId="6" xfId="0" applyFont="1" applyBorder="1" applyAlignment="1">
      <alignment horizontal="left"/>
    </xf>
    <xf numFmtId="0" fontId="24" fillId="0" borderId="6" xfId="0" applyFont="1" applyBorder="1"/>
    <xf numFmtId="0" fontId="24" fillId="0" borderId="0" xfId="0" applyFont="1" applyAlignment="1">
      <alignment horizontal="left"/>
    </xf>
    <xf numFmtId="0" fontId="5" fillId="0" borderId="10" xfId="0" applyFont="1" applyBorder="1"/>
    <xf numFmtId="0" fontId="5" fillId="0" borderId="11" xfId="0" applyFont="1" applyBorder="1"/>
    <xf numFmtId="0" fontId="21" fillId="0" borderId="11" xfId="0" applyFont="1" applyBorder="1"/>
    <xf numFmtId="0" fontId="21" fillId="0" borderId="12" xfId="0" applyFont="1" applyBorder="1"/>
    <xf numFmtId="0" fontId="21" fillId="0" borderId="2" xfId="0" applyFont="1" applyBorder="1" applyAlignment="1">
      <alignment horizontal="centerContinuous"/>
    </xf>
    <xf numFmtId="0" fontId="6" fillId="0" borderId="0" xfId="3"/>
    <xf numFmtId="0" fontId="24" fillId="0" borderId="2" xfId="3" applyFont="1" applyBorder="1"/>
    <xf numFmtId="0" fontId="5" fillId="0" borderId="2" xfId="3" applyFont="1" applyBorder="1"/>
    <xf numFmtId="0" fontId="28" fillId="0" borderId="0" xfId="0" quotePrefix="1" applyFont="1" applyAlignment="1">
      <alignment horizontal="left"/>
    </xf>
    <xf numFmtId="0" fontId="28" fillId="0" borderId="0" xfId="0" applyFont="1" applyAlignment="1">
      <alignment horizontal="center"/>
    </xf>
    <xf numFmtId="0" fontId="28" fillId="0" borderId="0" xfId="0" applyFont="1"/>
    <xf numFmtId="49" fontId="28" fillId="0" borderId="0" xfId="0" applyNumberFormat="1" applyFont="1" applyAlignment="1">
      <alignment horizontal="left"/>
    </xf>
    <xf numFmtId="0" fontId="28" fillId="0" borderId="0" xfId="0" quotePrefix="1" applyFont="1" applyAlignment="1">
      <alignment horizontal="center"/>
    </xf>
    <xf numFmtId="0" fontId="25" fillId="0" borderId="0" xfId="3" applyFont="1"/>
    <xf numFmtId="49" fontId="5" fillId="0" borderId="0" xfId="3" applyNumberFormat="1" applyFont="1" applyAlignment="1">
      <alignment horizontal="center"/>
    </xf>
    <xf numFmtId="49" fontId="5" fillId="0" borderId="0" xfId="3" quotePrefix="1" applyNumberFormat="1" applyFont="1" applyAlignment="1">
      <alignment horizontal="center"/>
    </xf>
    <xf numFmtId="0" fontId="5" fillId="0" borderId="0" xfId="3" applyFont="1"/>
    <xf numFmtId="0" fontId="29" fillId="0" borderId="0" xfId="3" applyFont="1"/>
    <xf numFmtId="0" fontId="30" fillId="0" borderId="0" xfId="3" applyFont="1"/>
    <xf numFmtId="0" fontId="28" fillId="0" borderId="0" xfId="3" applyFont="1"/>
    <xf numFmtId="0" fontId="24" fillId="0" borderId="0" xfId="3" applyFont="1"/>
    <xf numFmtId="49" fontId="24" fillId="0" borderId="0" xfId="0" applyNumberFormat="1" applyFont="1" applyAlignment="1">
      <alignment horizontal="left"/>
    </xf>
    <xf numFmtId="0" fontId="24" fillId="0" borderId="0" xfId="0" quotePrefix="1" applyFont="1" applyAlignment="1">
      <alignment horizontal="left"/>
    </xf>
    <xf numFmtId="0" fontId="24" fillId="0" borderId="0" xfId="0" quotePrefix="1" applyFont="1"/>
    <xf numFmtId="166" fontId="4" fillId="0" borderId="0" xfId="0" applyNumberFormat="1" applyFont="1" applyAlignment="1">
      <alignment horizontal="center"/>
    </xf>
    <xf numFmtId="166" fontId="2" fillId="0" borderId="0" xfId="0" applyNumberFormat="1" applyFont="1"/>
    <xf numFmtId="0" fontId="31" fillId="0" borderId="0" xfId="0" applyFont="1" applyAlignment="1">
      <alignment horizontal="center" vertical="center" wrapText="1"/>
    </xf>
    <xf numFmtId="0" fontId="32" fillId="0" borderId="0" xfId="0" applyFont="1"/>
    <xf numFmtId="44" fontId="0" fillId="0" borderId="0" xfId="1" applyFont="1" applyFill="1" applyBorder="1" applyAlignment="1"/>
    <xf numFmtId="0" fontId="0" fillId="0" borderId="0" xfId="0" applyAlignment="1">
      <alignment horizontal="left"/>
    </xf>
    <xf numFmtId="49" fontId="0" fillId="0" borderId="0" xfId="0" applyNumberFormat="1"/>
    <xf numFmtId="166" fontId="34" fillId="0" borderId="0" xfId="0" applyNumberFormat="1" applyFont="1"/>
    <xf numFmtId="0" fontId="34" fillId="0" borderId="0" xfId="0" applyFont="1"/>
    <xf numFmtId="49" fontId="0" fillId="0" borderId="0" xfId="0" applyNumberFormat="1" applyAlignment="1">
      <alignment horizontal="left"/>
    </xf>
    <xf numFmtId="1" fontId="0" fillId="0" borderId="0" xfId="0" applyNumberFormat="1" applyAlignment="1">
      <alignment horizontal="left"/>
    </xf>
    <xf numFmtId="0" fontId="32" fillId="0" borderId="0" xfId="0" applyFont="1" applyAlignment="1">
      <alignment horizontal="left"/>
    </xf>
    <xf numFmtId="1" fontId="11" fillId="0" borderId="1" xfId="0" applyNumberFormat="1" applyFont="1" applyBorder="1" applyAlignment="1">
      <alignment horizontal="left"/>
    </xf>
    <xf numFmtId="49" fontId="11" fillId="0" borderId="1" xfId="0" applyNumberFormat="1" applyFont="1" applyBorder="1" applyAlignment="1">
      <alignment horizontal="left"/>
    </xf>
    <xf numFmtId="0" fontId="11" fillId="0" borderId="1" xfId="0" applyFont="1" applyBorder="1"/>
    <xf numFmtId="0" fontId="11" fillId="0" borderId="1" xfId="0" applyFont="1" applyBorder="1" applyAlignment="1">
      <alignment horizontal="left"/>
    </xf>
    <xf numFmtId="49" fontId="11" fillId="0" borderId="1" xfId="0" applyNumberFormat="1" applyFont="1" applyBorder="1"/>
    <xf numFmtId="44" fontId="11" fillId="0" borderId="1" xfId="1" applyFont="1" applyFill="1" applyBorder="1" applyAlignment="1"/>
    <xf numFmtId="44" fontId="34" fillId="0" borderId="0" xfId="0" applyNumberFormat="1" applyFont="1"/>
    <xf numFmtId="44" fontId="11" fillId="0" borderId="1" xfId="0" applyNumberFormat="1" applyFont="1" applyBorder="1"/>
    <xf numFmtId="0" fontId="11" fillId="0" borderId="0" xfId="0" applyFont="1" applyAlignment="1">
      <alignment horizontal="right"/>
    </xf>
    <xf numFmtId="167" fontId="3" fillId="0" borderId="1" xfId="8" applyNumberFormat="1" applyFont="1" applyBorder="1"/>
    <xf numFmtId="0" fontId="36" fillId="0" borderId="0" xfId="0" applyFont="1" applyAlignment="1">
      <alignment horizontal="right"/>
    </xf>
    <xf numFmtId="167" fontId="2" fillId="0" borderId="0" xfId="8" applyNumberFormat="1" applyFont="1"/>
    <xf numFmtId="0" fontId="33" fillId="0" borderId="0" xfId="0" applyFont="1" applyAlignment="1">
      <alignment horizontal="center" vertical="center" wrapText="1"/>
    </xf>
    <xf numFmtId="0" fontId="24" fillId="0" borderId="0" xfId="0" quotePrefix="1" applyFont="1" applyAlignment="1">
      <alignment horizontal="center"/>
    </xf>
    <xf numFmtId="0" fontId="18" fillId="0" borderId="0" xfId="0" applyFont="1" applyAlignment="1">
      <alignment horizontal="right"/>
    </xf>
    <xf numFmtId="0" fontId="19" fillId="0" borderId="0" xfId="0" applyFont="1" applyAlignment="1">
      <alignment horizontal="right"/>
    </xf>
    <xf numFmtId="0" fontId="28" fillId="0" borderId="0" xfId="0" quotePrefix="1" applyFont="1" applyAlignment="1">
      <alignment horizontal="center"/>
    </xf>
    <xf numFmtId="0" fontId="33" fillId="0" borderId="0" xfId="0" applyFont="1" applyAlignment="1">
      <alignment horizontal="left" vertical="center" wrapText="1"/>
    </xf>
  </cellXfs>
  <cellStyles count="9">
    <cellStyle name="Comma" xfId="8" builtinId="3"/>
    <cellStyle name="Currency" xfId="1" builtinId="4"/>
    <cellStyle name="Hyperlink" xfId="7" builtinId="8"/>
    <cellStyle name="Normal" xfId="0" builtinId="0"/>
    <cellStyle name="Normal 10" xfId="5" xr:uid="{00000000-0005-0000-0000-000002000000}"/>
    <cellStyle name="Normal 2" xfId="2" xr:uid="{00000000-0005-0000-0000-000003000000}"/>
    <cellStyle name="Normal 2 2" xfId="4" xr:uid="{00000000-0005-0000-0000-000004000000}"/>
    <cellStyle name="Normal 3" xfId="3" xr:uid="{00000000-0005-0000-0000-000005000000}"/>
    <cellStyle name="Normal 4" xfId="6" xr:uid="{00000000-0005-0000-0000-000006000000}"/>
  </cellStyles>
  <dxfs count="1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5C5C5"/>
      <color rgb="FFD7D7D7"/>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127000</xdr:colOff>
      <xdr:row>1</xdr:row>
      <xdr:rowOff>38100</xdr:rowOff>
    </xdr:from>
    <xdr:to>
      <xdr:col>12</xdr:col>
      <xdr:colOff>88900</xdr:colOff>
      <xdr:row>3</xdr:row>
      <xdr:rowOff>38100</xdr:rowOff>
    </xdr:to>
    <xdr:pic>
      <xdr:nvPicPr>
        <xdr:cNvPr id="2" name="Picture 1" descr="A blue and white logo&#10;&#10;Description automatically generated">
          <a:extLst>
            <a:ext uri="{FF2B5EF4-FFF2-40B4-BE49-F238E27FC236}">
              <a16:creationId xmlns:a16="http://schemas.microsoft.com/office/drawing/2014/main" id="{960A9702-CFA2-D9A5-BF6C-E97441A0F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222250"/>
          <a:ext cx="13335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s@creativeconverting.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872A-C776-47BA-86F9-CEB32CE2DA97}">
  <dimension ref="A3:AP46"/>
  <sheetViews>
    <sheetView showGridLines="0" tabSelected="1" topLeftCell="A8" workbookViewId="0">
      <selection activeCell="A38" sqref="A38:AM38"/>
    </sheetView>
  </sheetViews>
  <sheetFormatPr defaultRowHeight="15" x14ac:dyDescent="0.25"/>
  <cols>
    <col min="1" max="42" width="2.28515625" customWidth="1"/>
  </cols>
  <sheetData>
    <row r="3" spans="1:42" ht="20.25" x14ac:dyDescent="0.3">
      <c r="A3" s="128" t="s">
        <v>179</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row>
    <row r="4" spans="1:42" ht="26.25" x14ac:dyDescent="0.4">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row>
    <row r="5" spans="1:42" ht="15.75" x14ac:dyDescent="0.25">
      <c r="A5" s="36" t="s">
        <v>176</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row>
    <row r="6" spans="1:42" ht="25.5" x14ac:dyDescent="0.35">
      <c r="A6" s="38" t="s">
        <v>134</v>
      </c>
      <c r="B6" s="39"/>
      <c r="C6" s="40"/>
      <c r="D6" s="38" t="s">
        <v>135</v>
      </c>
      <c r="E6" s="41"/>
      <c r="F6" s="40"/>
      <c r="G6" s="40"/>
      <c r="H6" s="40"/>
      <c r="I6" s="40"/>
      <c r="J6" s="40"/>
      <c r="K6" s="40"/>
      <c r="L6" s="40"/>
      <c r="M6" s="42"/>
      <c r="N6" s="42"/>
      <c r="O6" s="42"/>
      <c r="P6" s="42"/>
      <c r="Q6" s="42"/>
      <c r="R6" s="42"/>
      <c r="S6" s="42"/>
      <c r="T6" s="42"/>
      <c r="U6" s="42"/>
      <c r="V6" s="42"/>
      <c r="W6" s="42"/>
      <c r="X6" s="42"/>
      <c r="Y6" s="42"/>
      <c r="Z6" s="42"/>
      <c r="AA6" s="42"/>
      <c r="AB6" s="42"/>
      <c r="AC6" s="42"/>
      <c r="AD6" s="37"/>
      <c r="AE6" s="37"/>
      <c r="AF6" s="37"/>
      <c r="AG6" s="43" t="s">
        <v>136</v>
      </c>
      <c r="AH6" s="44"/>
      <c r="AI6" s="44"/>
      <c r="AJ6" s="44"/>
      <c r="AK6" s="45"/>
      <c r="AL6" s="45"/>
      <c r="AM6" s="45"/>
      <c r="AN6" s="45"/>
      <c r="AO6" s="45"/>
      <c r="AP6" s="46"/>
    </row>
    <row r="7" spans="1:42" ht="14.65" customHeight="1" x14ac:dyDescent="0.25">
      <c r="A7" s="47" t="s">
        <v>137</v>
      </c>
      <c r="B7" s="47"/>
      <c r="C7" s="48"/>
      <c r="D7" s="37"/>
      <c r="E7" s="48"/>
      <c r="F7" s="48"/>
      <c r="G7" s="48"/>
      <c r="H7" s="48"/>
      <c r="I7" s="48"/>
      <c r="J7" s="48"/>
      <c r="K7" s="48"/>
      <c r="L7" s="49"/>
      <c r="M7" s="42"/>
      <c r="N7" s="42"/>
      <c r="O7" s="42"/>
      <c r="P7" s="42"/>
      <c r="Q7" s="42"/>
      <c r="R7" s="42"/>
      <c r="S7" s="42"/>
      <c r="T7" s="42"/>
      <c r="U7" s="42"/>
      <c r="V7" s="42"/>
      <c r="W7" s="42"/>
      <c r="X7" s="42"/>
      <c r="Y7" s="42"/>
      <c r="Z7" s="42"/>
      <c r="AA7" s="42"/>
      <c r="AB7" s="42"/>
      <c r="AC7" s="42"/>
      <c r="AD7" s="42"/>
      <c r="AE7" s="37"/>
      <c r="AF7" s="37"/>
      <c r="AG7" s="37"/>
      <c r="AH7" s="37"/>
      <c r="AI7" s="37"/>
      <c r="AJ7" s="37"/>
      <c r="AK7" s="37"/>
      <c r="AL7" s="37"/>
      <c r="AM7" s="37"/>
      <c r="AN7" s="37"/>
      <c r="AO7" s="37"/>
      <c r="AP7" s="37"/>
    </row>
    <row r="8" spans="1:42" x14ac:dyDescent="0.25">
      <c r="A8" s="47" t="s">
        <v>138</v>
      </c>
      <c r="B8" s="49"/>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37"/>
      <c r="AE8" s="37"/>
      <c r="AF8" s="50"/>
      <c r="AG8" s="51" t="s">
        <v>24</v>
      </c>
      <c r="AH8" s="52"/>
      <c r="AI8" s="52"/>
      <c r="AJ8" s="52"/>
      <c r="AK8" s="52"/>
      <c r="AL8" s="52"/>
      <c r="AM8" s="44"/>
      <c r="AN8" s="44"/>
      <c r="AO8" s="44"/>
      <c r="AP8" s="44"/>
    </row>
    <row r="9" spans="1:42" x14ac:dyDescent="0.25">
      <c r="A9" s="47" t="s">
        <v>139</v>
      </c>
      <c r="B9" s="49"/>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50"/>
      <c r="AE9" s="50"/>
      <c r="AF9" s="50"/>
      <c r="AG9" s="50"/>
      <c r="AH9" s="37"/>
      <c r="AI9" s="50"/>
      <c r="AJ9" s="37"/>
      <c r="AK9" s="37"/>
      <c r="AL9" s="37"/>
      <c r="AM9" s="42"/>
      <c r="AN9" s="42"/>
      <c r="AO9" s="42"/>
      <c r="AP9" s="37"/>
    </row>
    <row r="10" spans="1:42" x14ac:dyDescent="0.25">
      <c r="A10" s="47" t="s">
        <v>140</v>
      </c>
      <c r="B10" s="49"/>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50"/>
      <c r="AF10" s="50"/>
      <c r="AG10" s="50"/>
      <c r="AH10" s="50"/>
      <c r="AI10" s="50"/>
      <c r="AJ10" s="50"/>
      <c r="AK10" s="37"/>
      <c r="AL10" s="37"/>
      <c r="AM10" s="37"/>
      <c r="AN10" s="37"/>
      <c r="AO10" s="37"/>
      <c r="AP10" s="37"/>
    </row>
    <row r="11" spans="1:42" x14ac:dyDescent="0.25">
      <c r="A11" s="53" t="s">
        <v>141</v>
      </c>
      <c r="B11" s="49"/>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50"/>
      <c r="AF11" s="50"/>
      <c r="AG11" s="50"/>
      <c r="AH11" s="50"/>
      <c r="AI11" s="50"/>
      <c r="AJ11" s="50"/>
      <c r="AK11" s="37"/>
      <c r="AL11" s="37"/>
      <c r="AM11" s="37"/>
      <c r="AN11" s="37"/>
      <c r="AO11" s="37"/>
      <c r="AP11" s="37"/>
    </row>
    <row r="12" spans="1:42" x14ac:dyDescent="0.25">
      <c r="A12" s="50"/>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50"/>
      <c r="AF12" s="50"/>
      <c r="AG12" s="50"/>
      <c r="AH12" s="50"/>
      <c r="AI12" s="50"/>
      <c r="AJ12" s="50"/>
      <c r="AK12" s="37"/>
      <c r="AL12" s="37"/>
      <c r="AM12" s="37"/>
      <c r="AN12" s="37"/>
      <c r="AO12" s="37"/>
      <c r="AP12" s="37"/>
    </row>
    <row r="13" spans="1:42" x14ac:dyDescent="0.25">
      <c r="A13" s="47" t="s">
        <v>142</v>
      </c>
      <c r="B13" s="42"/>
      <c r="C13" s="42"/>
      <c r="D13" s="42"/>
      <c r="E13" s="42"/>
      <c r="F13" s="42"/>
      <c r="G13" s="42"/>
      <c r="H13" s="42"/>
      <c r="I13" s="45"/>
      <c r="J13" s="45"/>
      <c r="K13" s="45"/>
      <c r="L13" s="45"/>
      <c r="M13" s="54"/>
      <c r="N13" s="45"/>
      <c r="O13" s="45"/>
      <c r="P13" s="45"/>
      <c r="Q13" s="45"/>
      <c r="R13" s="45"/>
      <c r="S13" s="45"/>
      <c r="T13" s="44"/>
      <c r="U13" s="44"/>
      <c r="V13" s="37" t="s">
        <v>143</v>
      </c>
      <c r="W13" s="52"/>
      <c r="X13" s="44"/>
      <c r="Y13" s="44"/>
      <c r="Z13" s="44"/>
      <c r="AA13" s="44"/>
      <c r="AB13" s="37"/>
      <c r="AC13" s="55" t="s">
        <v>144</v>
      </c>
      <c r="AD13" s="37"/>
      <c r="AE13" s="37"/>
      <c r="AF13" s="44"/>
      <c r="AG13" s="44"/>
      <c r="AH13" s="44"/>
      <c r="AI13" s="44"/>
      <c r="AJ13" s="44"/>
      <c r="AK13" s="44"/>
      <c r="AL13" s="44"/>
      <c r="AM13" s="44"/>
      <c r="AN13" s="44"/>
      <c r="AO13" s="44"/>
      <c r="AP13" s="44"/>
    </row>
    <row r="14" spans="1:42" x14ac:dyDescent="0.25">
      <c r="A14" s="42"/>
      <c r="B14" s="42"/>
      <c r="C14" s="42"/>
      <c r="D14" s="42"/>
      <c r="E14" s="42"/>
      <c r="F14" s="42"/>
      <c r="G14" s="42"/>
      <c r="H14" s="42"/>
      <c r="I14" s="42"/>
      <c r="J14" s="42"/>
      <c r="K14" s="42"/>
      <c r="L14" s="42"/>
      <c r="M14" s="56"/>
      <c r="N14" s="42"/>
      <c r="O14" s="42"/>
      <c r="P14" s="42"/>
      <c r="Q14" s="42"/>
      <c r="R14" s="42"/>
      <c r="S14" s="42"/>
      <c r="T14" s="42"/>
      <c r="U14" s="42"/>
      <c r="V14" s="37"/>
      <c r="W14" s="37"/>
      <c r="X14" s="37"/>
      <c r="Y14" s="37"/>
      <c r="Z14" s="57"/>
      <c r="AA14" s="42"/>
      <c r="AB14" s="42"/>
      <c r="AC14" s="42"/>
      <c r="AD14" s="42"/>
      <c r="AE14" s="42"/>
      <c r="AF14" s="42"/>
      <c r="AG14" s="37"/>
      <c r="AH14" s="37"/>
      <c r="AI14" s="37"/>
      <c r="AJ14" s="37"/>
      <c r="AK14" s="37"/>
      <c r="AL14" s="37"/>
      <c r="AM14" s="37"/>
      <c r="AN14" s="37"/>
      <c r="AO14" s="37"/>
      <c r="AP14" s="37"/>
    </row>
    <row r="15" spans="1:42" x14ac:dyDescent="0.25">
      <c r="A15" s="58" t="s">
        <v>145</v>
      </c>
      <c r="B15" s="37"/>
      <c r="C15" s="37"/>
      <c r="D15" s="44"/>
      <c r="E15" s="44"/>
      <c r="F15" s="44"/>
      <c r="G15" s="44"/>
      <c r="H15" s="44"/>
      <c r="I15" s="44"/>
      <c r="J15" s="44"/>
      <c r="K15" s="44"/>
      <c r="L15" s="44"/>
      <c r="M15" s="44"/>
      <c r="N15" s="44"/>
      <c r="O15" s="44"/>
      <c r="P15" s="44"/>
      <c r="Q15" s="44"/>
      <c r="R15" s="44"/>
      <c r="S15" s="44"/>
      <c r="T15" s="44"/>
      <c r="U15" s="44"/>
      <c r="V15" s="44"/>
      <c r="W15" s="44"/>
      <c r="X15" s="44"/>
      <c r="Y15" s="44"/>
      <c r="Z15" s="44"/>
      <c r="AA15" s="44"/>
      <c r="AB15" s="37"/>
      <c r="AC15" s="50"/>
      <c r="AD15" s="50"/>
      <c r="AE15" s="59"/>
      <c r="AF15" s="59"/>
      <c r="AG15" s="60" t="s">
        <v>146</v>
      </c>
      <c r="AH15" s="45"/>
      <c r="AI15" s="45"/>
      <c r="AJ15" s="45"/>
      <c r="AK15" s="45"/>
      <c r="AL15" s="45"/>
      <c r="AM15" s="44"/>
      <c r="AN15" s="44"/>
      <c r="AO15" s="44"/>
      <c r="AP15" s="44"/>
    </row>
    <row r="16" spans="1:42" x14ac:dyDescent="0.25">
      <c r="A16" s="42"/>
      <c r="B16" s="42"/>
      <c r="C16" s="42"/>
      <c r="D16" s="42"/>
      <c r="E16" s="42"/>
      <c r="F16" s="42"/>
      <c r="G16" s="42"/>
      <c r="H16" s="42"/>
      <c r="I16" s="42"/>
      <c r="J16" s="42"/>
      <c r="K16" s="42"/>
      <c r="L16" s="42"/>
      <c r="M16" s="42"/>
      <c r="N16" s="42"/>
      <c r="O16" s="42"/>
      <c r="P16" s="42"/>
      <c r="Q16" s="42"/>
      <c r="R16" s="42"/>
      <c r="S16" s="37"/>
      <c r="T16" s="57"/>
      <c r="U16" s="42"/>
      <c r="V16" s="42"/>
      <c r="W16" s="42"/>
      <c r="X16" s="42"/>
      <c r="Y16" s="37"/>
      <c r="Z16" s="57"/>
      <c r="AA16" s="42"/>
      <c r="AB16" s="42"/>
      <c r="AC16" s="42"/>
      <c r="AD16" s="42"/>
      <c r="AE16" s="42"/>
      <c r="AF16" s="42"/>
      <c r="AG16" s="42"/>
      <c r="AH16" s="42"/>
      <c r="AI16" s="42"/>
      <c r="AJ16" s="42"/>
      <c r="AK16" s="42"/>
      <c r="AL16" s="42"/>
      <c r="AM16" s="42"/>
      <c r="AN16" s="42"/>
      <c r="AO16" s="42"/>
      <c r="AP16" s="42"/>
    </row>
    <row r="17" spans="1:42" x14ac:dyDescent="0.25">
      <c r="A17" s="59" t="s">
        <v>147</v>
      </c>
      <c r="B17" s="37"/>
      <c r="C17" s="42"/>
      <c r="D17" s="42"/>
      <c r="E17" s="42"/>
      <c r="F17" s="50" t="s">
        <v>148</v>
      </c>
      <c r="G17" s="50"/>
      <c r="H17" s="50"/>
      <c r="I17" s="50"/>
      <c r="J17" s="50"/>
      <c r="K17" s="61"/>
      <c r="L17" s="44"/>
      <c r="M17" s="44"/>
      <c r="N17" s="61"/>
      <c r="O17" s="44"/>
      <c r="P17" s="44"/>
      <c r="Q17" s="44"/>
      <c r="R17" s="44"/>
      <c r="S17" s="44"/>
      <c r="T17" s="44"/>
      <c r="U17" s="50" t="s">
        <v>149</v>
      </c>
      <c r="V17" s="37"/>
      <c r="W17" s="37"/>
      <c r="X17" s="50"/>
      <c r="Y17" s="37"/>
      <c r="Z17" s="37"/>
      <c r="AA17" s="37"/>
      <c r="AB17" s="37"/>
      <c r="AC17" s="44"/>
      <c r="AD17" s="44"/>
      <c r="AE17" s="44"/>
      <c r="AF17" s="44"/>
      <c r="AG17" s="44"/>
      <c r="AH17" s="62"/>
      <c r="AI17" s="44"/>
      <c r="AJ17" s="63"/>
      <c r="AK17" s="61"/>
      <c r="AL17" s="61"/>
      <c r="AM17" s="61"/>
      <c r="AN17" s="63"/>
      <c r="AO17" s="61"/>
      <c r="AP17" s="45"/>
    </row>
    <row r="18" spans="1:42" x14ac:dyDescent="0.25">
      <c r="A18" s="37" t="s">
        <v>150</v>
      </c>
      <c r="B18" s="42"/>
      <c r="C18" s="42"/>
      <c r="D18" s="42"/>
      <c r="E18" s="42"/>
      <c r="F18" s="42"/>
      <c r="G18" s="42"/>
      <c r="H18" s="45"/>
      <c r="I18" s="45"/>
      <c r="J18" s="45"/>
      <c r="K18" s="45"/>
      <c r="L18" s="45"/>
      <c r="M18" s="45"/>
      <c r="N18" s="45"/>
      <c r="O18" s="45"/>
      <c r="P18" s="45"/>
      <c r="Q18" s="45"/>
      <c r="R18" s="44"/>
      <c r="S18" s="44"/>
      <c r="T18" s="44"/>
      <c r="U18" s="44"/>
      <c r="V18" s="37"/>
      <c r="W18" s="37"/>
      <c r="X18" s="64" t="s">
        <v>151</v>
      </c>
      <c r="Y18" s="42" t="s">
        <v>152</v>
      </c>
      <c r="Z18" s="42"/>
      <c r="AA18" s="42"/>
      <c r="AB18" s="42"/>
      <c r="AC18" s="37"/>
      <c r="AD18" s="59"/>
      <c r="AE18" s="37"/>
      <c r="AF18" s="42"/>
      <c r="AG18" s="42"/>
      <c r="AH18" s="64"/>
      <c r="AI18" s="50"/>
      <c r="AJ18" s="50"/>
      <c r="AK18" s="50"/>
      <c r="AL18" s="64"/>
      <c r="AM18" s="37"/>
      <c r="AN18" s="42"/>
      <c r="AO18" s="37"/>
      <c r="AP18" s="37"/>
    </row>
    <row r="19" spans="1:42" ht="15.75" thickBot="1" x14ac:dyDescent="0.3">
      <c r="A19" s="42"/>
      <c r="B19" s="42"/>
      <c r="C19" s="42"/>
      <c r="D19" s="42"/>
      <c r="E19" s="42"/>
      <c r="F19" s="65"/>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row>
    <row r="20" spans="1:42" ht="16.5" x14ac:dyDescent="0.3">
      <c r="A20" s="66" t="s">
        <v>153</v>
      </c>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8"/>
    </row>
    <row r="21" spans="1:42" x14ac:dyDescent="0.25">
      <c r="A21" s="69" t="s">
        <v>154</v>
      </c>
      <c r="B21" s="45"/>
      <c r="C21" s="45"/>
      <c r="D21" s="45"/>
      <c r="E21" s="45"/>
      <c r="F21" s="45"/>
      <c r="G21" s="45"/>
      <c r="H21" s="45"/>
      <c r="I21" s="45"/>
      <c r="J21" s="45"/>
      <c r="K21" s="45"/>
      <c r="L21" s="45"/>
      <c r="M21" s="45"/>
      <c r="N21" s="45"/>
      <c r="O21" s="45"/>
      <c r="P21" s="45"/>
      <c r="Q21" s="45"/>
      <c r="R21" s="45"/>
      <c r="S21" s="45"/>
      <c r="T21" s="45"/>
      <c r="U21" s="42"/>
      <c r="V21" s="37"/>
      <c r="W21" s="70" t="s">
        <v>155</v>
      </c>
      <c r="X21" s="45"/>
      <c r="Y21" s="45"/>
      <c r="Z21" s="45"/>
      <c r="AA21" s="45"/>
      <c r="AB21" s="45"/>
      <c r="AC21" s="45"/>
      <c r="AD21" s="45"/>
      <c r="AE21" s="45"/>
      <c r="AF21" s="45"/>
      <c r="AG21" s="45"/>
      <c r="AH21" s="45"/>
      <c r="AI21" s="45"/>
      <c r="AJ21" s="45"/>
      <c r="AK21" s="45"/>
      <c r="AL21" s="45"/>
      <c r="AM21" s="45"/>
      <c r="AN21" s="45"/>
      <c r="AO21" s="45"/>
      <c r="AP21" s="71"/>
    </row>
    <row r="22" spans="1:42" x14ac:dyDescent="0.25">
      <c r="A22" s="69" t="s">
        <v>156</v>
      </c>
      <c r="B22" s="45"/>
      <c r="C22" s="45"/>
      <c r="D22" s="45"/>
      <c r="E22" s="45"/>
      <c r="F22" s="45"/>
      <c r="G22" s="45"/>
      <c r="H22" s="45"/>
      <c r="I22" s="45"/>
      <c r="J22" s="45"/>
      <c r="K22" s="45"/>
      <c r="L22" s="45"/>
      <c r="M22" s="45"/>
      <c r="N22" s="45"/>
      <c r="O22" s="45"/>
      <c r="P22" s="45"/>
      <c r="Q22" s="45"/>
      <c r="R22" s="45"/>
      <c r="S22" s="45"/>
      <c r="T22" s="45"/>
      <c r="U22" s="42"/>
      <c r="V22" s="37"/>
      <c r="W22" s="70" t="s">
        <v>157</v>
      </c>
      <c r="X22" s="45"/>
      <c r="Y22" s="45"/>
      <c r="Z22" s="45"/>
      <c r="AA22" s="45"/>
      <c r="AB22" s="45"/>
      <c r="AC22" s="45"/>
      <c r="AD22" s="45"/>
      <c r="AE22" s="45"/>
      <c r="AF22" s="45"/>
      <c r="AG22" s="45"/>
      <c r="AH22" s="45"/>
      <c r="AI22" s="45"/>
      <c r="AJ22" s="45"/>
      <c r="AK22" s="45"/>
      <c r="AL22" s="45"/>
      <c r="AM22" s="45"/>
      <c r="AN22" s="45"/>
      <c r="AO22" s="45"/>
      <c r="AP22" s="71"/>
    </row>
    <row r="23" spans="1:42" x14ac:dyDescent="0.25">
      <c r="A23" s="69" t="s">
        <v>158</v>
      </c>
      <c r="B23" s="45"/>
      <c r="C23" s="45"/>
      <c r="D23" s="45"/>
      <c r="E23" s="45"/>
      <c r="F23" s="45"/>
      <c r="G23" s="45"/>
      <c r="H23" s="45"/>
      <c r="I23" s="45"/>
      <c r="J23" s="45"/>
      <c r="K23" s="45"/>
      <c r="L23" s="45"/>
      <c r="M23" s="45"/>
      <c r="N23" s="45"/>
      <c r="O23" s="45"/>
      <c r="P23" s="45"/>
      <c r="Q23" s="45"/>
      <c r="R23" s="45"/>
      <c r="S23" s="45"/>
      <c r="T23" s="45"/>
      <c r="U23" s="42"/>
      <c r="V23" s="37"/>
      <c r="W23" s="70" t="s">
        <v>156</v>
      </c>
      <c r="X23" s="45"/>
      <c r="Y23" s="45"/>
      <c r="Z23" s="45"/>
      <c r="AA23" s="45"/>
      <c r="AB23" s="45"/>
      <c r="AC23" s="45"/>
      <c r="AD23" s="45"/>
      <c r="AE23" s="45"/>
      <c r="AF23" s="45"/>
      <c r="AG23" s="45"/>
      <c r="AH23" s="45"/>
      <c r="AI23" s="45"/>
      <c r="AJ23" s="45"/>
      <c r="AK23" s="45"/>
      <c r="AL23" s="45"/>
      <c r="AM23" s="45"/>
      <c r="AN23" s="45"/>
      <c r="AO23" s="45"/>
      <c r="AP23" s="71"/>
    </row>
    <row r="24" spans="1:42" x14ac:dyDescent="0.25">
      <c r="A24" s="69" t="s">
        <v>158</v>
      </c>
      <c r="B24" s="45"/>
      <c r="C24" s="45"/>
      <c r="D24" s="45"/>
      <c r="E24" s="45"/>
      <c r="F24" s="45"/>
      <c r="G24" s="45"/>
      <c r="H24" s="45"/>
      <c r="I24" s="45"/>
      <c r="J24" s="45"/>
      <c r="K24" s="45"/>
      <c r="L24" s="45"/>
      <c r="M24" s="45"/>
      <c r="N24" s="45"/>
      <c r="O24" s="45"/>
      <c r="P24" s="45"/>
      <c r="Q24" s="45"/>
      <c r="R24" s="45"/>
      <c r="S24" s="45"/>
      <c r="T24" s="45"/>
      <c r="U24" s="42"/>
      <c r="V24" s="37"/>
      <c r="W24" s="70" t="s">
        <v>159</v>
      </c>
      <c r="X24" s="45"/>
      <c r="Y24" s="45"/>
      <c r="Z24" s="45"/>
      <c r="AA24" s="45"/>
      <c r="AB24" s="45"/>
      <c r="AC24" s="45"/>
      <c r="AD24" s="45"/>
      <c r="AE24" s="45"/>
      <c r="AF24" s="45"/>
      <c r="AG24" s="45"/>
      <c r="AH24" s="45"/>
      <c r="AI24" s="45"/>
      <c r="AJ24" s="45"/>
      <c r="AK24" s="45"/>
      <c r="AL24" s="45"/>
      <c r="AM24" s="45"/>
      <c r="AN24" s="45"/>
      <c r="AO24" s="45"/>
      <c r="AP24" s="71"/>
    </row>
    <row r="25" spans="1:42" x14ac:dyDescent="0.25">
      <c r="A25" s="72" t="s">
        <v>160</v>
      </c>
      <c r="B25" s="42"/>
      <c r="C25" s="37"/>
      <c r="D25" s="57" t="s">
        <v>161</v>
      </c>
      <c r="E25" s="45"/>
      <c r="F25" s="45"/>
      <c r="G25" s="42"/>
      <c r="H25" s="37"/>
      <c r="I25" s="42"/>
      <c r="J25" s="57" t="s">
        <v>162</v>
      </c>
      <c r="K25" s="45"/>
      <c r="L25" s="45"/>
      <c r="M25" s="42"/>
      <c r="N25" s="42"/>
      <c r="O25" s="57" t="s">
        <v>163</v>
      </c>
      <c r="P25" s="45"/>
      <c r="Q25" s="45"/>
      <c r="R25" s="37"/>
      <c r="S25" s="37"/>
      <c r="T25" s="37"/>
      <c r="U25" s="64" t="s">
        <v>164</v>
      </c>
      <c r="V25" s="45"/>
      <c r="W25" s="45"/>
      <c r="X25" s="45"/>
      <c r="Y25" s="45"/>
      <c r="Z25" s="44"/>
      <c r="AA25" s="73"/>
      <c r="AB25" s="73"/>
      <c r="AC25" s="50" t="s">
        <v>165</v>
      </c>
      <c r="AD25" s="42"/>
      <c r="AE25" s="42"/>
      <c r="AF25" s="42"/>
      <c r="AG25" s="37"/>
      <c r="AH25" s="42"/>
      <c r="AI25" s="42"/>
      <c r="AJ25" s="42"/>
      <c r="AK25" s="42"/>
      <c r="AL25" s="42"/>
      <c r="AM25" s="42"/>
      <c r="AN25" s="42"/>
      <c r="AO25" s="42"/>
      <c r="AP25" s="74"/>
    </row>
    <row r="26" spans="1:42" x14ac:dyDescent="0.25">
      <c r="A26" s="75" t="s">
        <v>166</v>
      </c>
      <c r="B26" s="37"/>
      <c r="C26" s="37"/>
      <c r="D26" s="37"/>
      <c r="E26" s="37"/>
      <c r="F26" s="37"/>
      <c r="G26" s="42"/>
      <c r="H26" s="42"/>
      <c r="I26" s="42"/>
      <c r="J26" s="42"/>
      <c r="K26" s="42"/>
      <c r="L26" s="42"/>
      <c r="M26" s="42"/>
      <c r="N26" s="42"/>
      <c r="O26" s="42"/>
      <c r="P26" s="42"/>
      <c r="Q26" s="42"/>
      <c r="R26" s="37"/>
      <c r="S26" s="37"/>
      <c r="T26" s="37"/>
      <c r="U26" s="37"/>
      <c r="V26" s="37"/>
      <c r="W26" s="73"/>
      <c r="X26" s="73"/>
      <c r="Y26" s="73"/>
      <c r="Z26" s="37"/>
      <c r="AA26" s="37"/>
      <c r="AB26" s="37"/>
      <c r="AC26" s="37"/>
      <c r="AD26" s="37"/>
      <c r="AE26" s="37"/>
      <c r="AF26" s="37"/>
      <c r="AG26" s="37"/>
      <c r="AH26" s="37"/>
      <c r="AI26" s="37"/>
      <c r="AJ26" s="37"/>
      <c r="AK26" s="37"/>
      <c r="AL26" s="37"/>
      <c r="AM26" s="42"/>
      <c r="AN26" s="42"/>
      <c r="AO26" s="42"/>
      <c r="AP26" s="74"/>
    </row>
    <row r="27" spans="1:42" x14ac:dyDescent="0.25">
      <c r="A27" s="76" t="s">
        <v>167</v>
      </c>
      <c r="B27" s="42"/>
      <c r="C27" s="37"/>
      <c r="D27" s="37"/>
      <c r="E27" s="37"/>
      <c r="F27" s="37"/>
      <c r="G27" s="44"/>
      <c r="H27" s="44"/>
      <c r="I27" s="44"/>
      <c r="J27" s="44"/>
      <c r="K27" s="44"/>
      <c r="L27" s="44"/>
      <c r="M27" s="44"/>
      <c r="N27" s="44"/>
      <c r="O27" s="44"/>
      <c r="P27" s="44"/>
      <c r="Q27" s="44"/>
      <c r="R27" s="44"/>
      <c r="S27" s="44"/>
      <c r="T27" s="44"/>
      <c r="U27" s="44"/>
      <c r="V27" s="77" t="s">
        <v>168</v>
      </c>
      <c r="W27" s="37"/>
      <c r="X27" s="37"/>
      <c r="Y27" s="37"/>
      <c r="Z27" s="44"/>
      <c r="AA27" s="44"/>
      <c r="AB27" s="44"/>
      <c r="AC27" s="45"/>
      <c r="AD27" s="45"/>
      <c r="AE27" s="45"/>
      <c r="AF27" s="45"/>
      <c r="AG27" s="45"/>
      <c r="AH27" s="45"/>
      <c r="AI27" s="45"/>
      <c r="AJ27" s="45"/>
      <c r="AK27" s="45"/>
      <c r="AL27" s="45"/>
      <c r="AM27" s="45"/>
      <c r="AN27" s="45"/>
      <c r="AO27" s="45"/>
      <c r="AP27" s="71"/>
    </row>
    <row r="28" spans="1:42" ht="15.75" thickBot="1" x14ac:dyDescent="0.3">
      <c r="A28" s="78"/>
      <c r="B28" s="79"/>
      <c r="C28" s="79"/>
      <c r="D28" s="79"/>
      <c r="E28" s="79"/>
      <c r="F28" s="79"/>
      <c r="G28" s="79"/>
      <c r="H28" s="79"/>
      <c r="I28" s="79"/>
      <c r="J28" s="79"/>
      <c r="K28" s="79"/>
      <c r="L28" s="80"/>
      <c r="M28" s="80"/>
      <c r="N28" s="80"/>
      <c r="O28" s="79"/>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1"/>
    </row>
    <row r="29" spans="1:42" x14ac:dyDescent="0.25">
      <c r="A29" s="50" t="s">
        <v>169</v>
      </c>
      <c r="B29" s="42"/>
      <c r="C29" s="42"/>
      <c r="D29" s="42"/>
      <c r="E29" s="42"/>
      <c r="F29" s="42"/>
      <c r="G29" s="42"/>
      <c r="H29" s="42"/>
      <c r="I29" s="45"/>
      <c r="J29" s="45"/>
      <c r="K29" s="45"/>
      <c r="L29" s="45"/>
      <c r="M29" s="45"/>
      <c r="N29" s="45"/>
      <c r="O29" s="45"/>
      <c r="P29" s="45"/>
      <c r="Q29" s="45"/>
      <c r="R29" s="45"/>
      <c r="S29" s="45"/>
      <c r="T29" s="45"/>
      <c r="U29" s="45"/>
      <c r="V29" s="45"/>
      <c r="W29" s="45"/>
      <c r="X29" s="45"/>
      <c r="Y29" s="45"/>
      <c r="Z29" s="45"/>
      <c r="AA29" s="44"/>
      <c r="AB29" s="45"/>
      <c r="AC29" s="45"/>
      <c r="AD29" s="44"/>
      <c r="AE29" s="45"/>
      <c r="AF29" s="45"/>
      <c r="AG29" s="82"/>
      <c r="AH29" s="44"/>
      <c r="AI29" s="44"/>
      <c r="AJ29" s="44"/>
      <c r="AK29" s="44"/>
      <c r="AL29" s="44"/>
      <c r="AM29" s="44"/>
      <c r="AN29" s="44"/>
      <c r="AO29" s="44"/>
      <c r="AP29" s="44"/>
    </row>
    <row r="30" spans="1:42" x14ac:dyDescent="0.2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37"/>
      <c r="AB30" s="42"/>
      <c r="AC30" s="42"/>
      <c r="AD30" s="37"/>
      <c r="AE30" s="42"/>
      <c r="AF30" s="42"/>
      <c r="AG30" s="42"/>
      <c r="AH30" s="37"/>
      <c r="AI30" s="37"/>
      <c r="AJ30" s="37"/>
      <c r="AK30" s="37"/>
      <c r="AL30" s="37"/>
      <c r="AM30" s="37"/>
      <c r="AN30" s="37"/>
      <c r="AO30" s="37"/>
      <c r="AP30" s="37"/>
    </row>
    <row r="31" spans="1:42" x14ac:dyDescent="0.25">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5"/>
      <c r="AB31" s="84"/>
      <c r="AC31" s="84"/>
      <c r="AD31" s="85"/>
      <c r="AE31" s="84"/>
      <c r="AF31" s="84"/>
      <c r="AG31" s="84"/>
      <c r="AH31" s="85"/>
      <c r="AI31" s="85"/>
      <c r="AJ31" s="85"/>
      <c r="AK31" s="85"/>
      <c r="AL31" s="85"/>
      <c r="AM31" s="85"/>
      <c r="AN31" s="85"/>
      <c r="AO31" s="85"/>
      <c r="AP31" s="84"/>
    </row>
    <row r="32" spans="1:42" x14ac:dyDescent="0.25">
      <c r="A32" s="86"/>
      <c r="B32" s="87"/>
      <c r="C32" s="88"/>
      <c r="D32" s="88"/>
      <c r="E32" s="88"/>
      <c r="G32" s="88"/>
      <c r="H32" s="88"/>
      <c r="I32" s="89"/>
      <c r="J32" s="88"/>
      <c r="K32" s="88"/>
      <c r="M32" s="88"/>
      <c r="O32" s="88"/>
      <c r="P32" s="88"/>
      <c r="Q32" s="130"/>
      <c r="R32" s="130"/>
      <c r="S32" s="88"/>
      <c r="T32" s="88"/>
      <c r="U32" s="86"/>
      <c r="V32" s="87"/>
      <c r="W32" s="88"/>
      <c r="X32" s="88"/>
      <c r="Y32" s="88"/>
      <c r="AA32" s="88"/>
      <c r="AB32" s="88"/>
      <c r="AC32" s="88"/>
      <c r="AD32" s="88"/>
      <c r="AE32" s="88"/>
      <c r="AF32" s="88"/>
      <c r="AG32" s="87"/>
      <c r="AH32" s="90"/>
      <c r="AI32" s="90"/>
      <c r="AJ32" s="88"/>
      <c r="AK32" s="88"/>
      <c r="AL32" s="88"/>
      <c r="AM32" s="88"/>
      <c r="AN32" s="88"/>
      <c r="AO32" s="90"/>
      <c r="AP32" s="88"/>
    </row>
    <row r="33" spans="1:42" x14ac:dyDescent="0.25">
      <c r="A33" s="91" t="s">
        <v>170</v>
      </c>
      <c r="B33" s="87"/>
      <c r="C33" s="88"/>
      <c r="D33" s="88"/>
      <c r="E33" s="88"/>
      <c r="G33" s="88"/>
      <c r="H33" s="88"/>
      <c r="I33" s="89"/>
      <c r="J33" s="88"/>
      <c r="K33" s="88"/>
      <c r="M33" s="88"/>
      <c r="O33" s="88"/>
      <c r="P33" s="88"/>
      <c r="Q33" s="130"/>
      <c r="R33" s="130"/>
      <c r="S33" s="88"/>
      <c r="T33" s="88"/>
      <c r="U33" s="86"/>
      <c r="V33" s="87"/>
      <c r="W33" s="88"/>
      <c r="X33" s="88"/>
      <c r="Y33" s="88"/>
      <c r="AA33" s="88"/>
      <c r="AB33" s="88"/>
      <c r="AC33" s="88"/>
      <c r="AD33" s="88"/>
      <c r="AE33" s="88"/>
      <c r="AF33" s="88"/>
      <c r="AG33" s="87"/>
      <c r="AH33" s="90"/>
      <c r="AI33" s="90"/>
      <c r="AJ33" s="88"/>
      <c r="AK33" s="88"/>
      <c r="AL33" s="88"/>
      <c r="AM33" s="88"/>
      <c r="AN33" s="88"/>
      <c r="AO33" s="90"/>
      <c r="AP33" s="88"/>
    </row>
    <row r="34" spans="1:42" x14ac:dyDescent="0.25">
      <c r="A34" s="92" t="s">
        <v>171</v>
      </c>
      <c r="B34" s="87"/>
      <c r="C34" s="37" t="s">
        <v>178</v>
      </c>
      <c r="E34" s="88"/>
      <c r="G34" s="88"/>
      <c r="H34" s="88"/>
      <c r="I34" s="89"/>
      <c r="J34" s="88"/>
      <c r="K34" s="88"/>
      <c r="M34" s="88"/>
      <c r="O34" s="88"/>
      <c r="P34" s="88"/>
      <c r="Q34" s="90"/>
      <c r="R34" s="90"/>
      <c r="S34" s="88"/>
      <c r="T34" s="88"/>
      <c r="U34" s="86"/>
      <c r="V34" s="87"/>
      <c r="W34" s="88"/>
      <c r="X34" s="88"/>
      <c r="Y34" s="88"/>
      <c r="AA34" s="88"/>
      <c r="AB34" s="88"/>
      <c r="AC34" s="88"/>
      <c r="AD34" s="88"/>
      <c r="AE34" s="88"/>
      <c r="AF34" s="88"/>
      <c r="AG34" s="87"/>
      <c r="AH34" s="90"/>
      <c r="AI34" s="90"/>
      <c r="AJ34" s="88"/>
      <c r="AK34" s="88"/>
      <c r="AL34" s="88"/>
      <c r="AM34" s="88"/>
      <c r="AN34" s="88"/>
      <c r="AO34" s="90"/>
      <c r="AP34" s="88"/>
    </row>
    <row r="35" spans="1:42" ht="15.75" x14ac:dyDescent="0.25">
      <c r="A35" s="92" t="s">
        <v>172</v>
      </c>
      <c r="B35" s="93"/>
      <c r="C35" s="94" t="s">
        <v>177</v>
      </c>
      <c r="D35" s="94"/>
      <c r="E35" s="94"/>
      <c r="F35" s="94"/>
      <c r="G35" s="95"/>
      <c r="H35" s="95"/>
      <c r="I35" s="95"/>
      <c r="J35" s="95"/>
      <c r="K35" s="95"/>
      <c r="L35" s="95"/>
      <c r="M35" s="96"/>
      <c r="N35" s="96"/>
      <c r="O35" s="97"/>
      <c r="P35" s="97"/>
      <c r="Q35" s="95"/>
      <c r="R35" s="95"/>
      <c r="S35" s="95"/>
      <c r="T35" s="98"/>
      <c r="U35" s="98"/>
      <c r="V35" s="98"/>
      <c r="W35" s="98"/>
      <c r="X35" s="98"/>
      <c r="Y35" s="88"/>
      <c r="AA35" s="88"/>
      <c r="AB35" s="88"/>
      <c r="AC35" s="88"/>
      <c r="AD35" s="88"/>
      <c r="AE35" s="88"/>
      <c r="AF35" s="88"/>
      <c r="AG35" s="87"/>
      <c r="AH35" s="90"/>
      <c r="AI35" s="90"/>
      <c r="AJ35" s="88"/>
      <c r="AK35" s="88"/>
      <c r="AL35" s="88"/>
      <c r="AM35" s="88"/>
      <c r="AN35" s="88"/>
      <c r="AO35" s="90"/>
      <c r="AP35" s="88"/>
    </row>
    <row r="36" spans="1:42" x14ac:dyDescent="0.25">
      <c r="I36" s="99"/>
      <c r="J36" s="37"/>
      <c r="K36" s="37"/>
      <c r="M36" s="37"/>
      <c r="O36" s="37"/>
      <c r="P36" s="37"/>
      <c r="Q36" s="127"/>
      <c r="R36" s="127"/>
      <c r="S36" s="37"/>
      <c r="T36" s="37"/>
      <c r="U36" s="37"/>
      <c r="V36" s="37"/>
      <c r="W36" s="37"/>
      <c r="Y36" s="37"/>
      <c r="Z36" s="127"/>
      <c r="AA36" s="127"/>
      <c r="AB36" s="37"/>
      <c r="AC36" s="37"/>
      <c r="AD36" s="37"/>
      <c r="AE36" s="37"/>
      <c r="AF36" s="37"/>
      <c r="AG36" s="37"/>
      <c r="AH36" s="100"/>
      <c r="AJ36" s="101"/>
    </row>
    <row r="38" spans="1:42" ht="42" customHeight="1" x14ac:dyDescent="0.25">
      <c r="A38" s="131" t="s">
        <v>222</v>
      </c>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row>
    <row r="46" spans="1:42" x14ac:dyDescent="0.25">
      <c r="A46" s="30"/>
    </row>
  </sheetData>
  <mergeCells count="7">
    <mergeCell ref="A38:AM38"/>
    <mergeCell ref="Q36:R36"/>
    <mergeCell ref="Z36:AA36"/>
    <mergeCell ref="A3:AP3"/>
    <mergeCell ref="A4:AP4"/>
    <mergeCell ref="Q32:R32"/>
    <mergeCell ref="Q33:R33"/>
  </mergeCells>
  <hyperlinks>
    <hyperlink ref="A11" r:id="rId1" xr:uid="{4AD32C28-C4D2-4816-970C-27731FB9737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26"/>
  <sheetViews>
    <sheetView topLeftCell="E1" zoomScaleNormal="100" zoomScaleSheetLayoutView="100" workbookViewId="0">
      <pane ySplit="5" topLeftCell="A6" activePane="bottomLeft" state="frozen"/>
      <selection activeCell="AH41" sqref="AH41"/>
      <selection pane="bottomLeft" activeCell="Q27" sqref="Q27"/>
    </sheetView>
  </sheetViews>
  <sheetFormatPr defaultRowHeight="15" x14ac:dyDescent="0.25"/>
  <cols>
    <col min="1" max="1" width="6.42578125" hidden="1" customWidth="1"/>
    <col min="2" max="4" width="6.42578125" style="1" hidden="1" customWidth="1"/>
    <col min="5" max="5" width="29.28515625" style="2" customWidth="1"/>
    <col min="6" max="6" width="2.140625" style="1" customWidth="1"/>
    <col min="7" max="7" width="4.5703125" customWidth="1"/>
    <col min="8" max="8" width="4.42578125" customWidth="1"/>
    <col min="9" max="9" width="10.140625" customWidth="1"/>
    <col min="10" max="10" width="6.85546875" customWidth="1"/>
    <col min="11" max="14" width="8.7109375" style="34" customWidth="1"/>
    <col min="15" max="15" width="6" customWidth="1"/>
    <col min="16" max="16" width="9.28515625" customWidth="1"/>
    <col min="17" max="17" width="11.7109375" style="3" bestFit="1" customWidth="1"/>
  </cols>
  <sheetData>
    <row r="2" spans="1:22" ht="30.75" customHeight="1" x14ac:dyDescent="0.25">
      <c r="E2" s="126"/>
      <c r="F2" s="126"/>
      <c r="G2" s="126"/>
      <c r="H2" s="126"/>
      <c r="I2" s="126"/>
      <c r="J2" s="126"/>
      <c r="K2" s="126"/>
      <c r="L2" s="126"/>
      <c r="M2" s="126"/>
      <c r="N2" s="126"/>
      <c r="O2" s="126"/>
      <c r="P2" s="126"/>
      <c r="Q2" s="126"/>
    </row>
    <row r="4" spans="1:22" ht="15.75" x14ac:dyDescent="0.25">
      <c r="E4" s="19"/>
      <c r="P4" s="31"/>
      <c r="Q4" s="32"/>
    </row>
    <row r="5" spans="1:22" s="5" customFormat="1" ht="45" x14ac:dyDescent="0.25">
      <c r="A5" s="4" t="s">
        <v>0</v>
      </c>
      <c r="B5" s="4" t="s">
        <v>25</v>
      </c>
      <c r="C5" s="4" t="s">
        <v>1</v>
      </c>
      <c r="D5" s="4" t="s">
        <v>26</v>
      </c>
      <c r="E5" s="14" t="s">
        <v>27</v>
      </c>
      <c r="F5" s="14"/>
      <c r="G5" s="14" t="s">
        <v>28</v>
      </c>
      <c r="H5" s="14" t="s">
        <v>2</v>
      </c>
      <c r="I5" s="16" t="s">
        <v>30</v>
      </c>
      <c r="J5" s="17" t="s">
        <v>31</v>
      </c>
      <c r="K5" s="15" t="s">
        <v>29</v>
      </c>
      <c r="L5" s="15" t="s">
        <v>3</v>
      </c>
      <c r="M5" s="17" t="s">
        <v>4</v>
      </c>
      <c r="N5" s="20" t="s">
        <v>5</v>
      </c>
      <c r="O5" s="17" t="s">
        <v>32</v>
      </c>
      <c r="P5" s="17" t="s">
        <v>33</v>
      </c>
      <c r="Q5" s="18" t="s">
        <v>24</v>
      </c>
    </row>
    <row r="6" spans="1:22" ht="15.75" x14ac:dyDescent="0.25">
      <c r="E6" s="6" t="s">
        <v>180</v>
      </c>
      <c r="F6" s="13"/>
      <c r="G6" s="21"/>
      <c r="H6" s="21"/>
      <c r="I6" s="22"/>
      <c r="J6" s="7"/>
      <c r="O6" s="7"/>
      <c r="P6" s="7"/>
    </row>
    <row r="7" spans="1:22" s="8" customFormat="1" ht="12.75" x14ac:dyDescent="0.25">
      <c r="A7" s="8" t="s">
        <v>9</v>
      </c>
      <c r="B7" s="9" t="s">
        <v>6</v>
      </c>
      <c r="C7" s="10" t="s">
        <v>10</v>
      </c>
      <c r="D7" s="10" t="s">
        <v>7</v>
      </c>
      <c r="E7" s="11" t="s">
        <v>219</v>
      </c>
      <c r="F7" s="33"/>
      <c r="G7" s="23">
        <v>8</v>
      </c>
      <c r="H7" s="23">
        <v>12</v>
      </c>
      <c r="I7" s="114">
        <v>196504233249</v>
      </c>
      <c r="J7" s="117">
        <v>380770</v>
      </c>
      <c r="K7" s="121">
        <v>6.5</v>
      </c>
      <c r="L7" s="121">
        <v>39</v>
      </c>
      <c r="M7" s="121">
        <v>1.63</v>
      </c>
      <c r="N7" s="121">
        <v>19.559999999999999</v>
      </c>
      <c r="O7" s="29"/>
      <c r="P7" s="28">
        <f t="shared" ref="P7:P12" si="0">O7*N7</f>
        <v>0</v>
      </c>
      <c r="Q7" s="26"/>
      <c r="R7" s="109">
        <f>K7*28</f>
        <v>182</v>
      </c>
      <c r="S7" s="109">
        <f>K7*10</f>
        <v>65</v>
      </c>
      <c r="T7" s="120">
        <f>M7*28</f>
        <v>45.64</v>
      </c>
      <c r="U7" s="120">
        <f>M7*10</f>
        <v>16.299999999999997</v>
      </c>
      <c r="V7" s="110"/>
    </row>
    <row r="8" spans="1:22" s="8" customFormat="1" ht="12.75" x14ac:dyDescent="0.25">
      <c r="B8" s="9"/>
      <c r="C8" s="10"/>
      <c r="D8" s="10"/>
      <c r="E8" s="11" t="s">
        <v>220</v>
      </c>
      <c r="F8" s="33"/>
      <c r="G8" s="23">
        <v>8</v>
      </c>
      <c r="H8" s="23">
        <v>12</v>
      </c>
      <c r="I8" s="114">
        <v>196504233256</v>
      </c>
      <c r="J8" s="117">
        <v>380771</v>
      </c>
      <c r="K8" s="121">
        <v>5.4</v>
      </c>
      <c r="L8" s="121">
        <v>32.400000000000006</v>
      </c>
      <c r="M8" s="121">
        <v>1.35</v>
      </c>
      <c r="N8" s="121">
        <v>16.200000000000003</v>
      </c>
      <c r="O8" s="29"/>
      <c r="P8" s="28">
        <f t="shared" si="0"/>
        <v>0</v>
      </c>
      <c r="Q8" s="26"/>
      <c r="R8" s="109">
        <f>K8*28</f>
        <v>151.20000000000002</v>
      </c>
      <c r="S8" s="109">
        <f>K8*14</f>
        <v>75.600000000000009</v>
      </c>
      <c r="T8" s="120">
        <f>M8*28</f>
        <v>37.800000000000004</v>
      </c>
      <c r="U8" s="120">
        <f>M8*14</f>
        <v>18.900000000000002</v>
      </c>
      <c r="V8" s="110"/>
    </row>
    <row r="9" spans="1:22" s="8" customFormat="1" ht="12.75" x14ac:dyDescent="0.25">
      <c r="B9" s="9"/>
      <c r="C9" s="10"/>
      <c r="D9" s="10"/>
      <c r="E9" s="11" t="s">
        <v>11</v>
      </c>
      <c r="F9" s="33"/>
      <c r="G9" s="23">
        <v>16</v>
      </c>
      <c r="H9" s="23">
        <v>12</v>
      </c>
      <c r="I9" s="114">
        <v>196504233263</v>
      </c>
      <c r="J9" s="117">
        <v>380772</v>
      </c>
      <c r="K9" s="121">
        <v>6.5</v>
      </c>
      <c r="L9" s="121">
        <v>39</v>
      </c>
      <c r="M9" s="121">
        <v>1.63</v>
      </c>
      <c r="N9" s="121">
        <v>19.559999999999999</v>
      </c>
      <c r="O9" s="29"/>
      <c r="P9" s="28">
        <f t="shared" si="0"/>
        <v>0</v>
      </c>
      <c r="Q9" s="26"/>
      <c r="R9" s="109">
        <f>K9*34</f>
        <v>221</v>
      </c>
      <c r="S9" s="109">
        <f>K9*12</f>
        <v>78</v>
      </c>
      <c r="T9" s="120">
        <f>M9*34</f>
        <v>55.419999999999995</v>
      </c>
      <c r="U9" s="120">
        <f>M9*12</f>
        <v>19.559999999999999</v>
      </c>
      <c r="V9" s="110"/>
    </row>
    <row r="10" spans="1:22" s="8" customFormat="1" ht="12.75" x14ac:dyDescent="0.25">
      <c r="B10" s="9"/>
      <c r="C10" s="10"/>
      <c r="D10" s="10"/>
      <c r="E10" s="11" t="s">
        <v>8</v>
      </c>
      <c r="F10" s="33"/>
      <c r="G10" s="23">
        <v>16</v>
      </c>
      <c r="H10" s="23">
        <v>12</v>
      </c>
      <c r="I10" s="114">
        <v>196504233270</v>
      </c>
      <c r="J10" s="117">
        <v>380773</v>
      </c>
      <c r="K10" s="121">
        <v>5.4</v>
      </c>
      <c r="L10" s="121">
        <v>32.400000000000006</v>
      </c>
      <c r="M10" s="121">
        <v>1.35</v>
      </c>
      <c r="N10" s="121">
        <v>16.200000000000003</v>
      </c>
      <c r="O10" s="29"/>
      <c r="P10" s="28">
        <f t="shared" si="0"/>
        <v>0</v>
      </c>
      <c r="Q10" s="26"/>
      <c r="R10" s="109">
        <f>K10*15</f>
        <v>81</v>
      </c>
      <c r="S10" s="109">
        <f>K10*12</f>
        <v>64.800000000000011</v>
      </c>
      <c r="T10" s="120">
        <f>M10*15</f>
        <v>20.25</v>
      </c>
      <c r="U10" s="120">
        <f>M10*12</f>
        <v>16.200000000000003</v>
      </c>
      <c r="V10" s="110"/>
    </row>
    <row r="11" spans="1:22" s="8" customFormat="1" ht="12.75" x14ac:dyDescent="0.25">
      <c r="A11" s="8" t="s">
        <v>16</v>
      </c>
      <c r="B11" s="9" t="s">
        <v>6</v>
      </c>
      <c r="C11" s="10" t="s">
        <v>17</v>
      </c>
      <c r="D11" s="10" t="s">
        <v>7</v>
      </c>
      <c r="E11" s="11" t="s">
        <v>18</v>
      </c>
      <c r="F11" s="33"/>
      <c r="G11" s="23">
        <v>1</v>
      </c>
      <c r="H11" s="23">
        <v>12</v>
      </c>
      <c r="I11" s="114">
        <v>196504249042</v>
      </c>
      <c r="J11" s="117">
        <v>382075</v>
      </c>
      <c r="K11" s="121">
        <v>10.3</v>
      </c>
      <c r="L11" s="121">
        <v>61.800000000000004</v>
      </c>
      <c r="M11" s="121">
        <v>2.83</v>
      </c>
      <c r="N11" s="121">
        <v>33.96</v>
      </c>
      <c r="O11" s="29"/>
      <c r="P11" s="28">
        <f t="shared" si="0"/>
        <v>0</v>
      </c>
      <c r="Q11" s="26"/>
      <c r="R11" s="109">
        <f>K11*12</f>
        <v>123.60000000000001</v>
      </c>
      <c r="S11" s="110"/>
      <c r="T11" s="120">
        <f>M11*12</f>
        <v>33.96</v>
      </c>
      <c r="U11" s="110"/>
      <c r="V11" s="110"/>
    </row>
    <row r="12" spans="1:22" s="8" customFormat="1" ht="12.75" x14ac:dyDescent="0.25">
      <c r="A12" s="8" t="s">
        <v>19</v>
      </c>
      <c r="B12" s="9" t="s">
        <v>6</v>
      </c>
      <c r="C12" s="10" t="s">
        <v>20</v>
      </c>
      <c r="D12" s="10" t="s">
        <v>7</v>
      </c>
      <c r="E12" s="11" t="s">
        <v>21</v>
      </c>
      <c r="F12" s="23"/>
      <c r="G12" s="23">
        <v>8</v>
      </c>
      <c r="H12" s="23">
        <v>12</v>
      </c>
      <c r="I12" s="115" t="s">
        <v>191</v>
      </c>
      <c r="J12" s="117">
        <v>382076</v>
      </c>
      <c r="K12" s="121">
        <v>8.8000000000000007</v>
      </c>
      <c r="L12" s="121">
        <v>52.800000000000004</v>
      </c>
      <c r="M12" s="121">
        <v>3.3</v>
      </c>
      <c r="N12" s="121">
        <v>39.599999999999994</v>
      </c>
      <c r="O12" s="29"/>
      <c r="P12" s="28">
        <f t="shared" si="0"/>
        <v>0</v>
      </c>
      <c r="Q12" s="26"/>
      <c r="R12" s="109">
        <f>K12*8</f>
        <v>70.400000000000006</v>
      </c>
      <c r="S12" s="109">
        <f>K12*6</f>
        <v>52.800000000000004</v>
      </c>
      <c r="T12" s="120">
        <f>M12*8</f>
        <v>26.4</v>
      </c>
      <c r="U12" s="120">
        <f>M12*6</f>
        <v>19.799999999999997</v>
      </c>
      <c r="V12" s="110"/>
    </row>
    <row r="13" spans="1:22" s="8" customFormat="1" ht="12.75" x14ac:dyDescent="0.25">
      <c r="B13" s="9"/>
      <c r="C13" s="10"/>
      <c r="D13" s="10"/>
      <c r="E13" s="12" t="s">
        <v>181</v>
      </c>
      <c r="F13" s="33"/>
      <c r="G13" s="23">
        <v>54</v>
      </c>
      <c r="H13" s="23">
        <v>1</v>
      </c>
      <c r="I13" s="114">
        <v>196504249066</v>
      </c>
      <c r="J13" s="117">
        <v>382077</v>
      </c>
      <c r="K13" s="121">
        <f>SUM(S7:S12)</f>
        <v>336.20000000000005</v>
      </c>
      <c r="L13" s="121">
        <f>K13/2</f>
        <v>168.10000000000002</v>
      </c>
      <c r="M13" s="121">
        <f>U13</f>
        <v>90.76</v>
      </c>
      <c r="N13" s="121">
        <f>U13</f>
        <v>90.76</v>
      </c>
      <c r="O13" s="29"/>
      <c r="P13" s="28">
        <f t="shared" ref="P13" si="1">O13*N13</f>
        <v>0</v>
      </c>
      <c r="Q13" s="26"/>
      <c r="R13" s="110"/>
      <c r="S13" s="110"/>
      <c r="T13" s="120">
        <f>SUM(T7:T12)</f>
        <v>219.47</v>
      </c>
      <c r="U13" s="120">
        <f>SUM(U7:U12)</f>
        <v>90.76</v>
      </c>
      <c r="V13" s="110"/>
    </row>
    <row r="14" spans="1:22" s="8" customFormat="1" ht="12.75" x14ac:dyDescent="0.25">
      <c r="B14" s="9"/>
      <c r="C14" s="10"/>
      <c r="D14" s="10"/>
      <c r="E14" s="12" t="s">
        <v>207</v>
      </c>
      <c r="F14" s="33"/>
      <c r="G14" s="23">
        <v>125</v>
      </c>
      <c r="H14" s="23">
        <v>1</v>
      </c>
      <c r="I14" s="114">
        <v>196504249073</v>
      </c>
      <c r="J14" s="117">
        <v>382078</v>
      </c>
      <c r="K14" s="121">
        <f>SUM(R7:R12)</f>
        <v>829.2</v>
      </c>
      <c r="L14" s="121">
        <f>K14/2</f>
        <v>414.6</v>
      </c>
      <c r="M14" s="121">
        <f>T13</f>
        <v>219.47</v>
      </c>
      <c r="N14" s="121">
        <f>T13</f>
        <v>219.47</v>
      </c>
      <c r="O14" s="29"/>
      <c r="P14" s="28">
        <f t="shared" ref="P14" si="2">O14*N14</f>
        <v>0</v>
      </c>
      <c r="Q14" s="26"/>
      <c r="R14" s="110"/>
      <c r="S14" s="110"/>
    </row>
    <row r="15" spans="1:22" s="8" customFormat="1" ht="12.75" x14ac:dyDescent="0.25">
      <c r="B15" s="9"/>
      <c r="C15" s="10"/>
      <c r="D15" s="10"/>
      <c r="N15" s="122" t="s">
        <v>218</v>
      </c>
      <c r="O15" s="123">
        <f>SUM(O7:O14)</f>
        <v>0</v>
      </c>
      <c r="P15" s="121">
        <f>SUM(P7:P14)</f>
        <v>0</v>
      </c>
    </row>
    <row r="16" spans="1:22" s="8" customFormat="1" ht="12.75" x14ac:dyDescent="0.25">
      <c r="B16" s="9"/>
      <c r="C16" s="10"/>
      <c r="D16" s="10"/>
    </row>
    <row r="17" spans="5:17" x14ac:dyDescent="0.25">
      <c r="E17" s="30" t="s">
        <v>216</v>
      </c>
      <c r="Q17" s="1"/>
    </row>
    <row r="18" spans="5:17" x14ac:dyDescent="0.25">
      <c r="E18"/>
      <c r="Q18" s="1"/>
    </row>
    <row r="19" spans="5:17" x14ac:dyDescent="0.25">
      <c r="E19"/>
      <c r="Q19" s="1"/>
    </row>
    <row r="20" spans="5:17" x14ac:dyDescent="0.25">
      <c r="E20"/>
      <c r="Q20" s="1"/>
    </row>
    <row r="21" spans="5:17" x14ac:dyDescent="0.25">
      <c r="E21"/>
      <c r="Q21" s="1"/>
    </row>
    <row r="22" spans="5:17" x14ac:dyDescent="0.25">
      <c r="E22"/>
      <c r="Q22" s="1"/>
    </row>
    <row r="23" spans="5:17" x14ac:dyDescent="0.25">
      <c r="E23"/>
      <c r="Q23" s="1"/>
    </row>
    <row r="24" spans="5:17" x14ac:dyDescent="0.25">
      <c r="E24"/>
      <c r="Q24" s="1"/>
    </row>
    <row r="25" spans="5:17" x14ac:dyDescent="0.25">
      <c r="E25"/>
      <c r="Q25" s="1"/>
    </row>
    <row r="26" spans="5:17" x14ac:dyDescent="0.25">
      <c r="E26"/>
      <c r="Q26" s="1"/>
    </row>
  </sheetData>
  <autoFilter ref="A5:Q14" xr:uid="{00000000-0009-0000-0000-000001000000}"/>
  <mergeCells count="1">
    <mergeCell ref="E2:Q2"/>
  </mergeCells>
  <conditionalFormatting sqref="I17:I1048576 I12 I4:I6">
    <cfRule type="duplicateValues" dxfId="17" priority="389"/>
    <cfRule type="duplicateValues" dxfId="16" priority="390"/>
  </conditionalFormatting>
  <conditionalFormatting sqref="I7:J11">
    <cfRule type="duplicateValues" dxfId="15" priority="369"/>
    <cfRule type="duplicateValues" dxfId="14" priority="370"/>
  </conditionalFormatting>
  <conditionalFormatting sqref="I13:J13">
    <cfRule type="duplicateValues" dxfId="13" priority="5"/>
    <cfRule type="duplicateValues" dxfId="12" priority="6"/>
  </conditionalFormatting>
  <conditionalFormatting sqref="I14:J14">
    <cfRule type="duplicateValues" dxfId="11" priority="7"/>
    <cfRule type="duplicateValues" dxfId="10" priority="8"/>
  </conditionalFormatting>
  <pageMargins left="0.25" right="0.25" top="0.5" bottom="0.5" header="0.3" footer="0.3"/>
  <pageSetup scale="82" fitToHeight="0" orientation="portrait" r:id="rId1"/>
  <headerFooter>
    <oddFooter>&amp;RPage &amp;P of &amp;N</oddFooter>
  </headerFooter>
  <ignoredErrors>
    <ignoredError sqref="S7:S10 S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91BA-1630-40C7-8B63-178B871EBA5A}">
  <sheetPr>
    <pageSetUpPr fitToPage="1"/>
  </sheetPr>
  <dimension ref="A2:S23"/>
  <sheetViews>
    <sheetView topLeftCell="E1" zoomScaleNormal="100" zoomScaleSheetLayoutView="100" workbookViewId="0">
      <pane ySplit="5" topLeftCell="A6" activePane="bottomLeft" state="frozen"/>
      <selection activeCell="AH41" sqref="AH41"/>
      <selection pane="bottomLeft" activeCell="S16" sqref="S16"/>
    </sheetView>
  </sheetViews>
  <sheetFormatPr defaultRowHeight="15" x14ac:dyDescent="0.25"/>
  <cols>
    <col min="1" max="1" width="6.42578125" hidden="1" customWidth="1"/>
    <col min="2" max="4" width="6.42578125" style="1" hidden="1" customWidth="1"/>
    <col min="5" max="5" width="22.85546875" style="2" bestFit="1" customWidth="1"/>
    <col min="6" max="6" width="2.28515625" style="1" customWidth="1"/>
    <col min="7" max="7" width="4.5703125" customWidth="1"/>
    <col min="8" max="8" width="4.42578125" customWidth="1"/>
    <col min="9" max="9" width="9.42578125" bestFit="1" customWidth="1"/>
    <col min="10" max="10" width="8.7109375" customWidth="1"/>
    <col min="11" max="14" width="8.7109375" style="34" customWidth="1"/>
    <col min="15" max="15" width="6" customWidth="1"/>
    <col min="16" max="16" width="9.28515625" customWidth="1"/>
    <col min="17" max="17" width="11.7109375" style="3" bestFit="1" customWidth="1"/>
  </cols>
  <sheetData>
    <row r="2" spans="1:19" ht="30.75" customHeight="1" x14ac:dyDescent="0.25">
      <c r="E2" s="126"/>
      <c r="F2" s="126"/>
      <c r="G2" s="126"/>
      <c r="H2" s="126"/>
      <c r="I2" s="126"/>
      <c r="J2" s="126"/>
      <c r="K2" s="126"/>
      <c r="L2" s="126"/>
      <c r="M2" s="126"/>
      <c r="N2" s="126"/>
      <c r="O2" s="126"/>
      <c r="P2" s="126"/>
      <c r="Q2" s="126"/>
    </row>
    <row r="4" spans="1:19" ht="15.75" x14ac:dyDescent="0.25">
      <c r="E4" s="19"/>
      <c r="P4" s="31"/>
      <c r="Q4" s="32"/>
    </row>
    <row r="5" spans="1:19" s="5" customFormat="1" ht="45" x14ac:dyDescent="0.25">
      <c r="A5" s="4" t="s">
        <v>0</v>
      </c>
      <c r="B5" s="4" t="s">
        <v>25</v>
      </c>
      <c r="C5" s="4" t="s">
        <v>1</v>
      </c>
      <c r="D5" s="4" t="s">
        <v>26</v>
      </c>
      <c r="E5" s="14" t="s">
        <v>27</v>
      </c>
      <c r="F5" s="14"/>
      <c r="G5" s="14" t="s">
        <v>28</v>
      </c>
      <c r="H5" s="14" t="s">
        <v>2</v>
      </c>
      <c r="I5" s="16" t="s">
        <v>30</v>
      </c>
      <c r="J5" s="17" t="s">
        <v>31</v>
      </c>
      <c r="K5" s="15" t="s">
        <v>29</v>
      </c>
      <c r="L5" s="15" t="s">
        <v>3</v>
      </c>
      <c r="M5" s="17" t="s">
        <v>4</v>
      </c>
      <c r="N5" s="20" t="s">
        <v>5</v>
      </c>
      <c r="O5" s="17" t="s">
        <v>32</v>
      </c>
      <c r="P5" s="17" t="s">
        <v>33</v>
      </c>
      <c r="Q5" s="18" t="s">
        <v>24</v>
      </c>
    </row>
    <row r="6" spans="1:19" s="8" customFormat="1" ht="15.75" x14ac:dyDescent="0.25">
      <c r="B6" s="10"/>
      <c r="C6" s="10"/>
      <c r="D6" s="10"/>
      <c r="E6" s="6" t="s">
        <v>221</v>
      </c>
      <c r="F6" s="10"/>
      <c r="G6" s="24"/>
      <c r="H6" s="24"/>
      <c r="I6" s="25"/>
      <c r="J6" s="25"/>
      <c r="K6" s="25"/>
      <c r="L6" s="25"/>
      <c r="M6" s="102"/>
      <c r="N6" s="102"/>
      <c r="Q6" s="27"/>
    </row>
    <row r="7" spans="1:19" s="8" customFormat="1" ht="12.75" x14ac:dyDescent="0.25">
      <c r="A7" s="8" t="s">
        <v>9</v>
      </c>
      <c r="B7" s="9" t="s">
        <v>6</v>
      </c>
      <c r="C7" s="10" t="s">
        <v>10</v>
      </c>
      <c r="D7" s="10" t="s">
        <v>7</v>
      </c>
      <c r="E7" s="11" t="s">
        <v>15</v>
      </c>
      <c r="F7" s="33"/>
      <c r="G7" s="23">
        <v>8</v>
      </c>
      <c r="H7" s="23">
        <v>12</v>
      </c>
      <c r="I7" s="118" t="s">
        <v>201</v>
      </c>
      <c r="J7" s="117">
        <v>427966</v>
      </c>
      <c r="K7" s="119">
        <v>6.2</v>
      </c>
      <c r="L7" s="119">
        <v>37.200000000000003</v>
      </c>
      <c r="M7" s="35"/>
      <c r="N7" s="35"/>
      <c r="O7" s="29"/>
      <c r="P7" s="28">
        <f>O7*L7</f>
        <v>0</v>
      </c>
      <c r="Q7" s="26"/>
      <c r="R7" s="109">
        <f>K7*34</f>
        <v>210.8</v>
      </c>
      <c r="S7" s="120">
        <f>K7*14</f>
        <v>86.8</v>
      </c>
    </row>
    <row r="8" spans="1:19" s="8" customFormat="1" ht="12.75" x14ac:dyDescent="0.25">
      <c r="A8" s="8" t="s">
        <v>12</v>
      </c>
      <c r="B8" s="9" t="s">
        <v>6</v>
      </c>
      <c r="C8" s="10" t="s">
        <v>13</v>
      </c>
      <c r="D8" s="10" t="s">
        <v>7</v>
      </c>
      <c r="E8" s="11" t="s">
        <v>14</v>
      </c>
      <c r="F8" s="33"/>
      <c r="G8" s="23">
        <v>8</v>
      </c>
      <c r="H8" s="23">
        <v>12</v>
      </c>
      <c r="I8" s="118" t="s">
        <v>203</v>
      </c>
      <c r="J8" s="117">
        <v>417966</v>
      </c>
      <c r="K8" s="119">
        <v>5</v>
      </c>
      <c r="L8" s="119">
        <v>30</v>
      </c>
      <c r="M8" s="35"/>
      <c r="N8" s="35"/>
      <c r="O8" s="29"/>
      <c r="P8" s="28">
        <f t="shared" ref="P8:P11" si="0">O8*L8</f>
        <v>0</v>
      </c>
      <c r="Q8" s="26"/>
      <c r="R8" s="109">
        <f>K8*38</f>
        <v>190</v>
      </c>
      <c r="S8" s="120">
        <f>K8*18</f>
        <v>90</v>
      </c>
    </row>
    <row r="9" spans="1:19" s="8" customFormat="1" ht="12.75" x14ac:dyDescent="0.25">
      <c r="B9" s="9"/>
      <c r="C9" s="10"/>
      <c r="D9" s="10"/>
      <c r="E9" s="11" t="s">
        <v>11</v>
      </c>
      <c r="F9" s="33"/>
      <c r="G9" s="23">
        <v>16</v>
      </c>
      <c r="H9" s="23">
        <v>12</v>
      </c>
      <c r="I9" s="118" t="s">
        <v>205</v>
      </c>
      <c r="J9" s="117">
        <v>667966</v>
      </c>
      <c r="K9" s="119">
        <v>6.2</v>
      </c>
      <c r="L9" s="119">
        <v>37.200000000000003</v>
      </c>
      <c r="M9" s="35"/>
      <c r="N9" s="35"/>
      <c r="O9" s="29"/>
      <c r="P9" s="28">
        <f t="shared" si="0"/>
        <v>0</v>
      </c>
      <c r="Q9" s="26"/>
      <c r="R9" s="109">
        <f>K9*69</f>
        <v>427.8</v>
      </c>
      <c r="S9" s="120">
        <f>K9*32</f>
        <v>198.4</v>
      </c>
    </row>
    <row r="10" spans="1:19" s="8" customFormat="1" ht="12.75" x14ac:dyDescent="0.25">
      <c r="A10" s="8" t="s">
        <v>16</v>
      </c>
      <c r="B10" s="9" t="s">
        <v>6</v>
      </c>
      <c r="C10" s="10" t="s">
        <v>17</v>
      </c>
      <c r="D10" s="10" t="s">
        <v>7</v>
      </c>
      <c r="E10" s="12" t="s">
        <v>212</v>
      </c>
      <c r="F10" s="33"/>
      <c r="G10" s="23">
        <v>141</v>
      </c>
      <c r="H10" s="23">
        <v>1</v>
      </c>
      <c r="I10" s="118" t="s">
        <v>208</v>
      </c>
      <c r="J10" s="116" t="s">
        <v>194</v>
      </c>
      <c r="K10" s="121">
        <f>SUM(R7:R9)</f>
        <v>828.6</v>
      </c>
      <c r="L10" s="121">
        <f>K10/2</f>
        <v>414.3</v>
      </c>
      <c r="M10" s="35"/>
      <c r="N10" s="35"/>
      <c r="O10" s="29"/>
      <c r="P10" s="28">
        <f t="shared" si="0"/>
        <v>0</v>
      </c>
      <c r="Q10" s="26"/>
      <c r="R10" s="109"/>
      <c r="S10" s="110"/>
    </row>
    <row r="11" spans="1:19" s="8" customFormat="1" ht="12.75" x14ac:dyDescent="0.25">
      <c r="A11" s="8" t="s">
        <v>22</v>
      </c>
      <c r="B11" s="9" t="s">
        <v>6</v>
      </c>
      <c r="C11" s="10" t="s">
        <v>23</v>
      </c>
      <c r="D11" s="10" t="s">
        <v>7</v>
      </c>
      <c r="E11" s="12" t="s">
        <v>213</v>
      </c>
      <c r="F11" s="33"/>
      <c r="G11" s="23">
        <v>64</v>
      </c>
      <c r="H11" s="23">
        <v>1</v>
      </c>
      <c r="I11" s="118" t="s">
        <v>210</v>
      </c>
      <c r="J11" s="116" t="s">
        <v>195</v>
      </c>
      <c r="K11" s="121">
        <f>SUM(S7:S9)</f>
        <v>375.20000000000005</v>
      </c>
      <c r="L11" s="121">
        <f>K11/2</f>
        <v>187.60000000000002</v>
      </c>
      <c r="M11" s="35"/>
      <c r="N11" s="35"/>
      <c r="O11" s="29"/>
      <c r="P11" s="28">
        <f t="shared" si="0"/>
        <v>0</v>
      </c>
      <c r="Q11" s="26"/>
      <c r="R11" s="110"/>
      <c r="S11" s="110"/>
    </row>
    <row r="12" spans="1:19" x14ac:dyDescent="0.25">
      <c r="N12" s="124" t="s">
        <v>218</v>
      </c>
      <c r="O12" s="125">
        <f>SUM(O7:O11)</f>
        <v>0</v>
      </c>
    </row>
    <row r="13" spans="1:19" x14ac:dyDescent="0.25">
      <c r="N13" s="103"/>
      <c r="Q13" s="1"/>
    </row>
    <row r="14" spans="1:19" x14ac:dyDescent="0.25">
      <c r="E14" s="30" t="s">
        <v>216</v>
      </c>
      <c r="Q14" s="1"/>
    </row>
    <row r="15" spans="1:19" x14ac:dyDescent="0.25">
      <c r="E15"/>
      <c r="Q15" s="1"/>
    </row>
    <row r="16" spans="1:19" x14ac:dyDescent="0.25">
      <c r="E16"/>
      <c r="Q16" s="1"/>
    </row>
    <row r="17" spans="5:17" x14ac:dyDescent="0.25">
      <c r="E17"/>
      <c r="Q17" s="1"/>
    </row>
    <row r="18" spans="5:17" x14ac:dyDescent="0.25">
      <c r="E18"/>
      <c r="Q18" s="1"/>
    </row>
    <row r="19" spans="5:17" x14ac:dyDescent="0.25">
      <c r="E19"/>
      <c r="Q19" s="1"/>
    </row>
    <row r="20" spans="5:17" x14ac:dyDescent="0.25">
      <c r="E20"/>
      <c r="Q20" s="1"/>
    </row>
    <row r="21" spans="5:17" x14ac:dyDescent="0.25">
      <c r="E21"/>
      <c r="Q21" s="1"/>
    </row>
    <row r="22" spans="5:17" x14ac:dyDescent="0.25">
      <c r="E22"/>
      <c r="Q22" s="1"/>
    </row>
    <row r="23" spans="5:17" x14ac:dyDescent="0.25">
      <c r="E23"/>
      <c r="Q23" s="1"/>
    </row>
  </sheetData>
  <autoFilter ref="A5:Q11" xr:uid="{00000000-0009-0000-0000-000001000000}"/>
  <mergeCells count="1">
    <mergeCell ref="E2:Q2"/>
  </mergeCells>
  <conditionalFormatting sqref="I6">
    <cfRule type="duplicateValues" dxfId="9" priority="11"/>
    <cfRule type="duplicateValues" dxfId="8" priority="12"/>
  </conditionalFormatting>
  <conditionalFormatting sqref="I12:I1048576 I4:I5">
    <cfRule type="duplicateValues" dxfId="7" priority="9"/>
    <cfRule type="duplicateValues" dxfId="6" priority="10"/>
  </conditionalFormatting>
  <conditionalFormatting sqref="I7:J9">
    <cfRule type="duplicateValues" dxfId="5" priority="15"/>
    <cfRule type="duplicateValues" dxfId="4" priority="16"/>
  </conditionalFormatting>
  <conditionalFormatting sqref="I10:J10">
    <cfRule type="duplicateValues" dxfId="3" priority="3"/>
    <cfRule type="duplicateValues" dxfId="2" priority="4"/>
  </conditionalFormatting>
  <conditionalFormatting sqref="I11:J11">
    <cfRule type="duplicateValues" dxfId="1" priority="1"/>
    <cfRule type="duplicateValues" dxfId="0" priority="2"/>
  </conditionalFormatting>
  <pageMargins left="0.25" right="0.25" top="0.5" bottom="0.5" header="0.3" footer="0.3"/>
  <pageSetup scale="82" fitToHeight="0" orientation="portrait"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F8B8-1880-4CF2-AA38-D68B2D449531}">
  <dimension ref="A1:AD15"/>
  <sheetViews>
    <sheetView zoomScale="90" zoomScaleNormal="90" workbookViewId="0">
      <selection activeCell="C25" sqref="C25"/>
    </sheetView>
  </sheetViews>
  <sheetFormatPr defaultRowHeight="15" x14ac:dyDescent="0.25"/>
  <cols>
    <col min="1" max="1" width="12.28515625" bestFit="1" customWidth="1"/>
    <col min="2" max="2" width="21.5703125" bestFit="1" customWidth="1"/>
    <col min="3" max="3" width="45.28515625" bestFit="1" customWidth="1"/>
    <col min="4" max="4" width="25" bestFit="1" customWidth="1"/>
    <col min="5" max="5" width="10.5703125" bestFit="1" customWidth="1"/>
    <col min="6" max="8" width="12.5703125" bestFit="1" customWidth="1"/>
    <col min="9" max="9" width="12.7109375" bestFit="1" customWidth="1"/>
    <col min="10" max="10" width="9.7109375" bestFit="1" customWidth="1"/>
    <col min="11" max="11" width="22.42578125" customWidth="1"/>
    <col min="12" max="12" width="16.140625" customWidth="1"/>
    <col min="13" max="16" width="12.5703125" bestFit="1" customWidth="1"/>
    <col min="17" max="17" width="11.42578125" bestFit="1" customWidth="1"/>
    <col min="18" max="18" width="10.42578125" bestFit="1" customWidth="1"/>
    <col min="19" max="19" width="10.7109375" bestFit="1" customWidth="1"/>
    <col min="20" max="20" width="10.5703125" bestFit="1" customWidth="1"/>
    <col min="21" max="21" width="11.42578125" bestFit="1" customWidth="1"/>
    <col min="22" max="22" width="8" bestFit="1" customWidth="1"/>
    <col min="23" max="23" width="9.28515625" bestFit="1" customWidth="1"/>
    <col min="24" max="26" width="12.28515625" bestFit="1" customWidth="1"/>
    <col min="27" max="27" width="14.28515625" customWidth="1"/>
    <col min="28" max="28" width="26.7109375" bestFit="1" customWidth="1"/>
    <col min="29" max="29" width="23.7109375" bestFit="1" customWidth="1"/>
    <col min="30" max="30" width="15.42578125" bestFit="1" customWidth="1"/>
    <col min="257" max="257" width="12.28515625" bestFit="1" customWidth="1"/>
    <col min="258" max="258" width="21.5703125" bestFit="1" customWidth="1"/>
    <col min="259" max="259" width="45.28515625" bestFit="1" customWidth="1"/>
    <col min="260" max="260" width="25" bestFit="1" customWidth="1"/>
    <col min="261" max="261" width="10.5703125" bestFit="1" customWidth="1"/>
    <col min="262" max="264" width="12.5703125" bestFit="1" customWidth="1"/>
    <col min="265" max="265" width="12.7109375" bestFit="1" customWidth="1"/>
    <col min="266" max="266" width="9.7109375" bestFit="1" customWidth="1"/>
    <col min="267" max="267" width="12.7109375" bestFit="1" customWidth="1"/>
    <col min="268" max="268" width="14.7109375" bestFit="1" customWidth="1"/>
    <col min="269" max="272" width="12.5703125" bestFit="1" customWidth="1"/>
    <col min="273" max="273" width="11.42578125" bestFit="1" customWidth="1"/>
    <col min="274" max="274" width="10.42578125" bestFit="1" customWidth="1"/>
    <col min="275" max="275" width="10.7109375" bestFit="1" customWidth="1"/>
    <col min="276" max="276" width="10.5703125" bestFit="1" customWidth="1"/>
    <col min="277" max="277" width="11.42578125" bestFit="1" customWidth="1"/>
    <col min="278" max="278" width="8" bestFit="1" customWidth="1"/>
    <col min="279" max="279" width="9.28515625" bestFit="1" customWidth="1"/>
    <col min="280" max="282" width="12.28515625" bestFit="1" customWidth="1"/>
    <col min="283" max="283" width="11.7109375" bestFit="1" customWidth="1"/>
    <col min="284" max="284" width="26.7109375" bestFit="1" customWidth="1"/>
    <col min="285" max="285" width="23.7109375" bestFit="1" customWidth="1"/>
    <col min="286" max="286" width="15.42578125" bestFit="1" customWidth="1"/>
    <col min="513" max="513" width="12.28515625" bestFit="1" customWidth="1"/>
    <col min="514" max="514" width="21.5703125" bestFit="1" customWidth="1"/>
    <col min="515" max="515" width="45.28515625" bestFit="1" customWidth="1"/>
    <col min="516" max="516" width="25" bestFit="1" customWidth="1"/>
    <col min="517" max="517" width="10.5703125" bestFit="1" customWidth="1"/>
    <col min="518" max="520" width="12.5703125" bestFit="1" customWidth="1"/>
    <col min="521" max="521" width="12.7109375" bestFit="1" customWidth="1"/>
    <col min="522" max="522" width="9.7109375" bestFit="1" customWidth="1"/>
    <col min="523" max="523" width="12.7109375" bestFit="1" customWidth="1"/>
    <col min="524" max="524" width="14.7109375" bestFit="1" customWidth="1"/>
    <col min="525" max="528" width="12.5703125" bestFit="1" customWidth="1"/>
    <col min="529" max="529" width="11.42578125" bestFit="1" customWidth="1"/>
    <col min="530" max="530" width="10.42578125" bestFit="1" customWidth="1"/>
    <col min="531" max="531" width="10.7109375" bestFit="1" customWidth="1"/>
    <col min="532" max="532" width="10.5703125" bestFit="1" customWidth="1"/>
    <col min="533" max="533" width="11.42578125" bestFit="1" customWidth="1"/>
    <col min="534" max="534" width="8" bestFit="1" customWidth="1"/>
    <col min="535" max="535" width="9.28515625" bestFit="1" customWidth="1"/>
    <col min="536" max="538" width="12.28515625" bestFit="1" customWidth="1"/>
    <col min="539" max="539" width="11.7109375" bestFit="1" customWidth="1"/>
    <col min="540" max="540" width="26.7109375" bestFit="1" customWidth="1"/>
    <col min="541" max="541" width="23.7109375" bestFit="1" customWidth="1"/>
    <col min="542" max="542" width="15.42578125" bestFit="1" customWidth="1"/>
    <col min="769" max="769" width="12.28515625" bestFit="1" customWidth="1"/>
    <col min="770" max="770" width="21.5703125" bestFit="1" customWidth="1"/>
    <col min="771" max="771" width="45.28515625" bestFit="1" customWidth="1"/>
    <col min="772" max="772" width="25" bestFit="1" customWidth="1"/>
    <col min="773" max="773" width="10.5703125" bestFit="1" customWidth="1"/>
    <col min="774" max="776" width="12.5703125" bestFit="1" customWidth="1"/>
    <col min="777" max="777" width="12.7109375" bestFit="1" customWidth="1"/>
    <col min="778" max="778" width="9.7109375" bestFit="1" customWidth="1"/>
    <col min="779" max="779" width="12.7109375" bestFit="1" customWidth="1"/>
    <col min="780" max="780" width="14.7109375" bestFit="1" customWidth="1"/>
    <col min="781" max="784" width="12.5703125" bestFit="1" customWidth="1"/>
    <col min="785" max="785" width="11.42578125" bestFit="1" customWidth="1"/>
    <col min="786" max="786" width="10.42578125" bestFit="1" customWidth="1"/>
    <col min="787" max="787" width="10.7109375" bestFit="1" customWidth="1"/>
    <col min="788" max="788" width="10.5703125" bestFit="1" customWidth="1"/>
    <col min="789" max="789" width="11.42578125" bestFit="1" customWidth="1"/>
    <col min="790" max="790" width="8" bestFit="1" customWidth="1"/>
    <col min="791" max="791" width="9.28515625" bestFit="1" customWidth="1"/>
    <col min="792" max="794" width="12.28515625" bestFit="1" customWidth="1"/>
    <col min="795" max="795" width="11.7109375" bestFit="1" customWidth="1"/>
    <col min="796" max="796" width="26.7109375" bestFit="1" customWidth="1"/>
    <col min="797" max="797" width="23.7109375" bestFit="1" customWidth="1"/>
    <col min="798" max="798" width="15.42578125" bestFit="1" customWidth="1"/>
    <col min="1025" max="1025" width="12.28515625" bestFit="1" customWidth="1"/>
    <col min="1026" max="1026" width="21.5703125" bestFit="1" customWidth="1"/>
    <col min="1027" max="1027" width="45.28515625" bestFit="1" customWidth="1"/>
    <col min="1028" max="1028" width="25" bestFit="1" customWidth="1"/>
    <col min="1029" max="1029" width="10.5703125" bestFit="1" customWidth="1"/>
    <col min="1030" max="1032" width="12.5703125" bestFit="1" customWidth="1"/>
    <col min="1033" max="1033" width="12.7109375" bestFit="1" customWidth="1"/>
    <col min="1034" max="1034" width="9.7109375" bestFit="1" customWidth="1"/>
    <col min="1035" max="1035" width="12.7109375" bestFit="1" customWidth="1"/>
    <col min="1036" max="1036" width="14.7109375" bestFit="1" customWidth="1"/>
    <col min="1037" max="1040" width="12.5703125" bestFit="1" customWidth="1"/>
    <col min="1041" max="1041" width="11.42578125" bestFit="1" customWidth="1"/>
    <col min="1042" max="1042" width="10.42578125" bestFit="1" customWidth="1"/>
    <col min="1043" max="1043" width="10.7109375" bestFit="1" customWidth="1"/>
    <col min="1044" max="1044" width="10.5703125" bestFit="1" customWidth="1"/>
    <col min="1045" max="1045" width="11.42578125" bestFit="1" customWidth="1"/>
    <col min="1046" max="1046" width="8" bestFit="1" customWidth="1"/>
    <col min="1047" max="1047" width="9.28515625" bestFit="1" customWidth="1"/>
    <col min="1048" max="1050" width="12.28515625" bestFit="1" customWidth="1"/>
    <col min="1051" max="1051" width="11.7109375" bestFit="1" customWidth="1"/>
    <col min="1052" max="1052" width="26.7109375" bestFit="1" customWidth="1"/>
    <col min="1053" max="1053" width="23.7109375" bestFit="1" customWidth="1"/>
    <col min="1054" max="1054" width="15.42578125" bestFit="1" customWidth="1"/>
    <col min="1281" max="1281" width="12.28515625" bestFit="1" customWidth="1"/>
    <col min="1282" max="1282" width="21.5703125" bestFit="1" customWidth="1"/>
    <col min="1283" max="1283" width="45.28515625" bestFit="1" customWidth="1"/>
    <col min="1284" max="1284" width="25" bestFit="1" customWidth="1"/>
    <col min="1285" max="1285" width="10.5703125" bestFit="1" customWidth="1"/>
    <col min="1286" max="1288" width="12.5703125" bestFit="1" customWidth="1"/>
    <col min="1289" max="1289" width="12.7109375" bestFit="1" customWidth="1"/>
    <col min="1290" max="1290" width="9.7109375" bestFit="1" customWidth="1"/>
    <col min="1291" max="1291" width="12.7109375" bestFit="1" customWidth="1"/>
    <col min="1292" max="1292" width="14.7109375" bestFit="1" customWidth="1"/>
    <col min="1293" max="1296" width="12.5703125" bestFit="1" customWidth="1"/>
    <col min="1297" max="1297" width="11.42578125" bestFit="1" customWidth="1"/>
    <col min="1298" max="1298" width="10.42578125" bestFit="1" customWidth="1"/>
    <col min="1299" max="1299" width="10.7109375" bestFit="1" customWidth="1"/>
    <col min="1300" max="1300" width="10.5703125" bestFit="1" customWidth="1"/>
    <col min="1301" max="1301" width="11.42578125" bestFit="1" customWidth="1"/>
    <col min="1302" max="1302" width="8" bestFit="1" customWidth="1"/>
    <col min="1303" max="1303" width="9.28515625" bestFit="1" customWidth="1"/>
    <col min="1304" max="1306" width="12.28515625" bestFit="1" customWidth="1"/>
    <col min="1307" max="1307" width="11.7109375" bestFit="1" customWidth="1"/>
    <col min="1308" max="1308" width="26.7109375" bestFit="1" customWidth="1"/>
    <col min="1309" max="1309" width="23.7109375" bestFit="1" customWidth="1"/>
    <col min="1310" max="1310" width="15.42578125" bestFit="1" customWidth="1"/>
    <col min="1537" max="1537" width="12.28515625" bestFit="1" customWidth="1"/>
    <col min="1538" max="1538" width="21.5703125" bestFit="1" customWidth="1"/>
    <col min="1539" max="1539" width="45.28515625" bestFit="1" customWidth="1"/>
    <col min="1540" max="1540" width="25" bestFit="1" customWidth="1"/>
    <col min="1541" max="1541" width="10.5703125" bestFit="1" customWidth="1"/>
    <col min="1542" max="1544" width="12.5703125" bestFit="1" customWidth="1"/>
    <col min="1545" max="1545" width="12.7109375" bestFit="1" customWidth="1"/>
    <col min="1546" max="1546" width="9.7109375" bestFit="1" customWidth="1"/>
    <col min="1547" max="1547" width="12.7109375" bestFit="1" customWidth="1"/>
    <col min="1548" max="1548" width="14.7109375" bestFit="1" customWidth="1"/>
    <col min="1549" max="1552" width="12.5703125" bestFit="1" customWidth="1"/>
    <col min="1553" max="1553" width="11.42578125" bestFit="1" customWidth="1"/>
    <col min="1554" max="1554" width="10.42578125" bestFit="1" customWidth="1"/>
    <col min="1555" max="1555" width="10.7109375" bestFit="1" customWidth="1"/>
    <col min="1556" max="1556" width="10.5703125" bestFit="1" customWidth="1"/>
    <col min="1557" max="1557" width="11.42578125" bestFit="1" customWidth="1"/>
    <col min="1558" max="1558" width="8" bestFit="1" customWidth="1"/>
    <col min="1559" max="1559" width="9.28515625" bestFit="1" customWidth="1"/>
    <col min="1560" max="1562" width="12.28515625" bestFit="1" customWidth="1"/>
    <col min="1563" max="1563" width="11.7109375" bestFit="1" customWidth="1"/>
    <col min="1564" max="1564" width="26.7109375" bestFit="1" customWidth="1"/>
    <col min="1565" max="1565" width="23.7109375" bestFit="1" customWidth="1"/>
    <col min="1566" max="1566" width="15.42578125" bestFit="1" customWidth="1"/>
    <col min="1793" max="1793" width="12.28515625" bestFit="1" customWidth="1"/>
    <col min="1794" max="1794" width="21.5703125" bestFit="1" customWidth="1"/>
    <col min="1795" max="1795" width="45.28515625" bestFit="1" customWidth="1"/>
    <col min="1796" max="1796" width="25" bestFit="1" customWidth="1"/>
    <col min="1797" max="1797" width="10.5703125" bestFit="1" customWidth="1"/>
    <col min="1798" max="1800" width="12.5703125" bestFit="1" customWidth="1"/>
    <col min="1801" max="1801" width="12.7109375" bestFit="1" customWidth="1"/>
    <col min="1802" max="1802" width="9.7109375" bestFit="1" customWidth="1"/>
    <col min="1803" max="1803" width="12.7109375" bestFit="1" customWidth="1"/>
    <col min="1804" max="1804" width="14.7109375" bestFit="1" customWidth="1"/>
    <col min="1805" max="1808" width="12.5703125" bestFit="1" customWidth="1"/>
    <col min="1809" max="1809" width="11.42578125" bestFit="1" customWidth="1"/>
    <col min="1810" max="1810" width="10.42578125" bestFit="1" customWidth="1"/>
    <col min="1811" max="1811" width="10.7109375" bestFit="1" customWidth="1"/>
    <col min="1812" max="1812" width="10.5703125" bestFit="1" customWidth="1"/>
    <col min="1813" max="1813" width="11.42578125" bestFit="1" customWidth="1"/>
    <col min="1814" max="1814" width="8" bestFit="1" customWidth="1"/>
    <col min="1815" max="1815" width="9.28515625" bestFit="1" customWidth="1"/>
    <col min="1816" max="1818" width="12.28515625" bestFit="1" customWidth="1"/>
    <col min="1819" max="1819" width="11.7109375" bestFit="1" customWidth="1"/>
    <col min="1820" max="1820" width="26.7109375" bestFit="1" customWidth="1"/>
    <col min="1821" max="1821" width="23.7109375" bestFit="1" customWidth="1"/>
    <col min="1822" max="1822" width="15.42578125" bestFit="1" customWidth="1"/>
    <col min="2049" max="2049" width="12.28515625" bestFit="1" customWidth="1"/>
    <col min="2050" max="2050" width="21.5703125" bestFit="1" customWidth="1"/>
    <col min="2051" max="2051" width="45.28515625" bestFit="1" customWidth="1"/>
    <col min="2052" max="2052" width="25" bestFit="1" customWidth="1"/>
    <col min="2053" max="2053" width="10.5703125" bestFit="1" customWidth="1"/>
    <col min="2054" max="2056" width="12.5703125" bestFit="1" customWidth="1"/>
    <col min="2057" max="2057" width="12.7109375" bestFit="1" customWidth="1"/>
    <col min="2058" max="2058" width="9.7109375" bestFit="1" customWidth="1"/>
    <col min="2059" max="2059" width="12.7109375" bestFit="1" customWidth="1"/>
    <col min="2060" max="2060" width="14.7109375" bestFit="1" customWidth="1"/>
    <col min="2061" max="2064" width="12.5703125" bestFit="1" customWidth="1"/>
    <col min="2065" max="2065" width="11.42578125" bestFit="1" customWidth="1"/>
    <col min="2066" max="2066" width="10.42578125" bestFit="1" customWidth="1"/>
    <col min="2067" max="2067" width="10.7109375" bestFit="1" customWidth="1"/>
    <col min="2068" max="2068" width="10.5703125" bestFit="1" customWidth="1"/>
    <col min="2069" max="2069" width="11.42578125" bestFit="1" customWidth="1"/>
    <col min="2070" max="2070" width="8" bestFit="1" customWidth="1"/>
    <col min="2071" max="2071" width="9.28515625" bestFit="1" customWidth="1"/>
    <col min="2072" max="2074" width="12.28515625" bestFit="1" customWidth="1"/>
    <col min="2075" max="2075" width="11.7109375" bestFit="1" customWidth="1"/>
    <col min="2076" max="2076" width="26.7109375" bestFit="1" customWidth="1"/>
    <col min="2077" max="2077" width="23.7109375" bestFit="1" customWidth="1"/>
    <col min="2078" max="2078" width="15.42578125" bestFit="1" customWidth="1"/>
    <col min="2305" max="2305" width="12.28515625" bestFit="1" customWidth="1"/>
    <col min="2306" max="2306" width="21.5703125" bestFit="1" customWidth="1"/>
    <col min="2307" max="2307" width="45.28515625" bestFit="1" customWidth="1"/>
    <col min="2308" max="2308" width="25" bestFit="1" customWidth="1"/>
    <col min="2309" max="2309" width="10.5703125" bestFit="1" customWidth="1"/>
    <col min="2310" max="2312" width="12.5703125" bestFit="1" customWidth="1"/>
    <col min="2313" max="2313" width="12.7109375" bestFit="1" customWidth="1"/>
    <col min="2314" max="2314" width="9.7109375" bestFit="1" customWidth="1"/>
    <col min="2315" max="2315" width="12.7109375" bestFit="1" customWidth="1"/>
    <col min="2316" max="2316" width="14.7109375" bestFit="1" customWidth="1"/>
    <col min="2317" max="2320" width="12.5703125" bestFit="1" customWidth="1"/>
    <col min="2321" max="2321" width="11.42578125" bestFit="1" customWidth="1"/>
    <col min="2322" max="2322" width="10.42578125" bestFit="1" customWidth="1"/>
    <col min="2323" max="2323" width="10.7109375" bestFit="1" customWidth="1"/>
    <col min="2324" max="2324" width="10.5703125" bestFit="1" customWidth="1"/>
    <col min="2325" max="2325" width="11.42578125" bestFit="1" customWidth="1"/>
    <col min="2326" max="2326" width="8" bestFit="1" customWidth="1"/>
    <col min="2327" max="2327" width="9.28515625" bestFit="1" customWidth="1"/>
    <col min="2328" max="2330" width="12.28515625" bestFit="1" customWidth="1"/>
    <col min="2331" max="2331" width="11.7109375" bestFit="1" customWidth="1"/>
    <col min="2332" max="2332" width="26.7109375" bestFit="1" customWidth="1"/>
    <col min="2333" max="2333" width="23.7109375" bestFit="1" customWidth="1"/>
    <col min="2334" max="2334" width="15.42578125" bestFit="1" customWidth="1"/>
    <col min="2561" max="2561" width="12.28515625" bestFit="1" customWidth="1"/>
    <col min="2562" max="2562" width="21.5703125" bestFit="1" customWidth="1"/>
    <col min="2563" max="2563" width="45.28515625" bestFit="1" customWidth="1"/>
    <col min="2564" max="2564" width="25" bestFit="1" customWidth="1"/>
    <col min="2565" max="2565" width="10.5703125" bestFit="1" customWidth="1"/>
    <col min="2566" max="2568" width="12.5703125" bestFit="1" customWidth="1"/>
    <col min="2569" max="2569" width="12.7109375" bestFit="1" customWidth="1"/>
    <col min="2570" max="2570" width="9.7109375" bestFit="1" customWidth="1"/>
    <col min="2571" max="2571" width="12.7109375" bestFit="1" customWidth="1"/>
    <col min="2572" max="2572" width="14.7109375" bestFit="1" customWidth="1"/>
    <col min="2573" max="2576" width="12.5703125" bestFit="1" customWidth="1"/>
    <col min="2577" max="2577" width="11.42578125" bestFit="1" customWidth="1"/>
    <col min="2578" max="2578" width="10.42578125" bestFit="1" customWidth="1"/>
    <col min="2579" max="2579" width="10.7109375" bestFit="1" customWidth="1"/>
    <col min="2580" max="2580" width="10.5703125" bestFit="1" customWidth="1"/>
    <col min="2581" max="2581" width="11.42578125" bestFit="1" customWidth="1"/>
    <col min="2582" max="2582" width="8" bestFit="1" customWidth="1"/>
    <col min="2583" max="2583" width="9.28515625" bestFit="1" customWidth="1"/>
    <col min="2584" max="2586" width="12.28515625" bestFit="1" customWidth="1"/>
    <col min="2587" max="2587" width="11.7109375" bestFit="1" customWidth="1"/>
    <col min="2588" max="2588" width="26.7109375" bestFit="1" customWidth="1"/>
    <col min="2589" max="2589" width="23.7109375" bestFit="1" customWidth="1"/>
    <col min="2590" max="2590" width="15.42578125" bestFit="1" customWidth="1"/>
    <col min="2817" max="2817" width="12.28515625" bestFit="1" customWidth="1"/>
    <col min="2818" max="2818" width="21.5703125" bestFit="1" customWidth="1"/>
    <col min="2819" max="2819" width="45.28515625" bestFit="1" customWidth="1"/>
    <col min="2820" max="2820" width="25" bestFit="1" customWidth="1"/>
    <col min="2821" max="2821" width="10.5703125" bestFit="1" customWidth="1"/>
    <col min="2822" max="2824" width="12.5703125" bestFit="1" customWidth="1"/>
    <col min="2825" max="2825" width="12.7109375" bestFit="1" customWidth="1"/>
    <col min="2826" max="2826" width="9.7109375" bestFit="1" customWidth="1"/>
    <col min="2827" max="2827" width="12.7109375" bestFit="1" customWidth="1"/>
    <col min="2828" max="2828" width="14.7109375" bestFit="1" customWidth="1"/>
    <col min="2829" max="2832" width="12.5703125" bestFit="1" customWidth="1"/>
    <col min="2833" max="2833" width="11.42578125" bestFit="1" customWidth="1"/>
    <col min="2834" max="2834" width="10.42578125" bestFit="1" customWidth="1"/>
    <col min="2835" max="2835" width="10.7109375" bestFit="1" customWidth="1"/>
    <col min="2836" max="2836" width="10.5703125" bestFit="1" customWidth="1"/>
    <col min="2837" max="2837" width="11.42578125" bestFit="1" customWidth="1"/>
    <col min="2838" max="2838" width="8" bestFit="1" customWidth="1"/>
    <col min="2839" max="2839" width="9.28515625" bestFit="1" customWidth="1"/>
    <col min="2840" max="2842" width="12.28515625" bestFit="1" customWidth="1"/>
    <col min="2843" max="2843" width="11.7109375" bestFit="1" customWidth="1"/>
    <col min="2844" max="2844" width="26.7109375" bestFit="1" customWidth="1"/>
    <col min="2845" max="2845" width="23.7109375" bestFit="1" customWidth="1"/>
    <col min="2846" max="2846" width="15.42578125" bestFit="1" customWidth="1"/>
    <col min="3073" max="3073" width="12.28515625" bestFit="1" customWidth="1"/>
    <col min="3074" max="3074" width="21.5703125" bestFit="1" customWidth="1"/>
    <col min="3075" max="3075" width="45.28515625" bestFit="1" customWidth="1"/>
    <col min="3076" max="3076" width="25" bestFit="1" customWidth="1"/>
    <col min="3077" max="3077" width="10.5703125" bestFit="1" customWidth="1"/>
    <col min="3078" max="3080" width="12.5703125" bestFit="1" customWidth="1"/>
    <col min="3081" max="3081" width="12.7109375" bestFit="1" customWidth="1"/>
    <col min="3082" max="3082" width="9.7109375" bestFit="1" customWidth="1"/>
    <col min="3083" max="3083" width="12.7109375" bestFit="1" customWidth="1"/>
    <col min="3084" max="3084" width="14.7109375" bestFit="1" customWidth="1"/>
    <col min="3085" max="3088" width="12.5703125" bestFit="1" customWidth="1"/>
    <col min="3089" max="3089" width="11.42578125" bestFit="1" customWidth="1"/>
    <col min="3090" max="3090" width="10.42578125" bestFit="1" customWidth="1"/>
    <col min="3091" max="3091" width="10.7109375" bestFit="1" customWidth="1"/>
    <col min="3092" max="3092" width="10.5703125" bestFit="1" customWidth="1"/>
    <col min="3093" max="3093" width="11.42578125" bestFit="1" customWidth="1"/>
    <col min="3094" max="3094" width="8" bestFit="1" customWidth="1"/>
    <col min="3095" max="3095" width="9.28515625" bestFit="1" customWidth="1"/>
    <col min="3096" max="3098" width="12.28515625" bestFit="1" customWidth="1"/>
    <col min="3099" max="3099" width="11.7109375" bestFit="1" customWidth="1"/>
    <col min="3100" max="3100" width="26.7109375" bestFit="1" customWidth="1"/>
    <col min="3101" max="3101" width="23.7109375" bestFit="1" customWidth="1"/>
    <col min="3102" max="3102" width="15.42578125" bestFit="1" customWidth="1"/>
    <col min="3329" max="3329" width="12.28515625" bestFit="1" customWidth="1"/>
    <col min="3330" max="3330" width="21.5703125" bestFit="1" customWidth="1"/>
    <col min="3331" max="3331" width="45.28515625" bestFit="1" customWidth="1"/>
    <col min="3332" max="3332" width="25" bestFit="1" customWidth="1"/>
    <col min="3333" max="3333" width="10.5703125" bestFit="1" customWidth="1"/>
    <col min="3334" max="3336" width="12.5703125" bestFit="1" customWidth="1"/>
    <col min="3337" max="3337" width="12.7109375" bestFit="1" customWidth="1"/>
    <col min="3338" max="3338" width="9.7109375" bestFit="1" customWidth="1"/>
    <col min="3339" max="3339" width="12.7109375" bestFit="1" customWidth="1"/>
    <col min="3340" max="3340" width="14.7109375" bestFit="1" customWidth="1"/>
    <col min="3341" max="3344" width="12.5703125" bestFit="1" customWidth="1"/>
    <col min="3345" max="3345" width="11.42578125" bestFit="1" customWidth="1"/>
    <col min="3346" max="3346" width="10.42578125" bestFit="1" customWidth="1"/>
    <col min="3347" max="3347" width="10.7109375" bestFit="1" customWidth="1"/>
    <col min="3348" max="3348" width="10.5703125" bestFit="1" customWidth="1"/>
    <col min="3349" max="3349" width="11.42578125" bestFit="1" customWidth="1"/>
    <col min="3350" max="3350" width="8" bestFit="1" customWidth="1"/>
    <col min="3351" max="3351" width="9.28515625" bestFit="1" customWidth="1"/>
    <col min="3352" max="3354" width="12.28515625" bestFit="1" customWidth="1"/>
    <col min="3355" max="3355" width="11.7109375" bestFit="1" customWidth="1"/>
    <col min="3356" max="3356" width="26.7109375" bestFit="1" customWidth="1"/>
    <col min="3357" max="3357" width="23.7109375" bestFit="1" customWidth="1"/>
    <col min="3358" max="3358" width="15.42578125" bestFit="1" customWidth="1"/>
    <col min="3585" max="3585" width="12.28515625" bestFit="1" customWidth="1"/>
    <col min="3586" max="3586" width="21.5703125" bestFit="1" customWidth="1"/>
    <col min="3587" max="3587" width="45.28515625" bestFit="1" customWidth="1"/>
    <col min="3588" max="3588" width="25" bestFit="1" customWidth="1"/>
    <col min="3589" max="3589" width="10.5703125" bestFit="1" customWidth="1"/>
    <col min="3590" max="3592" width="12.5703125" bestFit="1" customWidth="1"/>
    <col min="3593" max="3593" width="12.7109375" bestFit="1" customWidth="1"/>
    <col min="3594" max="3594" width="9.7109375" bestFit="1" customWidth="1"/>
    <col min="3595" max="3595" width="12.7109375" bestFit="1" customWidth="1"/>
    <col min="3596" max="3596" width="14.7109375" bestFit="1" customWidth="1"/>
    <col min="3597" max="3600" width="12.5703125" bestFit="1" customWidth="1"/>
    <col min="3601" max="3601" width="11.42578125" bestFit="1" customWidth="1"/>
    <col min="3602" max="3602" width="10.42578125" bestFit="1" customWidth="1"/>
    <col min="3603" max="3603" width="10.7109375" bestFit="1" customWidth="1"/>
    <col min="3604" max="3604" width="10.5703125" bestFit="1" customWidth="1"/>
    <col min="3605" max="3605" width="11.42578125" bestFit="1" customWidth="1"/>
    <col min="3606" max="3606" width="8" bestFit="1" customWidth="1"/>
    <col min="3607" max="3607" width="9.28515625" bestFit="1" customWidth="1"/>
    <col min="3608" max="3610" width="12.28515625" bestFit="1" customWidth="1"/>
    <col min="3611" max="3611" width="11.7109375" bestFit="1" customWidth="1"/>
    <col min="3612" max="3612" width="26.7109375" bestFit="1" customWidth="1"/>
    <col min="3613" max="3613" width="23.7109375" bestFit="1" customWidth="1"/>
    <col min="3614" max="3614" width="15.42578125" bestFit="1" customWidth="1"/>
    <col min="3841" max="3841" width="12.28515625" bestFit="1" customWidth="1"/>
    <col min="3842" max="3842" width="21.5703125" bestFit="1" customWidth="1"/>
    <col min="3843" max="3843" width="45.28515625" bestFit="1" customWidth="1"/>
    <col min="3844" max="3844" width="25" bestFit="1" customWidth="1"/>
    <col min="3845" max="3845" width="10.5703125" bestFit="1" customWidth="1"/>
    <col min="3846" max="3848" width="12.5703125" bestFit="1" customWidth="1"/>
    <col min="3849" max="3849" width="12.7109375" bestFit="1" customWidth="1"/>
    <col min="3850" max="3850" width="9.7109375" bestFit="1" customWidth="1"/>
    <col min="3851" max="3851" width="12.7109375" bestFit="1" customWidth="1"/>
    <col min="3852" max="3852" width="14.7109375" bestFit="1" customWidth="1"/>
    <col min="3853" max="3856" width="12.5703125" bestFit="1" customWidth="1"/>
    <col min="3857" max="3857" width="11.42578125" bestFit="1" customWidth="1"/>
    <col min="3858" max="3858" width="10.42578125" bestFit="1" customWidth="1"/>
    <col min="3859" max="3859" width="10.7109375" bestFit="1" customWidth="1"/>
    <col min="3860" max="3860" width="10.5703125" bestFit="1" customWidth="1"/>
    <col min="3861" max="3861" width="11.42578125" bestFit="1" customWidth="1"/>
    <col min="3862" max="3862" width="8" bestFit="1" customWidth="1"/>
    <col min="3863" max="3863" width="9.28515625" bestFit="1" customWidth="1"/>
    <col min="3864" max="3866" width="12.28515625" bestFit="1" customWidth="1"/>
    <col min="3867" max="3867" width="11.7109375" bestFit="1" customWidth="1"/>
    <col min="3868" max="3868" width="26.7109375" bestFit="1" customWidth="1"/>
    <col min="3869" max="3869" width="23.7109375" bestFit="1" customWidth="1"/>
    <col min="3870" max="3870" width="15.42578125" bestFit="1" customWidth="1"/>
    <col min="4097" max="4097" width="12.28515625" bestFit="1" customWidth="1"/>
    <col min="4098" max="4098" width="21.5703125" bestFit="1" customWidth="1"/>
    <col min="4099" max="4099" width="45.28515625" bestFit="1" customWidth="1"/>
    <col min="4100" max="4100" width="25" bestFit="1" customWidth="1"/>
    <col min="4101" max="4101" width="10.5703125" bestFit="1" customWidth="1"/>
    <col min="4102" max="4104" width="12.5703125" bestFit="1" customWidth="1"/>
    <col min="4105" max="4105" width="12.7109375" bestFit="1" customWidth="1"/>
    <col min="4106" max="4106" width="9.7109375" bestFit="1" customWidth="1"/>
    <col min="4107" max="4107" width="12.7109375" bestFit="1" customWidth="1"/>
    <col min="4108" max="4108" width="14.7109375" bestFit="1" customWidth="1"/>
    <col min="4109" max="4112" width="12.5703125" bestFit="1" customWidth="1"/>
    <col min="4113" max="4113" width="11.42578125" bestFit="1" customWidth="1"/>
    <col min="4114" max="4114" width="10.42578125" bestFit="1" customWidth="1"/>
    <col min="4115" max="4115" width="10.7109375" bestFit="1" customWidth="1"/>
    <col min="4116" max="4116" width="10.5703125" bestFit="1" customWidth="1"/>
    <col min="4117" max="4117" width="11.42578125" bestFit="1" customWidth="1"/>
    <col min="4118" max="4118" width="8" bestFit="1" customWidth="1"/>
    <col min="4119" max="4119" width="9.28515625" bestFit="1" customWidth="1"/>
    <col min="4120" max="4122" width="12.28515625" bestFit="1" customWidth="1"/>
    <col min="4123" max="4123" width="11.7109375" bestFit="1" customWidth="1"/>
    <col min="4124" max="4124" width="26.7109375" bestFit="1" customWidth="1"/>
    <col min="4125" max="4125" width="23.7109375" bestFit="1" customWidth="1"/>
    <col min="4126" max="4126" width="15.42578125" bestFit="1" customWidth="1"/>
    <col min="4353" max="4353" width="12.28515625" bestFit="1" customWidth="1"/>
    <col min="4354" max="4354" width="21.5703125" bestFit="1" customWidth="1"/>
    <col min="4355" max="4355" width="45.28515625" bestFit="1" customWidth="1"/>
    <col min="4356" max="4356" width="25" bestFit="1" customWidth="1"/>
    <col min="4357" max="4357" width="10.5703125" bestFit="1" customWidth="1"/>
    <col min="4358" max="4360" width="12.5703125" bestFit="1" customWidth="1"/>
    <col min="4361" max="4361" width="12.7109375" bestFit="1" customWidth="1"/>
    <col min="4362" max="4362" width="9.7109375" bestFit="1" customWidth="1"/>
    <col min="4363" max="4363" width="12.7109375" bestFit="1" customWidth="1"/>
    <col min="4364" max="4364" width="14.7109375" bestFit="1" customWidth="1"/>
    <col min="4365" max="4368" width="12.5703125" bestFit="1" customWidth="1"/>
    <col min="4369" max="4369" width="11.42578125" bestFit="1" customWidth="1"/>
    <col min="4370" max="4370" width="10.42578125" bestFit="1" customWidth="1"/>
    <col min="4371" max="4371" width="10.7109375" bestFit="1" customWidth="1"/>
    <col min="4372" max="4372" width="10.5703125" bestFit="1" customWidth="1"/>
    <col min="4373" max="4373" width="11.42578125" bestFit="1" customWidth="1"/>
    <col min="4374" max="4374" width="8" bestFit="1" customWidth="1"/>
    <col min="4375" max="4375" width="9.28515625" bestFit="1" customWidth="1"/>
    <col min="4376" max="4378" width="12.28515625" bestFit="1" customWidth="1"/>
    <col min="4379" max="4379" width="11.7109375" bestFit="1" customWidth="1"/>
    <col min="4380" max="4380" width="26.7109375" bestFit="1" customWidth="1"/>
    <col min="4381" max="4381" width="23.7109375" bestFit="1" customWidth="1"/>
    <col min="4382" max="4382" width="15.42578125" bestFit="1" customWidth="1"/>
    <col min="4609" max="4609" width="12.28515625" bestFit="1" customWidth="1"/>
    <col min="4610" max="4610" width="21.5703125" bestFit="1" customWidth="1"/>
    <col min="4611" max="4611" width="45.28515625" bestFit="1" customWidth="1"/>
    <col min="4612" max="4612" width="25" bestFit="1" customWidth="1"/>
    <col min="4613" max="4613" width="10.5703125" bestFit="1" customWidth="1"/>
    <col min="4614" max="4616" width="12.5703125" bestFit="1" customWidth="1"/>
    <col min="4617" max="4617" width="12.7109375" bestFit="1" customWidth="1"/>
    <col min="4618" max="4618" width="9.7109375" bestFit="1" customWidth="1"/>
    <col min="4619" max="4619" width="12.7109375" bestFit="1" customWidth="1"/>
    <col min="4620" max="4620" width="14.7109375" bestFit="1" customWidth="1"/>
    <col min="4621" max="4624" width="12.5703125" bestFit="1" customWidth="1"/>
    <col min="4625" max="4625" width="11.42578125" bestFit="1" customWidth="1"/>
    <col min="4626" max="4626" width="10.42578125" bestFit="1" customWidth="1"/>
    <col min="4627" max="4627" width="10.7109375" bestFit="1" customWidth="1"/>
    <col min="4628" max="4628" width="10.5703125" bestFit="1" customWidth="1"/>
    <col min="4629" max="4629" width="11.42578125" bestFit="1" customWidth="1"/>
    <col min="4630" max="4630" width="8" bestFit="1" customWidth="1"/>
    <col min="4631" max="4631" width="9.28515625" bestFit="1" customWidth="1"/>
    <col min="4632" max="4634" width="12.28515625" bestFit="1" customWidth="1"/>
    <col min="4635" max="4635" width="11.7109375" bestFit="1" customWidth="1"/>
    <col min="4636" max="4636" width="26.7109375" bestFit="1" customWidth="1"/>
    <col min="4637" max="4637" width="23.7109375" bestFit="1" customWidth="1"/>
    <col min="4638" max="4638" width="15.42578125" bestFit="1" customWidth="1"/>
    <col min="4865" max="4865" width="12.28515625" bestFit="1" customWidth="1"/>
    <col min="4866" max="4866" width="21.5703125" bestFit="1" customWidth="1"/>
    <col min="4867" max="4867" width="45.28515625" bestFit="1" customWidth="1"/>
    <col min="4868" max="4868" width="25" bestFit="1" customWidth="1"/>
    <col min="4869" max="4869" width="10.5703125" bestFit="1" customWidth="1"/>
    <col min="4870" max="4872" width="12.5703125" bestFit="1" customWidth="1"/>
    <col min="4873" max="4873" width="12.7109375" bestFit="1" customWidth="1"/>
    <col min="4874" max="4874" width="9.7109375" bestFit="1" customWidth="1"/>
    <col min="4875" max="4875" width="12.7109375" bestFit="1" customWidth="1"/>
    <col min="4876" max="4876" width="14.7109375" bestFit="1" customWidth="1"/>
    <col min="4877" max="4880" width="12.5703125" bestFit="1" customWidth="1"/>
    <col min="4881" max="4881" width="11.42578125" bestFit="1" customWidth="1"/>
    <col min="4882" max="4882" width="10.42578125" bestFit="1" customWidth="1"/>
    <col min="4883" max="4883" width="10.7109375" bestFit="1" customWidth="1"/>
    <col min="4884" max="4884" width="10.5703125" bestFit="1" customWidth="1"/>
    <col min="4885" max="4885" width="11.42578125" bestFit="1" customWidth="1"/>
    <col min="4886" max="4886" width="8" bestFit="1" customWidth="1"/>
    <col min="4887" max="4887" width="9.28515625" bestFit="1" customWidth="1"/>
    <col min="4888" max="4890" width="12.28515625" bestFit="1" customWidth="1"/>
    <col min="4891" max="4891" width="11.7109375" bestFit="1" customWidth="1"/>
    <col min="4892" max="4892" width="26.7109375" bestFit="1" customWidth="1"/>
    <col min="4893" max="4893" width="23.7109375" bestFit="1" customWidth="1"/>
    <col min="4894" max="4894" width="15.42578125" bestFit="1" customWidth="1"/>
    <col min="5121" max="5121" width="12.28515625" bestFit="1" customWidth="1"/>
    <col min="5122" max="5122" width="21.5703125" bestFit="1" customWidth="1"/>
    <col min="5123" max="5123" width="45.28515625" bestFit="1" customWidth="1"/>
    <col min="5124" max="5124" width="25" bestFit="1" customWidth="1"/>
    <col min="5125" max="5125" width="10.5703125" bestFit="1" customWidth="1"/>
    <col min="5126" max="5128" width="12.5703125" bestFit="1" customWidth="1"/>
    <col min="5129" max="5129" width="12.7109375" bestFit="1" customWidth="1"/>
    <col min="5130" max="5130" width="9.7109375" bestFit="1" customWidth="1"/>
    <col min="5131" max="5131" width="12.7109375" bestFit="1" customWidth="1"/>
    <col min="5132" max="5132" width="14.7109375" bestFit="1" customWidth="1"/>
    <col min="5133" max="5136" width="12.5703125" bestFit="1" customWidth="1"/>
    <col min="5137" max="5137" width="11.42578125" bestFit="1" customWidth="1"/>
    <col min="5138" max="5138" width="10.42578125" bestFit="1" customWidth="1"/>
    <col min="5139" max="5139" width="10.7109375" bestFit="1" customWidth="1"/>
    <col min="5140" max="5140" width="10.5703125" bestFit="1" customWidth="1"/>
    <col min="5141" max="5141" width="11.42578125" bestFit="1" customWidth="1"/>
    <col min="5142" max="5142" width="8" bestFit="1" customWidth="1"/>
    <col min="5143" max="5143" width="9.28515625" bestFit="1" customWidth="1"/>
    <col min="5144" max="5146" width="12.28515625" bestFit="1" customWidth="1"/>
    <col min="5147" max="5147" width="11.7109375" bestFit="1" customWidth="1"/>
    <col min="5148" max="5148" width="26.7109375" bestFit="1" customWidth="1"/>
    <col min="5149" max="5149" width="23.7109375" bestFit="1" customWidth="1"/>
    <col min="5150" max="5150" width="15.42578125" bestFit="1" customWidth="1"/>
    <col min="5377" max="5377" width="12.28515625" bestFit="1" customWidth="1"/>
    <col min="5378" max="5378" width="21.5703125" bestFit="1" customWidth="1"/>
    <col min="5379" max="5379" width="45.28515625" bestFit="1" customWidth="1"/>
    <col min="5380" max="5380" width="25" bestFit="1" customWidth="1"/>
    <col min="5381" max="5381" width="10.5703125" bestFit="1" customWidth="1"/>
    <col min="5382" max="5384" width="12.5703125" bestFit="1" customWidth="1"/>
    <col min="5385" max="5385" width="12.7109375" bestFit="1" customWidth="1"/>
    <col min="5386" max="5386" width="9.7109375" bestFit="1" customWidth="1"/>
    <col min="5387" max="5387" width="12.7109375" bestFit="1" customWidth="1"/>
    <col min="5388" max="5388" width="14.7109375" bestFit="1" customWidth="1"/>
    <col min="5389" max="5392" width="12.5703125" bestFit="1" customWidth="1"/>
    <col min="5393" max="5393" width="11.42578125" bestFit="1" customWidth="1"/>
    <col min="5394" max="5394" width="10.42578125" bestFit="1" customWidth="1"/>
    <col min="5395" max="5395" width="10.7109375" bestFit="1" customWidth="1"/>
    <col min="5396" max="5396" width="10.5703125" bestFit="1" customWidth="1"/>
    <col min="5397" max="5397" width="11.42578125" bestFit="1" customWidth="1"/>
    <col min="5398" max="5398" width="8" bestFit="1" customWidth="1"/>
    <col min="5399" max="5399" width="9.28515625" bestFit="1" customWidth="1"/>
    <col min="5400" max="5402" width="12.28515625" bestFit="1" customWidth="1"/>
    <col min="5403" max="5403" width="11.7109375" bestFit="1" customWidth="1"/>
    <col min="5404" max="5404" width="26.7109375" bestFit="1" customWidth="1"/>
    <col min="5405" max="5405" width="23.7109375" bestFit="1" customWidth="1"/>
    <col min="5406" max="5406" width="15.42578125" bestFit="1" customWidth="1"/>
    <col min="5633" max="5633" width="12.28515625" bestFit="1" customWidth="1"/>
    <col min="5634" max="5634" width="21.5703125" bestFit="1" customWidth="1"/>
    <col min="5635" max="5635" width="45.28515625" bestFit="1" customWidth="1"/>
    <col min="5636" max="5636" width="25" bestFit="1" customWidth="1"/>
    <col min="5637" max="5637" width="10.5703125" bestFit="1" customWidth="1"/>
    <col min="5638" max="5640" width="12.5703125" bestFit="1" customWidth="1"/>
    <col min="5641" max="5641" width="12.7109375" bestFit="1" customWidth="1"/>
    <col min="5642" max="5642" width="9.7109375" bestFit="1" customWidth="1"/>
    <col min="5643" max="5643" width="12.7109375" bestFit="1" customWidth="1"/>
    <col min="5644" max="5644" width="14.7109375" bestFit="1" customWidth="1"/>
    <col min="5645" max="5648" width="12.5703125" bestFit="1" customWidth="1"/>
    <col min="5649" max="5649" width="11.42578125" bestFit="1" customWidth="1"/>
    <col min="5650" max="5650" width="10.42578125" bestFit="1" customWidth="1"/>
    <col min="5651" max="5651" width="10.7109375" bestFit="1" customWidth="1"/>
    <col min="5652" max="5652" width="10.5703125" bestFit="1" customWidth="1"/>
    <col min="5653" max="5653" width="11.42578125" bestFit="1" customWidth="1"/>
    <col min="5654" max="5654" width="8" bestFit="1" customWidth="1"/>
    <col min="5655" max="5655" width="9.28515625" bestFit="1" customWidth="1"/>
    <col min="5656" max="5658" width="12.28515625" bestFit="1" customWidth="1"/>
    <col min="5659" max="5659" width="11.7109375" bestFit="1" customWidth="1"/>
    <col min="5660" max="5660" width="26.7109375" bestFit="1" customWidth="1"/>
    <col min="5661" max="5661" width="23.7109375" bestFit="1" customWidth="1"/>
    <col min="5662" max="5662" width="15.42578125" bestFit="1" customWidth="1"/>
    <col min="5889" max="5889" width="12.28515625" bestFit="1" customWidth="1"/>
    <col min="5890" max="5890" width="21.5703125" bestFit="1" customWidth="1"/>
    <col min="5891" max="5891" width="45.28515625" bestFit="1" customWidth="1"/>
    <col min="5892" max="5892" width="25" bestFit="1" customWidth="1"/>
    <col min="5893" max="5893" width="10.5703125" bestFit="1" customWidth="1"/>
    <col min="5894" max="5896" width="12.5703125" bestFit="1" customWidth="1"/>
    <col min="5897" max="5897" width="12.7109375" bestFit="1" customWidth="1"/>
    <col min="5898" max="5898" width="9.7109375" bestFit="1" customWidth="1"/>
    <col min="5899" max="5899" width="12.7109375" bestFit="1" customWidth="1"/>
    <col min="5900" max="5900" width="14.7109375" bestFit="1" customWidth="1"/>
    <col min="5901" max="5904" width="12.5703125" bestFit="1" customWidth="1"/>
    <col min="5905" max="5905" width="11.42578125" bestFit="1" customWidth="1"/>
    <col min="5906" max="5906" width="10.42578125" bestFit="1" customWidth="1"/>
    <col min="5907" max="5907" width="10.7109375" bestFit="1" customWidth="1"/>
    <col min="5908" max="5908" width="10.5703125" bestFit="1" customWidth="1"/>
    <col min="5909" max="5909" width="11.42578125" bestFit="1" customWidth="1"/>
    <col min="5910" max="5910" width="8" bestFit="1" customWidth="1"/>
    <col min="5911" max="5911" width="9.28515625" bestFit="1" customWidth="1"/>
    <col min="5912" max="5914" width="12.28515625" bestFit="1" customWidth="1"/>
    <col min="5915" max="5915" width="11.7109375" bestFit="1" customWidth="1"/>
    <col min="5916" max="5916" width="26.7109375" bestFit="1" customWidth="1"/>
    <col min="5917" max="5917" width="23.7109375" bestFit="1" customWidth="1"/>
    <col min="5918" max="5918" width="15.42578125" bestFit="1" customWidth="1"/>
    <col min="6145" max="6145" width="12.28515625" bestFit="1" customWidth="1"/>
    <col min="6146" max="6146" width="21.5703125" bestFit="1" customWidth="1"/>
    <col min="6147" max="6147" width="45.28515625" bestFit="1" customWidth="1"/>
    <col min="6148" max="6148" width="25" bestFit="1" customWidth="1"/>
    <col min="6149" max="6149" width="10.5703125" bestFit="1" customWidth="1"/>
    <col min="6150" max="6152" width="12.5703125" bestFit="1" customWidth="1"/>
    <col min="6153" max="6153" width="12.7109375" bestFit="1" customWidth="1"/>
    <col min="6154" max="6154" width="9.7109375" bestFit="1" customWidth="1"/>
    <col min="6155" max="6155" width="12.7109375" bestFit="1" customWidth="1"/>
    <col min="6156" max="6156" width="14.7109375" bestFit="1" customWidth="1"/>
    <col min="6157" max="6160" width="12.5703125" bestFit="1" customWidth="1"/>
    <col min="6161" max="6161" width="11.42578125" bestFit="1" customWidth="1"/>
    <col min="6162" max="6162" width="10.42578125" bestFit="1" customWidth="1"/>
    <col min="6163" max="6163" width="10.7109375" bestFit="1" customWidth="1"/>
    <col min="6164" max="6164" width="10.5703125" bestFit="1" customWidth="1"/>
    <col min="6165" max="6165" width="11.42578125" bestFit="1" customWidth="1"/>
    <col min="6166" max="6166" width="8" bestFit="1" customWidth="1"/>
    <col min="6167" max="6167" width="9.28515625" bestFit="1" customWidth="1"/>
    <col min="6168" max="6170" width="12.28515625" bestFit="1" customWidth="1"/>
    <col min="6171" max="6171" width="11.7109375" bestFit="1" customWidth="1"/>
    <col min="6172" max="6172" width="26.7109375" bestFit="1" customWidth="1"/>
    <col min="6173" max="6173" width="23.7109375" bestFit="1" customWidth="1"/>
    <col min="6174" max="6174" width="15.42578125" bestFit="1" customWidth="1"/>
    <col min="6401" max="6401" width="12.28515625" bestFit="1" customWidth="1"/>
    <col min="6402" max="6402" width="21.5703125" bestFit="1" customWidth="1"/>
    <col min="6403" max="6403" width="45.28515625" bestFit="1" customWidth="1"/>
    <col min="6404" max="6404" width="25" bestFit="1" customWidth="1"/>
    <col min="6405" max="6405" width="10.5703125" bestFit="1" customWidth="1"/>
    <col min="6406" max="6408" width="12.5703125" bestFit="1" customWidth="1"/>
    <col min="6409" max="6409" width="12.7109375" bestFit="1" customWidth="1"/>
    <col min="6410" max="6410" width="9.7109375" bestFit="1" customWidth="1"/>
    <col min="6411" max="6411" width="12.7109375" bestFit="1" customWidth="1"/>
    <col min="6412" max="6412" width="14.7109375" bestFit="1" customWidth="1"/>
    <col min="6413" max="6416" width="12.5703125" bestFit="1" customWidth="1"/>
    <col min="6417" max="6417" width="11.42578125" bestFit="1" customWidth="1"/>
    <col min="6418" max="6418" width="10.42578125" bestFit="1" customWidth="1"/>
    <col min="6419" max="6419" width="10.7109375" bestFit="1" customWidth="1"/>
    <col min="6420" max="6420" width="10.5703125" bestFit="1" customWidth="1"/>
    <col min="6421" max="6421" width="11.42578125" bestFit="1" customWidth="1"/>
    <col min="6422" max="6422" width="8" bestFit="1" customWidth="1"/>
    <col min="6423" max="6423" width="9.28515625" bestFit="1" customWidth="1"/>
    <col min="6424" max="6426" width="12.28515625" bestFit="1" customWidth="1"/>
    <col min="6427" max="6427" width="11.7109375" bestFit="1" customWidth="1"/>
    <col min="6428" max="6428" width="26.7109375" bestFit="1" customWidth="1"/>
    <col min="6429" max="6429" width="23.7109375" bestFit="1" customWidth="1"/>
    <col min="6430" max="6430" width="15.42578125" bestFit="1" customWidth="1"/>
    <col min="6657" max="6657" width="12.28515625" bestFit="1" customWidth="1"/>
    <col min="6658" max="6658" width="21.5703125" bestFit="1" customWidth="1"/>
    <col min="6659" max="6659" width="45.28515625" bestFit="1" customWidth="1"/>
    <col min="6660" max="6660" width="25" bestFit="1" customWidth="1"/>
    <col min="6661" max="6661" width="10.5703125" bestFit="1" customWidth="1"/>
    <col min="6662" max="6664" width="12.5703125" bestFit="1" customWidth="1"/>
    <col min="6665" max="6665" width="12.7109375" bestFit="1" customWidth="1"/>
    <col min="6666" max="6666" width="9.7109375" bestFit="1" customWidth="1"/>
    <col min="6667" max="6667" width="12.7109375" bestFit="1" customWidth="1"/>
    <col min="6668" max="6668" width="14.7109375" bestFit="1" customWidth="1"/>
    <col min="6669" max="6672" width="12.5703125" bestFit="1" customWidth="1"/>
    <col min="6673" max="6673" width="11.42578125" bestFit="1" customWidth="1"/>
    <col min="6674" max="6674" width="10.42578125" bestFit="1" customWidth="1"/>
    <col min="6675" max="6675" width="10.7109375" bestFit="1" customWidth="1"/>
    <col min="6676" max="6676" width="10.5703125" bestFit="1" customWidth="1"/>
    <col min="6677" max="6677" width="11.42578125" bestFit="1" customWidth="1"/>
    <col min="6678" max="6678" width="8" bestFit="1" customWidth="1"/>
    <col min="6679" max="6679" width="9.28515625" bestFit="1" customWidth="1"/>
    <col min="6680" max="6682" width="12.28515625" bestFit="1" customWidth="1"/>
    <col min="6683" max="6683" width="11.7109375" bestFit="1" customWidth="1"/>
    <col min="6684" max="6684" width="26.7109375" bestFit="1" customWidth="1"/>
    <col min="6685" max="6685" width="23.7109375" bestFit="1" customWidth="1"/>
    <col min="6686" max="6686" width="15.42578125" bestFit="1" customWidth="1"/>
    <col min="6913" max="6913" width="12.28515625" bestFit="1" customWidth="1"/>
    <col min="6914" max="6914" width="21.5703125" bestFit="1" customWidth="1"/>
    <col min="6915" max="6915" width="45.28515625" bestFit="1" customWidth="1"/>
    <col min="6916" max="6916" width="25" bestFit="1" customWidth="1"/>
    <col min="6917" max="6917" width="10.5703125" bestFit="1" customWidth="1"/>
    <col min="6918" max="6920" width="12.5703125" bestFit="1" customWidth="1"/>
    <col min="6921" max="6921" width="12.7109375" bestFit="1" customWidth="1"/>
    <col min="6922" max="6922" width="9.7109375" bestFit="1" customWidth="1"/>
    <col min="6923" max="6923" width="12.7109375" bestFit="1" customWidth="1"/>
    <col min="6924" max="6924" width="14.7109375" bestFit="1" customWidth="1"/>
    <col min="6925" max="6928" width="12.5703125" bestFit="1" customWidth="1"/>
    <col min="6929" max="6929" width="11.42578125" bestFit="1" customWidth="1"/>
    <col min="6930" max="6930" width="10.42578125" bestFit="1" customWidth="1"/>
    <col min="6931" max="6931" width="10.7109375" bestFit="1" customWidth="1"/>
    <col min="6932" max="6932" width="10.5703125" bestFit="1" customWidth="1"/>
    <col min="6933" max="6933" width="11.42578125" bestFit="1" customWidth="1"/>
    <col min="6934" max="6934" width="8" bestFit="1" customWidth="1"/>
    <col min="6935" max="6935" width="9.28515625" bestFit="1" customWidth="1"/>
    <col min="6936" max="6938" width="12.28515625" bestFit="1" customWidth="1"/>
    <col min="6939" max="6939" width="11.7109375" bestFit="1" customWidth="1"/>
    <col min="6940" max="6940" width="26.7109375" bestFit="1" customWidth="1"/>
    <col min="6941" max="6941" width="23.7109375" bestFit="1" customWidth="1"/>
    <col min="6942" max="6942" width="15.42578125" bestFit="1" customWidth="1"/>
    <col min="7169" max="7169" width="12.28515625" bestFit="1" customWidth="1"/>
    <col min="7170" max="7170" width="21.5703125" bestFit="1" customWidth="1"/>
    <col min="7171" max="7171" width="45.28515625" bestFit="1" customWidth="1"/>
    <col min="7172" max="7172" width="25" bestFit="1" customWidth="1"/>
    <col min="7173" max="7173" width="10.5703125" bestFit="1" customWidth="1"/>
    <col min="7174" max="7176" width="12.5703125" bestFit="1" customWidth="1"/>
    <col min="7177" max="7177" width="12.7109375" bestFit="1" customWidth="1"/>
    <col min="7178" max="7178" width="9.7109375" bestFit="1" customWidth="1"/>
    <col min="7179" max="7179" width="12.7109375" bestFit="1" customWidth="1"/>
    <col min="7180" max="7180" width="14.7109375" bestFit="1" customWidth="1"/>
    <col min="7181" max="7184" width="12.5703125" bestFit="1" customWidth="1"/>
    <col min="7185" max="7185" width="11.42578125" bestFit="1" customWidth="1"/>
    <col min="7186" max="7186" width="10.42578125" bestFit="1" customWidth="1"/>
    <col min="7187" max="7187" width="10.7109375" bestFit="1" customWidth="1"/>
    <col min="7188" max="7188" width="10.5703125" bestFit="1" customWidth="1"/>
    <col min="7189" max="7189" width="11.42578125" bestFit="1" customWidth="1"/>
    <col min="7190" max="7190" width="8" bestFit="1" customWidth="1"/>
    <col min="7191" max="7191" width="9.28515625" bestFit="1" customWidth="1"/>
    <col min="7192" max="7194" width="12.28515625" bestFit="1" customWidth="1"/>
    <col min="7195" max="7195" width="11.7109375" bestFit="1" customWidth="1"/>
    <col min="7196" max="7196" width="26.7109375" bestFit="1" customWidth="1"/>
    <col min="7197" max="7197" width="23.7109375" bestFit="1" customWidth="1"/>
    <col min="7198" max="7198" width="15.42578125" bestFit="1" customWidth="1"/>
    <col min="7425" max="7425" width="12.28515625" bestFit="1" customWidth="1"/>
    <col min="7426" max="7426" width="21.5703125" bestFit="1" customWidth="1"/>
    <col min="7427" max="7427" width="45.28515625" bestFit="1" customWidth="1"/>
    <col min="7428" max="7428" width="25" bestFit="1" customWidth="1"/>
    <col min="7429" max="7429" width="10.5703125" bestFit="1" customWidth="1"/>
    <col min="7430" max="7432" width="12.5703125" bestFit="1" customWidth="1"/>
    <col min="7433" max="7433" width="12.7109375" bestFit="1" customWidth="1"/>
    <col min="7434" max="7434" width="9.7109375" bestFit="1" customWidth="1"/>
    <col min="7435" max="7435" width="12.7109375" bestFit="1" customWidth="1"/>
    <col min="7436" max="7436" width="14.7109375" bestFit="1" customWidth="1"/>
    <col min="7437" max="7440" width="12.5703125" bestFit="1" customWidth="1"/>
    <col min="7441" max="7441" width="11.42578125" bestFit="1" customWidth="1"/>
    <col min="7442" max="7442" width="10.42578125" bestFit="1" customWidth="1"/>
    <col min="7443" max="7443" width="10.7109375" bestFit="1" customWidth="1"/>
    <col min="7444" max="7444" width="10.5703125" bestFit="1" customWidth="1"/>
    <col min="7445" max="7445" width="11.42578125" bestFit="1" customWidth="1"/>
    <col min="7446" max="7446" width="8" bestFit="1" customWidth="1"/>
    <col min="7447" max="7447" width="9.28515625" bestFit="1" customWidth="1"/>
    <col min="7448" max="7450" width="12.28515625" bestFit="1" customWidth="1"/>
    <col min="7451" max="7451" width="11.7109375" bestFit="1" customWidth="1"/>
    <col min="7452" max="7452" width="26.7109375" bestFit="1" customWidth="1"/>
    <col min="7453" max="7453" width="23.7109375" bestFit="1" customWidth="1"/>
    <col min="7454" max="7454" width="15.42578125" bestFit="1" customWidth="1"/>
    <col min="7681" max="7681" width="12.28515625" bestFit="1" customWidth="1"/>
    <col min="7682" max="7682" width="21.5703125" bestFit="1" customWidth="1"/>
    <col min="7683" max="7683" width="45.28515625" bestFit="1" customWidth="1"/>
    <col min="7684" max="7684" width="25" bestFit="1" customWidth="1"/>
    <col min="7685" max="7685" width="10.5703125" bestFit="1" customWidth="1"/>
    <col min="7686" max="7688" width="12.5703125" bestFit="1" customWidth="1"/>
    <col min="7689" max="7689" width="12.7109375" bestFit="1" customWidth="1"/>
    <col min="7690" max="7690" width="9.7109375" bestFit="1" customWidth="1"/>
    <col min="7691" max="7691" width="12.7109375" bestFit="1" customWidth="1"/>
    <col min="7692" max="7692" width="14.7109375" bestFit="1" customWidth="1"/>
    <col min="7693" max="7696" width="12.5703125" bestFit="1" customWidth="1"/>
    <col min="7697" max="7697" width="11.42578125" bestFit="1" customWidth="1"/>
    <col min="7698" max="7698" width="10.42578125" bestFit="1" customWidth="1"/>
    <col min="7699" max="7699" width="10.7109375" bestFit="1" customWidth="1"/>
    <col min="7700" max="7700" width="10.5703125" bestFit="1" customWidth="1"/>
    <col min="7701" max="7701" width="11.42578125" bestFit="1" customWidth="1"/>
    <col min="7702" max="7702" width="8" bestFit="1" customWidth="1"/>
    <col min="7703" max="7703" width="9.28515625" bestFit="1" customWidth="1"/>
    <col min="7704" max="7706" width="12.28515625" bestFit="1" customWidth="1"/>
    <col min="7707" max="7707" width="11.7109375" bestFit="1" customWidth="1"/>
    <col min="7708" max="7708" width="26.7109375" bestFit="1" customWidth="1"/>
    <col min="7709" max="7709" width="23.7109375" bestFit="1" customWidth="1"/>
    <col min="7710" max="7710" width="15.42578125" bestFit="1" customWidth="1"/>
    <col min="7937" max="7937" width="12.28515625" bestFit="1" customWidth="1"/>
    <col min="7938" max="7938" width="21.5703125" bestFit="1" customWidth="1"/>
    <col min="7939" max="7939" width="45.28515625" bestFit="1" customWidth="1"/>
    <col min="7940" max="7940" width="25" bestFit="1" customWidth="1"/>
    <col min="7941" max="7941" width="10.5703125" bestFit="1" customWidth="1"/>
    <col min="7942" max="7944" width="12.5703125" bestFit="1" customWidth="1"/>
    <col min="7945" max="7945" width="12.7109375" bestFit="1" customWidth="1"/>
    <col min="7946" max="7946" width="9.7109375" bestFit="1" customWidth="1"/>
    <col min="7947" max="7947" width="12.7109375" bestFit="1" customWidth="1"/>
    <col min="7948" max="7948" width="14.7109375" bestFit="1" customWidth="1"/>
    <col min="7949" max="7952" width="12.5703125" bestFit="1" customWidth="1"/>
    <col min="7953" max="7953" width="11.42578125" bestFit="1" customWidth="1"/>
    <col min="7954" max="7954" width="10.42578125" bestFit="1" customWidth="1"/>
    <col min="7955" max="7955" width="10.7109375" bestFit="1" customWidth="1"/>
    <col min="7956" max="7956" width="10.5703125" bestFit="1" customWidth="1"/>
    <col min="7957" max="7957" width="11.42578125" bestFit="1" customWidth="1"/>
    <col min="7958" max="7958" width="8" bestFit="1" customWidth="1"/>
    <col min="7959" max="7959" width="9.28515625" bestFit="1" customWidth="1"/>
    <col min="7960" max="7962" width="12.28515625" bestFit="1" customWidth="1"/>
    <col min="7963" max="7963" width="11.7109375" bestFit="1" customWidth="1"/>
    <col min="7964" max="7964" width="26.7109375" bestFit="1" customWidth="1"/>
    <col min="7965" max="7965" width="23.7109375" bestFit="1" customWidth="1"/>
    <col min="7966" max="7966" width="15.42578125" bestFit="1" customWidth="1"/>
    <col min="8193" max="8193" width="12.28515625" bestFit="1" customWidth="1"/>
    <col min="8194" max="8194" width="21.5703125" bestFit="1" customWidth="1"/>
    <col min="8195" max="8195" width="45.28515625" bestFit="1" customWidth="1"/>
    <col min="8196" max="8196" width="25" bestFit="1" customWidth="1"/>
    <col min="8197" max="8197" width="10.5703125" bestFit="1" customWidth="1"/>
    <col min="8198" max="8200" width="12.5703125" bestFit="1" customWidth="1"/>
    <col min="8201" max="8201" width="12.7109375" bestFit="1" customWidth="1"/>
    <col min="8202" max="8202" width="9.7109375" bestFit="1" customWidth="1"/>
    <col min="8203" max="8203" width="12.7109375" bestFit="1" customWidth="1"/>
    <col min="8204" max="8204" width="14.7109375" bestFit="1" customWidth="1"/>
    <col min="8205" max="8208" width="12.5703125" bestFit="1" customWidth="1"/>
    <col min="8209" max="8209" width="11.42578125" bestFit="1" customWidth="1"/>
    <col min="8210" max="8210" width="10.42578125" bestFit="1" customWidth="1"/>
    <col min="8211" max="8211" width="10.7109375" bestFit="1" customWidth="1"/>
    <col min="8212" max="8212" width="10.5703125" bestFit="1" customWidth="1"/>
    <col min="8213" max="8213" width="11.42578125" bestFit="1" customWidth="1"/>
    <col min="8214" max="8214" width="8" bestFit="1" customWidth="1"/>
    <col min="8215" max="8215" width="9.28515625" bestFit="1" customWidth="1"/>
    <col min="8216" max="8218" width="12.28515625" bestFit="1" customWidth="1"/>
    <col min="8219" max="8219" width="11.7109375" bestFit="1" customWidth="1"/>
    <col min="8220" max="8220" width="26.7109375" bestFit="1" customWidth="1"/>
    <col min="8221" max="8221" width="23.7109375" bestFit="1" customWidth="1"/>
    <col min="8222" max="8222" width="15.42578125" bestFit="1" customWidth="1"/>
    <col min="8449" max="8449" width="12.28515625" bestFit="1" customWidth="1"/>
    <col min="8450" max="8450" width="21.5703125" bestFit="1" customWidth="1"/>
    <col min="8451" max="8451" width="45.28515625" bestFit="1" customWidth="1"/>
    <col min="8452" max="8452" width="25" bestFit="1" customWidth="1"/>
    <col min="8453" max="8453" width="10.5703125" bestFit="1" customWidth="1"/>
    <col min="8454" max="8456" width="12.5703125" bestFit="1" customWidth="1"/>
    <col min="8457" max="8457" width="12.7109375" bestFit="1" customWidth="1"/>
    <col min="8458" max="8458" width="9.7109375" bestFit="1" customWidth="1"/>
    <col min="8459" max="8459" width="12.7109375" bestFit="1" customWidth="1"/>
    <col min="8460" max="8460" width="14.7109375" bestFit="1" customWidth="1"/>
    <col min="8461" max="8464" width="12.5703125" bestFit="1" customWidth="1"/>
    <col min="8465" max="8465" width="11.42578125" bestFit="1" customWidth="1"/>
    <col min="8466" max="8466" width="10.42578125" bestFit="1" customWidth="1"/>
    <col min="8467" max="8467" width="10.7109375" bestFit="1" customWidth="1"/>
    <col min="8468" max="8468" width="10.5703125" bestFit="1" customWidth="1"/>
    <col min="8469" max="8469" width="11.42578125" bestFit="1" customWidth="1"/>
    <col min="8470" max="8470" width="8" bestFit="1" customWidth="1"/>
    <col min="8471" max="8471" width="9.28515625" bestFit="1" customWidth="1"/>
    <col min="8472" max="8474" width="12.28515625" bestFit="1" customWidth="1"/>
    <col min="8475" max="8475" width="11.7109375" bestFit="1" customWidth="1"/>
    <col min="8476" max="8476" width="26.7109375" bestFit="1" customWidth="1"/>
    <col min="8477" max="8477" width="23.7109375" bestFit="1" customWidth="1"/>
    <col min="8478" max="8478" width="15.42578125" bestFit="1" customWidth="1"/>
    <col min="8705" max="8705" width="12.28515625" bestFit="1" customWidth="1"/>
    <col min="8706" max="8706" width="21.5703125" bestFit="1" customWidth="1"/>
    <col min="8707" max="8707" width="45.28515625" bestFit="1" customWidth="1"/>
    <col min="8708" max="8708" width="25" bestFit="1" customWidth="1"/>
    <col min="8709" max="8709" width="10.5703125" bestFit="1" customWidth="1"/>
    <col min="8710" max="8712" width="12.5703125" bestFit="1" customWidth="1"/>
    <col min="8713" max="8713" width="12.7109375" bestFit="1" customWidth="1"/>
    <col min="8714" max="8714" width="9.7109375" bestFit="1" customWidth="1"/>
    <col min="8715" max="8715" width="12.7109375" bestFit="1" customWidth="1"/>
    <col min="8716" max="8716" width="14.7109375" bestFit="1" customWidth="1"/>
    <col min="8717" max="8720" width="12.5703125" bestFit="1" customWidth="1"/>
    <col min="8721" max="8721" width="11.42578125" bestFit="1" customWidth="1"/>
    <col min="8722" max="8722" width="10.42578125" bestFit="1" customWidth="1"/>
    <col min="8723" max="8723" width="10.7109375" bestFit="1" customWidth="1"/>
    <col min="8724" max="8724" width="10.5703125" bestFit="1" customWidth="1"/>
    <col min="8725" max="8725" width="11.42578125" bestFit="1" customWidth="1"/>
    <col min="8726" max="8726" width="8" bestFit="1" customWidth="1"/>
    <col min="8727" max="8727" width="9.28515625" bestFit="1" customWidth="1"/>
    <col min="8728" max="8730" width="12.28515625" bestFit="1" customWidth="1"/>
    <col min="8731" max="8731" width="11.7109375" bestFit="1" customWidth="1"/>
    <col min="8732" max="8732" width="26.7109375" bestFit="1" customWidth="1"/>
    <col min="8733" max="8733" width="23.7109375" bestFit="1" customWidth="1"/>
    <col min="8734" max="8734" width="15.42578125" bestFit="1" customWidth="1"/>
    <col min="8961" max="8961" width="12.28515625" bestFit="1" customWidth="1"/>
    <col min="8962" max="8962" width="21.5703125" bestFit="1" customWidth="1"/>
    <col min="8963" max="8963" width="45.28515625" bestFit="1" customWidth="1"/>
    <col min="8964" max="8964" width="25" bestFit="1" customWidth="1"/>
    <col min="8965" max="8965" width="10.5703125" bestFit="1" customWidth="1"/>
    <col min="8966" max="8968" width="12.5703125" bestFit="1" customWidth="1"/>
    <col min="8969" max="8969" width="12.7109375" bestFit="1" customWidth="1"/>
    <col min="8970" max="8970" width="9.7109375" bestFit="1" customWidth="1"/>
    <col min="8971" max="8971" width="12.7109375" bestFit="1" customWidth="1"/>
    <col min="8972" max="8972" width="14.7109375" bestFit="1" customWidth="1"/>
    <col min="8973" max="8976" width="12.5703125" bestFit="1" customWidth="1"/>
    <col min="8977" max="8977" width="11.42578125" bestFit="1" customWidth="1"/>
    <col min="8978" max="8978" width="10.42578125" bestFit="1" customWidth="1"/>
    <col min="8979" max="8979" width="10.7109375" bestFit="1" customWidth="1"/>
    <col min="8980" max="8980" width="10.5703125" bestFit="1" customWidth="1"/>
    <col min="8981" max="8981" width="11.42578125" bestFit="1" customWidth="1"/>
    <col min="8982" max="8982" width="8" bestFit="1" customWidth="1"/>
    <col min="8983" max="8983" width="9.28515625" bestFit="1" customWidth="1"/>
    <col min="8984" max="8986" width="12.28515625" bestFit="1" customWidth="1"/>
    <col min="8987" max="8987" width="11.7109375" bestFit="1" customWidth="1"/>
    <col min="8988" max="8988" width="26.7109375" bestFit="1" customWidth="1"/>
    <col min="8989" max="8989" width="23.7109375" bestFit="1" customWidth="1"/>
    <col min="8990" max="8990" width="15.42578125" bestFit="1" customWidth="1"/>
    <col min="9217" max="9217" width="12.28515625" bestFit="1" customWidth="1"/>
    <col min="9218" max="9218" width="21.5703125" bestFit="1" customWidth="1"/>
    <col min="9219" max="9219" width="45.28515625" bestFit="1" customWidth="1"/>
    <col min="9220" max="9220" width="25" bestFit="1" customWidth="1"/>
    <col min="9221" max="9221" width="10.5703125" bestFit="1" customWidth="1"/>
    <col min="9222" max="9224" width="12.5703125" bestFit="1" customWidth="1"/>
    <col min="9225" max="9225" width="12.7109375" bestFit="1" customWidth="1"/>
    <col min="9226" max="9226" width="9.7109375" bestFit="1" customWidth="1"/>
    <col min="9227" max="9227" width="12.7109375" bestFit="1" customWidth="1"/>
    <col min="9228" max="9228" width="14.7109375" bestFit="1" customWidth="1"/>
    <col min="9229" max="9232" width="12.5703125" bestFit="1" customWidth="1"/>
    <col min="9233" max="9233" width="11.42578125" bestFit="1" customWidth="1"/>
    <col min="9234" max="9234" width="10.42578125" bestFit="1" customWidth="1"/>
    <col min="9235" max="9235" width="10.7109375" bestFit="1" customWidth="1"/>
    <col min="9236" max="9236" width="10.5703125" bestFit="1" customWidth="1"/>
    <col min="9237" max="9237" width="11.42578125" bestFit="1" customWidth="1"/>
    <col min="9238" max="9238" width="8" bestFit="1" customWidth="1"/>
    <col min="9239" max="9239" width="9.28515625" bestFit="1" customWidth="1"/>
    <col min="9240" max="9242" width="12.28515625" bestFit="1" customWidth="1"/>
    <col min="9243" max="9243" width="11.7109375" bestFit="1" customWidth="1"/>
    <col min="9244" max="9244" width="26.7109375" bestFit="1" customWidth="1"/>
    <col min="9245" max="9245" width="23.7109375" bestFit="1" customWidth="1"/>
    <col min="9246" max="9246" width="15.42578125" bestFit="1" customWidth="1"/>
    <col min="9473" max="9473" width="12.28515625" bestFit="1" customWidth="1"/>
    <col min="9474" max="9474" width="21.5703125" bestFit="1" customWidth="1"/>
    <col min="9475" max="9475" width="45.28515625" bestFit="1" customWidth="1"/>
    <col min="9476" max="9476" width="25" bestFit="1" customWidth="1"/>
    <col min="9477" max="9477" width="10.5703125" bestFit="1" customWidth="1"/>
    <col min="9478" max="9480" width="12.5703125" bestFit="1" customWidth="1"/>
    <col min="9481" max="9481" width="12.7109375" bestFit="1" customWidth="1"/>
    <col min="9482" max="9482" width="9.7109375" bestFit="1" customWidth="1"/>
    <col min="9483" max="9483" width="12.7109375" bestFit="1" customWidth="1"/>
    <col min="9484" max="9484" width="14.7109375" bestFit="1" customWidth="1"/>
    <col min="9485" max="9488" width="12.5703125" bestFit="1" customWidth="1"/>
    <col min="9489" max="9489" width="11.42578125" bestFit="1" customWidth="1"/>
    <col min="9490" max="9490" width="10.42578125" bestFit="1" customWidth="1"/>
    <col min="9491" max="9491" width="10.7109375" bestFit="1" customWidth="1"/>
    <col min="9492" max="9492" width="10.5703125" bestFit="1" customWidth="1"/>
    <col min="9493" max="9493" width="11.42578125" bestFit="1" customWidth="1"/>
    <col min="9494" max="9494" width="8" bestFit="1" customWidth="1"/>
    <col min="9495" max="9495" width="9.28515625" bestFit="1" customWidth="1"/>
    <col min="9496" max="9498" width="12.28515625" bestFit="1" customWidth="1"/>
    <col min="9499" max="9499" width="11.7109375" bestFit="1" customWidth="1"/>
    <col min="9500" max="9500" width="26.7109375" bestFit="1" customWidth="1"/>
    <col min="9501" max="9501" width="23.7109375" bestFit="1" customWidth="1"/>
    <col min="9502" max="9502" width="15.42578125" bestFit="1" customWidth="1"/>
    <col min="9729" max="9729" width="12.28515625" bestFit="1" customWidth="1"/>
    <col min="9730" max="9730" width="21.5703125" bestFit="1" customWidth="1"/>
    <col min="9731" max="9731" width="45.28515625" bestFit="1" customWidth="1"/>
    <col min="9732" max="9732" width="25" bestFit="1" customWidth="1"/>
    <col min="9733" max="9733" width="10.5703125" bestFit="1" customWidth="1"/>
    <col min="9734" max="9736" width="12.5703125" bestFit="1" customWidth="1"/>
    <col min="9737" max="9737" width="12.7109375" bestFit="1" customWidth="1"/>
    <col min="9738" max="9738" width="9.7109375" bestFit="1" customWidth="1"/>
    <col min="9739" max="9739" width="12.7109375" bestFit="1" customWidth="1"/>
    <col min="9740" max="9740" width="14.7109375" bestFit="1" customWidth="1"/>
    <col min="9741" max="9744" width="12.5703125" bestFit="1" customWidth="1"/>
    <col min="9745" max="9745" width="11.42578125" bestFit="1" customWidth="1"/>
    <col min="9746" max="9746" width="10.42578125" bestFit="1" customWidth="1"/>
    <col min="9747" max="9747" width="10.7109375" bestFit="1" customWidth="1"/>
    <col min="9748" max="9748" width="10.5703125" bestFit="1" customWidth="1"/>
    <col min="9749" max="9749" width="11.42578125" bestFit="1" customWidth="1"/>
    <col min="9750" max="9750" width="8" bestFit="1" customWidth="1"/>
    <col min="9751" max="9751" width="9.28515625" bestFit="1" customWidth="1"/>
    <col min="9752" max="9754" width="12.28515625" bestFit="1" customWidth="1"/>
    <col min="9755" max="9755" width="11.7109375" bestFit="1" customWidth="1"/>
    <col min="9756" max="9756" width="26.7109375" bestFit="1" customWidth="1"/>
    <col min="9757" max="9757" width="23.7109375" bestFit="1" customWidth="1"/>
    <col min="9758" max="9758" width="15.42578125" bestFit="1" customWidth="1"/>
    <col min="9985" max="9985" width="12.28515625" bestFit="1" customWidth="1"/>
    <col min="9986" max="9986" width="21.5703125" bestFit="1" customWidth="1"/>
    <col min="9987" max="9987" width="45.28515625" bestFit="1" customWidth="1"/>
    <col min="9988" max="9988" width="25" bestFit="1" customWidth="1"/>
    <col min="9989" max="9989" width="10.5703125" bestFit="1" customWidth="1"/>
    <col min="9990" max="9992" width="12.5703125" bestFit="1" customWidth="1"/>
    <col min="9993" max="9993" width="12.7109375" bestFit="1" customWidth="1"/>
    <col min="9994" max="9994" width="9.7109375" bestFit="1" customWidth="1"/>
    <col min="9995" max="9995" width="12.7109375" bestFit="1" customWidth="1"/>
    <col min="9996" max="9996" width="14.7109375" bestFit="1" customWidth="1"/>
    <col min="9997" max="10000" width="12.5703125" bestFit="1" customWidth="1"/>
    <col min="10001" max="10001" width="11.42578125" bestFit="1" customWidth="1"/>
    <col min="10002" max="10002" width="10.42578125" bestFit="1" customWidth="1"/>
    <col min="10003" max="10003" width="10.7109375" bestFit="1" customWidth="1"/>
    <col min="10004" max="10004" width="10.5703125" bestFit="1" customWidth="1"/>
    <col min="10005" max="10005" width="11.42578125" bestFit="1" customWidth="1"/>
    <col min="10006" max="10006" width="8" bestFit="1" customWidth="1"/>
    <col min="10007" max="10007" width="9.28515625" bestFit="1" customWidth="1"/>
    <col min="10008" max="10010" width="12.28515625" bestFit="1" customWidth="1"/>
    <col min="10011" max="10011" width="11.7109375" bestFit="1" customWidth="1"/>
    <col min="10012" max="10012" width="26.7109375" bestFit="1" customWidth="1"/>
    <col min="10013" max="10013" width="23.7109375" bestFit="1" customWidth="1"/>
    <col min="10014" max="10014" width="15.42578125" bestFit="1" customWidth="1"/>
    <col min="10241" max="10241" width="12.28515625" bestFit="1" customWidth="1"/>
    <col min="10242" max="10242" width="21.5703125" bestFit="1" customWidth="1"/>
    <col min="10243" max="10243" width="45.28515625" bestFit="1" customWidth="1"/>
    <col min="10244" max="10244" width="25" bestFit="1" customWidth="1"/>
    <col min="10245" max="10245" width="10.5703125" bestFit="1" customWidth="1"/>
    <col min="10246" max="10248" width="12.5703125" bestFit="1" customWidth="1"/>
    <col min="10249" max="10249" width="12.7109375" bestFit="1" customWidth="1"/>
    <col min="10250" max="10250" width="9.7109375" bestFit="1" customWidth="1"/>
    <col min="10251" max="10251" width="12.7109375" bestFit="1" customWidth="1"/>
    <col min="10252" max="10252" width="14.7109375" bestFit="1" customWidth="1"/>
    <col min="10253" max="10256" width="12.5703125" bestFit="1" customWidth="1"/>
    <col min="10257" max="10257" width="11.42578125" bestFit="1" customWidth="1"/>
    <col min="10258" max="10258" width="10.42578125" bestFit="1" customWidth="1"/>
    <col min="10259" max="10259" width="10.7109375" bestFit="1" customWidth="1"/>
    <col min="10260" max="10260" width="10.5703125" bestFit="1" customWidth="1"/>
    <col min="10261" max="10261" width="11.42578125" bestFit="1" customWidth="1"/>
    <col min="10262" max="10262" width="8" bestFit="1" customWidth="1"/>
    <col min="10263" max="10263" width="9.28515625" bestFit="1" customWidth="1"/>
    <col min="10264" max="10266" width="12.28515625" bestFit="1" customWidth="1"/>
    <col min="10267" max="10267" width="11.7109375" bestFit="1" customWidth="1"/>
    <col min="10268" max="10268" width="26.7109375" bestFit="1" customWidth="1"/>
    <col min="10269" max="10269" width="23.7109375" bestFit="1" customWidth="1"/>
    <col min="10270" max="10270" width="15.42578125" bestFit="1" customWidth="1"/>
    <col min="10497" max="10497" width="12.28515625" bestFit="1" customWidth="1"/>
    <col min="10498" max="10498" width="21.5703125" bestFit="1" customWidth="1"/>
    <col min="10499" max="10499" width="45.28515625" bestFit="1" customWidth="1"/>
    <col min="10500" max="10500" width="25" bestFit="1" customWidth="1"/>
    <col min="10501" max="10501" width="10.5703125" bestFit="1" customWidth="1"/>
    <col min="10502" max="10504" width="12.5703125" bestFit="1" customWidth="1"/>
    <col min="10505" max="10505" width="12.7109375" bestFit="1" customWidth="1"/>
    <col min="10506" max="10506" width="9.7109375" bestFit="1" customWidth="1"/>
    <col min="10507" max="10507" width="12.7109375" bestFit="1" customWidth="1"/>
    <col min="10508" max="10508" width="14.7109375" bestFit="1" customWidth="1"/>
    <col min="10509" max="10512" width="12.5703125" bestFit="1" customWidth="1"/>
    <col min="10513" max="10513" width="11.42578125" bestFit="1" customWidth="1"/>
    <col min="10514" max="10514" width="10.42578125" bestFit="1" customWidth="1"/>
    <col min="10515" max="10515" width="10.7109375" bestFit="1" customWidth="1"/>
    <col min="10516" max="10516" width="10.5703125" bestFit="1" customWidth="1"/>
    <col min="10517" max="10517" width="11.42578125" bestFit="1" customWidth="1"/>
    <col min="10518" max="10518" width="8" bestFit="1" customWidth="1"/>
    <col min="10519" max="10519" width="9.28515625" bestFit="1" customWidth="1"/>
    <col min="10520" max="10522" width="12.28515625" bestFit="1" customWidth="1"/>
    <col min="10523" max="10523" width="11.7109375" bestFit="1" customWidth="1"/>
    <col min="10524" max="10524" width="26.7109375" bestFit="1" customWidth="1"/>
    <col min="10525" max="10525" width="23.7109375" bestFit="1" customWidth="1"/>
    <col min="10526" max="10526" width="15.42578125" bestFit="1" customWidth="1"/>
    <col min="10753" max="10753" width="12.28515625" bestFit="1" customWidth="1"/>
    <col min="10754" max="10754" width="21.5703125" bestFit="1" customWidth="1"/>
    <col min="10755" max="10755" width="45.28515625" bestFit="1" customWidth="1"/>
    <col min="10756" max="10756" width="25" bestFit="1" customWidth="1"/>
    <col min="10757" max="10757" width="10.5703125" bestFit="1" customWidth="1"/>
    <col min="10758" max="10760" width="12.5703125" bestFit="1" customWidth="1"/>
    <col min="10761" max="10761" width="12.7109375" bestFit="1" customWidth="1"/>
    <col min="10762" max="10762" width="9.7109375" bestFit="1" customWidth="1"/>
    <col min="10763" max="10763" width="12.7109375" bestFit="1" customWidth="1"/>
    <col min="10764" max="10764" width="14.7109375" bestFit="1" customWidth="1"/>
    <col min="10765" max="10768" width="12.5703125" bestFit="1" customWidth="1"/>
    <col min="10769" max="10769" width="11.42578125" bestFit="1" customWidth="1"/>
    <col min="10770" max="10770" width="10.42578125" bestFit="1" customWidth="1"/>
    <col min="10771" max="10771" width="10.7109375" bestFit="1" customWidth="1"/>
    <col min="10772" max="10772" width="10.5703125" bestFit="1" customWidth="1"/>
    <col min="10773" max="10773" width="11.42578125" bestFit="1" customWidth="1"/>
    <col min="10774" max="10774" width="8" bestFit="1" customWidth="1"/>
    <col min="10775" max="10775" width="9.28515625" bestFit="1" customWidth="1"/>
    <col min="10776" max="10778" width="12.28515625" bestFit="1" customWidth="1"/>
    <col min="10779" max="10779" width="11.7109375" bestFit="1" customWidth="1"/>
    <col min="10780" max="10780" width="26.7109375" bestFit="1" customWidth="1"/>
    <col min="10781" max="10781" width="23.7109375" bestFit="1" customWidth="1"/>
    <col min="10782" max="10782" width="15.42578125" bestFit="1" customWidth="1"/>
    <col min="11009" max="11009" width="12.28515625" bestFit="1" customWidth="1"/>
    <col min="11010" max="11010" width="21.5703125" bestFit="1" customWidth="1"/>
    <col min="11011" max="11011" width="45.28515625" bestFit="1" customWidth="1"/>
    <col min="11012" max="11012" width="25" bestFit="1" customWidth="1"/>
    <col min="11013" max="11013" width="10.5703125" bestFit="1" customWidth="1"/>
    <col min="11014" max="11016" width="12.5703125" bestFit="1" customWidth="1"/>
    <col min="11017" max="11017" width="12.7109375" bestFit="1" customWidth="1"/>
    <col min="11018" max="11018" width="9.7109375" bestFit="1" customWidth="1"/>
    <col min="11019" max="11019" width="12.7109375" bestFit="1" customWidth="1"/>
    <col min="11020" max="11020" width="14.7109375" bestFit="1" customWidth="1"/>
    <col min="11021" max="11024" width="12.5703125" bestFit="1" customWidth="1"/>
    <col min="11025" max="11025" width="11.42578125" bestFit="1" customWidth="1"/>
    <col min="11026" max="11026" width="10.42578125" bestFit="1" customWidth="1"/>
    <col min="11027" max="11027" width="10.7109375" bestFit="1" customWidth="1"/>
    <col min="11028" max="11028" width="10.5703125" bestFit="1" customWidth="1"/>
    <col min="11029" max="11029" width="11.42578125" bestFit="1" customWidth="1"/>
    <col min="11030" max="11030" width="8" bestFit="1" customWidth="1"/>
    <col min="11031" max="11031" width="9.28515625" bestFit="1" customWidth="1"/>
    <col min="11032" max="11034" width="12.28515625" bestFit="1" customWidth="1"/>
    <col min="11035" max="11035" width="11.7109375" bestFit="1" customWidth="1"/>
    <col min="11036" max="11036" width="26.7109375" bestFit="1" customWidth="1"/>
    <col min="11037" max="11037" width="23.7109375" bestFit="1" customWidth="1"/>
    <col min="11038" max="11038" width="15.42578125" bestFit="1" customWidth="1"/>
    <col min="11265" max="11265" width="12.28515625" bestFit="1" customWidth="1"/>
    <col min="11266" max="11266" width="21.5703125" bestFit="1" customWidth="1"/>
    <col min="11267" max="11267" width="45.28515625" bestFit="1" customWidth="1"/>
    <col min="11268" max="11268" width="25" bestFit="1" customWidth="1"/>
    <col min="11269" max="11269" width="10.5703125" bestFit="1" customWidth="1"/>
    <col min="11270" max="11272" width="12.5703125" bestFit="1" customWidth="1"/>
    <col min="11273" max="11273" width="12.7109375" bestFit="1" customWidth="1"/>
    <col min="11274" max="11274" width="9.7109375" bestFit="1" customWidth="1"/>
    <col min="11275" max="11275" width="12.7109375" bestFit="1" customWidth="1"/>
    <col min="11276" max="11276" width="14.7109375" bestFit="1" customWidth="1"/>
    <col min="11277" max="11280" width="12.5703125" bestFit="1" customWidth="1"/>
    <col min="11281" max="11281" width="11.42578125" bestFit="1" customWidth="1"/>
    <col min="11282" max="11282" width="10.42578125" bestFit="1" customWidth="1"/>
    <col min="11283" max="11283" width="10.7109375" bestFit="1" customWidth="1"/>
    <col min="11284" max="11284" width="10.5703125" bestFit="1" customWidth="1"/>
    <col min="11285" max="11285" width="11.42578125" bestFit="1" customWidth="1"/>
    <col min="11286" max="11286" width="8" bestFit="1" customWidth="1"/>
    <col min="11287" max="11287" width="9.28515625" bestFit="1" customWidth="1"/>
    <col min="11288" max="11290" width="12.28515625" bestFit="1" customWidth="1"/>
    <col min="11291" max="11291" width="11.7109375" bestFit="1" customWidth="1"/>
    <col min="11292" max="11292" width="26.7109375" bestFit="1" customWidth="1"/>
    <col min="11293" max="11293" width="23.7109375" bestFit="1" customWidth="1"/>
    <col min="11294" max="11294" width="15.42578125" bestFit="1" customWidth="1"/>
    <col min="11521" max="11521" width="12.28515625" bestFit="1" customWidth="1"/>
    <col min="11522" max="11522" width="21.5703125" bestFit="1" customWidth="1"/>
    <col min="11523" max="11523" width="45.28515625" bestFit="1" customWidth="1"/>
    <col min="11524" max="11524" width="25" bestFit="1" customWidth="1"/>
    <col min="11525" max="11525" width="10.5703125" bestFit="1" customWidth="1"/>
    <col min="11526" max="11528" width="12.5703125" bestFit="1" customWidth="1"/>
    <col min="11529" max="11529" width="12.7109375" bestFit="1" customWidth="1"/>
    <col min="11530" max="11530" width="9.7109375" bestFit="1" customWidth="1"/>
    <col min="11531" max="11531" width="12.7109375" bestFit="1" customWidth="1"/>
    <col min="11532" max="11532" width="14.7109375" bestFit="1" customWidth="1"/>
    <col min="11533" max="11536" width="12.5703125" bestFit="1" customWidth="1"/>
    <col min="11537" max="11537" width="11.42578125" bestFit="1" customWidth="1"/>
    <col min="11538" max="11538" width="10.42578125" bestFit="1" customWidth="1"/>
    <col min="11539" max="11539" width="10.7109375" bestFit="1" customWidth="1"/>
    <col min="11540" max="11540" width="10.5703125" bestFit="1" customWidth="1"/>
    <col min="11541" max="11541" width="11.42578125" bestFit="1" customWidth="1"/>
    <col min="11542" max="11542" width="8" bestFit="1" customWidth="1"/>
    <col min="11543" max="11543" width="9.28515625" bestFit="1" customWidth="1"/>
    <col min="11544" max="11546" width="12.28515625" bestFit="1" customWidth="1"/>
    <col min="11547" max="11547" width="11.7109375" bestFit="1" customWidth="1"/>
    <col min="11548" max="11548" width="26.7109375" bestFit="1" customWidth="1"/>
    <col min="11549" max="11549" width="23.7109375" bestFit="1" customWidth="1"/>
    <col min="11550" max="11550" width="15.42578125" bestFit="1" customWidth="1"/>
    <col min="11777" max="11777" width="12.28515625" bestFit="1" customWidth="1"/>
    <col min="11778" max="11778" width="21.5703125" bestFit="1" customWidth="1"/>
    <col min="11779" max="11779" width="45.28515625" bestFit="1" customWidth="1"/>
    <col min="11780" max="11780" width="25" bestFit="1" customWidth="1"/>
    <col min="11781" max="11781" width="10.5703125" bestFit="1" customWidth="1"/>
    <col min="11782" max="11784" width="12.5703125" bestFit="1" customWidth="1"/>
    <col min="11785" max="11785" width="12.7109375" bestFit="1" customWidth="1"/>
    <col min="11786" max="11786" width="9.7109375" bestFit="1" customWidth="1"/>
    <col min="11787" max="11787" width="12.7109375" bestFit="1" customWidth="1"/>
    <col min="11788" max="11788" width="14.7109375" bestFit="1" customWidth="1"/>
    <col min="11789" max="11792" width="12.5703125" bestFit="1" customWidth="1"/>
    <col min="11793" max="11793" width="11.42578125" bestFit="1" customWidth="1"/>
    <col min="11794" max="11794" width="10.42578125" bestFit="1" customWidth="1"/>
    <col min="11795" max="11795" width="10.7109375" bestFit="1" customWidth="1"/>
    <col min="11796" max="11796" width="10.5703125" bestFit="1" customWidth="1"/>
    <col min="11797" max="11797" width="11.42578125" bestFit="1" customWidth="1"/>
    <col min="11798" max="11798" width="8" bestFit="1" customWidth="1"/>
    <col min="11799" max="11799" width="9.28515625" bestFit="1" customWidth="1"/>
    <col min="11800" max="11802" width="12.28515625" bestFit="1" customWidth="1"/>
    <col min="11803" max="11803" width="11.7109375" bestFit="1" customWidth="1"/>
    <col min="11804" max="11804" width="26.7109375" bestFit="1" customWidth="1"/>
    <col min="11805" max="11805" width="23.7109375" bestFit="1" customWidth="1"/>
    <col min="11806" max="11806" width="15.42578125" bestFit="1" customWidth="1"/>
    <col min="12033" max="12033" width="12.28515625" bestFit="1" customWidth="1"/>
    <col min="12034" max="12034" width="21.5703125" bestFit="1" customWidth="1"/>
    <col min="12035" max="12035" width="45.28515625" bestFit="1" customWidth="1"/>
    <col min="12036" max="12036" width="25" bestFit="1" customWidth="1"/>
    <col min="12037" max="12037" width="10.5703125" bestFit="1" customWidth="1"/>
    <col min="12038" max="12040" width="12.5703125" bestFit="1" customWidth="1"/>
    <col min="12041" max="12041" width="12.7109375" bestFit="1" customWidth="1"/>
    <col min="12042" max="12042" width="9.7109375" bestFit="1" customWidth="1"/>
    <col min="12043" max="12043" width="12.7109375" bestFit="1" customWidth="1"/>
    <col min="12044" max="12044" width="14.7109375" bestFit="1" customWidth="1"/>
    <col min="12045" max="12048" width="12.5703125" bestFit="1" customWidth="1"/>
    <col min="12049" max="12049" width="11.42578125" bestFit="1" customWidth="1"/>
    <col min="12050" max="12050" width="10.42578125" bestFit="1" customWidth="1"/>
    <col min="12051" max="12051" width="10.7109375" bestFit="1" customWidth="1"/>
    <col min="12052" max="12052" width="10.5703125" bestFit="1" customWidth="1"/>
    <col min="12053" max="12053" width="11.42578125" bestFit="1" customWidth="1"/>
    <col min="12054" max="12054" width="8" bestFit="1" customWidth="1"/>
    <col min="12055" max="12055" width="9.28515625" bestFit="1" customWidth="1"/>
    <col min="12056" max="12058" width="12.28515625" bestFit="1" customWidth="1"/>
    <col min="12059" max="12059" width="11.7109375" bestFit="1" customWidth="1"/>
    <col min="12060" max="12060" width="26.7109375" bestFit="1" customWidth="1"/>
    <col min="12061" max="12061" width="23.7109375" bestFit="1" customWidth="1"/>
    <col min="12062" max="12062" width="15.42578125" bestFit="1" customWidth="1"/>
    <col min="12289" max="12289" width="12.28515625" bestFit="1" customWidth="1"/>
    <col min="12290" max="12290" width="21.5703125" bestFit="1" customWidth="1"/>
    <col min="12291" max="12291" width="45.28515625" bestFit="1" customWidth="1"/>
    <col min="12292" max="12292" width="25" bestFit="1" customWidth="1"/>
    <col min="12293" max="12293" width="10.5703125" bestFit="1" customWidth="1"/>
    <col min="12294" max="12296" width="12.5703125" bestFit="1" customWidth="1"/>
    <col min="12297" max="12297" width="12.7109375" bestFit="1" customWidth="1"/>
    <col min="12298" max="12298" width="9.7109375" bestFit="1" customWidth="1"/>
    <col min="12299" max="12299" width="12.7109375" bestFit="1" customWidth="1"/>
    <col min="12300" max="12300" width="14.7109375" bestFit="1" customWidth="1"/>
    <col min="12301" max="12304" width="12.5703125" bestFit="1" customWidth="1"/>
    <col min="12305" max="12305" width="11.42578125" bestFit="1" customWidth="1"/>
    <col min="12306" max="12306" width="10.42578125" bestFit="1" customWidth="1"/>
    <col min="12307" max="12307" width="10.7109375" bestFit="1" customWidth="1"/>
    <col min="12308" max="12308" width="10.5703125" bestFit="1" customWidth="1"/>
    <col min="12309" max="12309" width="11.42578125" bestFit="1" customWidth="1"/>
    <col min="12310" max="12310" width="8" bestFit="1" customWidth="1"/>
    <col min="12311" max="12311" width="9.28515625" bestFit="1" customWidth="1"/>
    <col min="12312" max="12314" width="12.28515625" bestFit="1" customWidth="1"/>
    <col min="12315" max="12315" width="11.7109375" bestFit="1" customWidth="1"/>
    <col min="12316" max="12316" width="26.7109375" bestFit="1" customWidth="1"/>
    <col min="12317" max="12317" width="23.7109375" bestFit="1" customWidth="1"/>
    <col min="12318" max="12318" width="15.42578125" bestFit="1" customWidth="1"/>
    <col min="12545" max="12545" width="12.28515625" bestFit="1" customWidth="1"/>
    <col min="12546" max="12546" width="21.5703125" bestFit="1" customWidth="1"/>
    <col min="12547" max="12547" width="45.28515625" bestFit="1" customWidth="1"/>
    <col min="12548" max="12548" width="25" bestFit="1" customWidth="1"/>
    <col min="12549" max="12549" width="10.5703125" bestFit="1" customWidth="1"/>
    <col min="12550" max="12552" width="12.5703125" bestFit="1" customWidth="1"/>
    <col min="12553" max="12553" width="12.7109375" bestFit="1" customWidth="1"/>
    <col min="12554" max="12554" width="9.7109375" bestFit="1" customWidth="1"/>
    <col min="12555" max="12555" width="12.7109375" bestFit="1" customWidth="1"/>
    <col min="12556" max="12556" width="14.7109375" bestFit="1" customWidth="1"/>
    <col min="12557" max="12560" width="12.5703125" bestFit="1" customWidth="1"/>
    <col min="12561" max="12561" width="11.42578125" bestFit="1" customWidth="1"/>
    <col min="12562" max="12562" width="10.42578125" bestFit="1" customWidth="1"/>
    <col min="12563" max="12563" width="10.7109375" bestFit="1" customWidth="1"/>
    <col min="12564" max="12564" width="10.5703125" bestFit="1" customWidth="1"/>
    <col min="12565" max="12565" width="11.42578125" bestFit="1" customWidth="1"/>
    <col min="12566" max="12566" width="8" bestFit="1" customWidth="1"/>
    <col min="12567" max="12567" width="9.28515625" bestFit="1" customWidth="1"/>
    <col min="12568" max="12570" width="12.28515625" bestFit="1" customWidth="1"/>
    <col min="12571" max="12571" width="11.7109375" bestFit="1" customWidth="1"/>
    <col min="12572" max="12572" width="26.7109375" bestFit="1" customWidth="1"/>
    <col min="12573" max="12573" width="23.7109375" bestFit="1" customWidth="1"/>
    <col min="12574" max="12574" width="15.42578125" bestFit="1" customWidth="1"/>
    <col min="12801" max="12801" width="12.28515625" bestFit="1" customWidth="1"/>
    <col min="12802" max="12802" width="21.5703125" bestFit="1" customWidth="1"/>
    <col min="12803" max="12803" width="45.28515625" bestFit="1" customWidth="1"/>
    <col min="12804" max="12804" width="25" bestFit="1" customWidth="1"/>
    <col min="12805" max="12805" width="10.5703125" bestFit="1" customWidth="1"/>
    <col min="12806" max="12808" width="12.5703125" bestFit="1" customWidth="1"/>
    <col min="12809" max="12809" width="12.7109375" bestFit="1" customWidth="1"/>
    <col min="12810" max="12810" width="9.7109375" bestFit="1" customWidth="1"/>
    <col min="12811" max="12811" width="12.7109375" bestFit="1" customWidth="1"/>
    <col min="12812" max="12812" width="14.7109375" bestFit="1" customWidth="1"/>
    <col min="12813" max="12816" width="12.5703125" bestFit="1" customWidth="1"/>
    <col min="12817" max="12817" width="11.42578125" bestFit="1" customWidth="1"/>
    <col min="12818" max="12818" width="10.42578125" bestFit="1" customWidth="1"/>
    <col min="12819" max="12819" width="10.7109375" bestFit="1" customWidth="1"/>
    <col min="12820" max="12820" width="10.5703125" bestFit="1" customWidth="1"/>
    <col min="12821" max="12821" width="11.42578125" bestFit="1" customWidth="1"/>
    <col min="12822" max="12822" width="8" bestFit="1" customWidth="1"/>
    <col min="12823" max="12823" width="9.28515625" bestFit="1" customWidth="1"/>
    <col min="12824" max="12826" width="12.28515625" bestFit="1" customWidth="1"/>
    <col min="12827" max="12827" width="11.7109375" bestFit="1" customWidth="1"/>
    <col min="12828" max="12828" width="26.7109375" bestFit="1" customWidth="1"/>
    <col min="12829" max="12829" width="23.7109375" bestFit="1" customWidth="1"/>
    <col min="12830" max="12830" width="15.42578125" bestFit="1" customWidth="1"/>
    <col min="13057" max="13057" width="12.28515625" bestFit="1" customWidth="1"/>
    <col min="13058" max="13058" width="21.5703125" bestFit="1" customWidth="1"/>
    <col min="13059" max="13059" width="45.28515625" bestFit="1" customWidth="1"/>
    <col min="13060" max="13060" width="25" bestFit="1" customWidth="1"/>
    <col min="13061" max="13061" width="10.5703125" bestFit="1" customWidth="1"/>
    <col min="13062" max="13064" width="12.5703125" bestFit="1" customWidth="1"/>
    <col min="13065" max="13065" width="12.7109375" bestFit="1" customWidth="1"/>
    <col min="13066" max="13066" width="9.7109375" bestFit="1" customWidth="1"/>
    <col min="13067" max="13067" width="12.7109375" bestFit="1" customWidth="1"/>
    <col min="13068" max="13068" width="14.7109375" bestFit="1" customWidth="1"/>
    <col min="13069" max="13072" width="12.5703125" bestFit="1" customWidth="1"/>
    <col min="13073" max="13073" width="11.42578125" bestFit="1" customWidth="1"/>
    <col min="13074" max="13074" width="10.42578125" bestFit="1" customWidth="1"/>
    <col min="13075" max="13075" width="10.7109375" bestFit="1" customWidth="1"/>
    <col min="13076" max="13076" width="10.5703125" bestFit="1" customWidth="1"/>
    <col min="13077" max="13077" width="11.42578125" bestFit="1" customWidth="1"/>
    <col min="13078" max="13078" width="8" bestFit="1" customWidth="1"/>
    <col min="13079" max="13079" width="9.28515625" bestFit="1" customWidth="1"/>
    <col min="13080" max="13082" width="12.28515625" bestFit="1" customWidth="1"/>
    <col min="13083" max="13083" width="11.7109375" bestFit="1" customWidth="1"/>
    <col min="13084" max="13084" width="26.7109375" bestFit="1" customWidth="1"/>
    <col min="13085" max="13085" width="23.7109375" bestFit="1" customWidth="1"/>
    <col min="13086" max="13086" width="15.42578125" bestFit="1" customWidth="1"/>
    <col min="13313" max="13313" width="12.28515625" bestFit="1" customWidth="1"/>
    <col min="13314" max="13314" width="21.5703125" bestFit="1" customWidth="1"/>
    <col min="13315" max="13315" width="45.28515625" bestFit="1" customWidth="1"/>
    <col min="13316" max="13316" width="25" bestFit="1" customWidth="1"/>
    <col min="13317" max="13317" width="10.5703125" bestFit="1" customWidth="1"/>
    <col min="13318" max="13320" width="12.5703125" bestFit="1" customWidth="1"/>
    <col min="13321" max="13321" width="12.7109375" bestFit="1" customWidth="1"/>
    <col min="13322" max="13322" width="9.7109375" bestFit="1" customWidth="1"/>
    <col min="13323" max="13323" width="12.7109375" bestFit="1" customWidth="1"/>
    <col min="13324" max="13324" width="14.7109375" bestFit="1" customWidth="1"/>
    <col min="13325" max="13328" width="12.5703125" bestFit="1" customWidth="1"/>
    <col min="13329" max="13329" width="11.42578125" bestFit="1" customWidth="1"/>
    <col min="13330" max="13330" width="10.42578125" bestFit="1" customWidth="1"/>
    <col min="13331" max="13331" width="10.7109375" bestFit="1" customWidth="1"/>
    <col min="13332" max="13332" width="10.5703125" bestFit="1" customWidth="1"/>
    <col min="13333" max="13333" width="11.42578125" bestFit="1" customWidth="1"/>
    <col min="13334" max="13334" width="8" bestFit="1" customWidth="1"/>
    <col min="13335" max="13335" width="9.28515625" bestFit="1" customWidth="1"/>
    <col min="13336" max="13338" width="12.28515625" bestFit="1" customWidth="1"/>
    <col min="13339" max="13339" width="11.7109375" bestFit="1" customWidth="1"/>
    <col min="13340" max="13340" width="26.7109375" bestFit="1" customWidth="1"/>
    <col min="13341" max="13341" width="23.7109375" bestFit="1" customWidth="1"/>
    <col min="13342" max="13342" width="15.42578125" bestFit="1" customWidth="1"/>
    <col min="13569" max="13569" width="12.28515625" bestFit="1" customWidth="1"/>
    <col min="13570" max="13570" width="21.5703125" bestFit="1" customWidth="1"/>
    <col min="13571" max="13571" width="45.28515625" bestFit="1" customWidth="1"/>
    <col min="13572" max="13572" width="25" bestFit="1" customWidth="1"/>
    <col min="13573" max="13573" width="10.5703125" bestFit="1" customWidth="1"/>
    <col min="13574" max="13576" width="12.5703125" bestFit="1" customWidth="1"/>
    <col min="13577" max="13577" width="12.7109375" bestFit="1" customWidth="1"/>
    <col min="13578" max="13578" width="9.7109375" bestFit="1" customWidth="1"/>
    <col min="13579" max="13579" width="12.7109375" bestFit="1" customWidth="1"/>
    <col min="13580" max="13580" width="14.7109375" bestFit="1" customWidth="1"/>
    <col min="13581" max="13584" width="12.5703125" bestFit="1" customWidth="1"/>
    <col min="13585" max="13585" width="11.42578125" bestFit="1" customWidth="1"/>
    <col min="13586" max="13586" width="10.42578125" bestFit="1" customWidth="1"/>
    <col min="13587" max="13587" width="10.7109375" bestFit="1" customWidth="1"/>
    <col min="13588" max="13588" width="10.5703125" bestFit="1" customWidth="1"/>
    <col min="13589" max="13589" width="11.42578125" bestFit="1" customWidth="1"/>
    <col min="13590" max="13590" width="8" bestFit="1" customWidth="1"/>
    <col min="13591" max="13591" width="9.28515625" bestFit="1" customWidth="1"/>
    <col min="13592" max="13594" width="12.28515625" bestFit="1" customWidth="1"/>
    <col min="13595" max="13595" width="11.7109375" bestFit="1" customWidth="1"/>
    <col min="13596" max="13596" width="26.7109375" bestFit="1" customWidth="1"/>
    <col min="13597" max="13597" width="23.7109375" bestFit="1" customWidth="1"/>
    <col min="13598" max="13598" width="15.42578125" bestFit="1" customWidth="1"/>
    <col min="13825" max="13825" width="12.28515625" bestFit="1" customWidth="1"/>
    <col min="13826" max="13826" width="21.5703125" bestFit="1" customWidth="1"/>
    <col min="13827" max="13827" width="45.28515625" bestFit="1" customWidth="1"/>
    <col min="13828" max="13828" width="25" bestFit="1" customWidth="1"/>
    <col min="13829" max="13829" width="10.5703125" bestFit="1" customWidth="1"/>
    <col min="13830" max="13832" width="12.5703125" bestFit="1" customWidth="1"/>
    <col min="13833" max="13833" width="12.7109375" bestFit="1" customWidth="1"/>
    <col min="13834" max="13834" width="9.7109375" bestFit="1" customWidth="1"/>
    <col min="13835" max="13835" width="12.7109375" bestFit="1" customWidth="1"/>
    <col min="13836" max="13836" width="14.7109375" bestFit="1" customWidth="1"/>
    <col min="13837" max="13840" width="12.5703125" bestFit="1" customWidth="1"/>
    <col min="13841" max="13841" width="11.42578125" bestFit="1" customWidth="1"/>
    <col min="13842" max="13842" width="10.42578125" bestFit="1" customWidth="1"/>
    <col min="13843" max="13843" width="10.7109375" bestFit="1" customWidth="1"/>
    <col min="13844" max="13844" width="10.5703125" bestFit="1" customWidth="1"/>
    <col min="13845" max="13845" width="11.42578125" bestFit="1" customWidth="1"/>
    <col min="13846" max="13846" width="8" bestFit="1" customWidth="1"/>
    <col min="13847" max="13847" width="9.28515625" bestFit="1" customWidth="1"/>
    <col min="13848" max="13850" width="12.28515625" bestFit="1" customWidth="1"/>
    <col min="13851" max="13851" width="11.7109375" bestFit="1" customWidth="1"/>
    <col min="13852" max="13852" width="26.7109375" bestFit="1" customWidth="1"/>
    <col min="13853" max="13853" width="23.7109375" bestFit="1" customWidth="1"/>
    <col min="13854" max="13854" width="15.42578125" bestFit="1" customWidth="1"/>
    <col min="14081" max="14081" width="12.28515625" bestFit="1" customWidth="1"/>
    <col min="14082" max="14082" width="21.5703125" bestFit="1" customWidth="1"/>
    <col min="14083" max="14083" width="45.28515625" bestFit="1" customWidth="1"/>
    <col min="14084" max="14084" width="25" bestFit="1" customWidth="1"/>
    <col min="14085" max="14085" width="10.5703125" bestFit="1" customWidth="1"/>
    <col min="14086" max="14088" width="12.5703125" bestFit="1" customWidth="1"/>
    <col min="14089" max="14089" width="12.7109375" bestFit="1" customWidth="1"/>
    <col min="14090" max="14090" width="9.7109375" bestFit="1" customWidth="1"/>
    <col min="14091" max="14091" width="12.7109375" bestFit="1" customWidth="1"/>
    <col min="14092" max="14092" width="14.7109375" bestFit="1" customWidth="1"/>
    <col min="14093" max="14096" width="12.5703125" bestFit="1" customWidth="1"/>
    <col min="14097" max="14097" width="11.42578125" bestFit="1" customWidth="1"/>
    <col min="14098" max="14098" width="10.42578125" bestFit="1" customWidth="1"/>
    <col min="14099" max="14099" width="10.7109375" bestFit="1" customWidth="1"/>
    <col min="14100" max="14100" width="10.5703125" bestFit="1" customWidth="1"/>
    <col min="14101" max="14101" width="11.42578125" bestFit="1" customWidth="1"/>
    <col min="14102" max="14102" width="8" bestFit="1" customWidth="1"/>
    <col min="14103" max="14103" width="9.28515625" bestFit="1" customWidth="1"/>
    <col min="14104" max="14106" width="12.28515625" bestFit="1" customWidth="1"/>
    <col min="14107" max="14107" width="11.7109375" bestFit="1" customWidth="1"/>
    <col min="14108" max="14108" width="26.7109375" bestFit="1" customWidth="1"/>
    <col min="14109" max="14109" width="23.7109375" bestFit="1" customWidth="1"/>
    <col min="14110" max="14110" width="15.42578125" bestFit="1" customWidth="1"/>
    <col min="14337" max="14337" width="12.28515625" bestFit="1" customWidth="1"/>
    <col min="14338" max="14338" width="21.5703125" bestFit="1" customWidth="1"/>
    <col min="14339" max="14339" width="45.28515625" bestFit="1" customWidth="1"/>
    <col min="14340" max="14340" width="25" bestFit="1" customWidth="1"/>
    <col min="14341" max="14341" width="10.5703125" bestFit="1" customWidth="1"/>
    <col min="14342" max="14344" width="12.5703125" bestFit="1" customWidth="1"/>
    <col min="14345" max="14345" width="12.7109375" bestFit="1" customWidth="1"/>
    <col min="14346" max="14346" width="9.7109375" bestFit="1" customWidth="1"/>
    <col min="14347" max="14347" width="12.7109375" bestFit="1" customWidth="1"/>
    <col min="14348" max="14348" width="14.7109375" bestFit="1" customWidth="1"/>
    <col min="14349" max="14352" width="12.5703125" bestFit="1" customWidth="1"/>
    <col min="14353" max="14353" width="11.42578125" bestFit="1" customWidth="1"/>
    <col min="14354" max="14354" width="10.42578125" bestFit="1" customWidth="1"/>
    <col min="14355" max="14355" width="10.7109375" bestFit="1" customWidth="1"/>
    <col min="14356" max="14356" width="10.5703125" bestFit="1" customWidth="1"/>
    <col min="14357" max="14357" width="11.42578125" bestFit="1" customWidth="1"/>
    <col min="14358" max="14358" width="8" bestFit="1" customWidth="1"/>
    <col min="14359" max="14359" width="9.28515625" bestFit="1" customWidth="1"/>
    <col min="14360" max="14362" width="12.28515625" bestFit="1" customWidth="1"/>
    <col min="14363" max="14363" width="11.7109375" bestFit="1" customWidth="1"/>
    <col min="14364" max="14364" width="26.7109375" bestFit="1" customWidth="1"/>
    <col min="14365" max="14365" width="23.7109375" bestFit="1" customWidth="1"/>
    <col min="14366" max="14366" width="15.42578125" bestFit="1" customWidth="1"/>
    <col min="14593" max="14593" width="12.28515625" bestFit="1" customWidth="1"/>
    <col min="14594" max="14594" width="21.5703125" bestFit="1" customWidth="1"/>
    <col min="14595" max="14595" width="45.28515625" bestFit="1" customWidth="1"/>
    <col min="14596" max="14596" width="25" bestFit="1" customWidth="1"/>
    <col min="14597" max="14597" width="10.5703125" bestFit="1" customWidth="1"/>
    <col min="14598" max="14600" width="12.5703125" bestFit="1" customWidth="1"/>
    <col min="14601" max="14601" width="12.7109375" bestFit="1" customWidth="1"/>
    <col min="14602" max="14602" width="9.7109375" bestFit="1" customWidth="1"/>
    <col min="14603" max="14603" width="12.7109375" bestFit="1" customWidth="1"/>
    <col min="14604" max="14604" width="14.7109375" bestFit="1" customWidth="1"/>
    <col min="14605" max="14608" width="12.5703125" bestFit="1" customWidth="1"/>
    <col min="14609" max="14609" width="11.42578125" bestFit="1" customWidth="1"/>
    <col min="14610" max="14610" width="10.42578125" bestFit="1" customWidth="1"/>
    <col min="14611" max="14611" width="10.7109375" bestFit="1" customWidth="1"/>
    <col min="14612" max="14612" width="10.5703125" bestFit="1" customWidth="1"/>
    <col min="14613" max="14613" width="11.42578125" bestFit="1" customWidth="1"/>
    <col min="14614" max="14614" width="8" bestFit="1" customWidth="1"/>
    <col min="14615" max="14615" width="9.28515625" bestFit="1" customWidth="1"/>
    <col min="14616" max="14618" width="12.28515625" bestFit="1" customWidth="1"/>
    <col min="14619" max="14619" width="11.7109375" bestFit="1" customWidth="1"/>
    <col min="14620" max="14620" width="26.7109375" bestFit="1" customWidth="1"/>
    <col min="14621" max="14621" width="23.7109375" bestFit="1" customWidth="1"/>
    <col min="14622" max="14622" width="15.42578125" bestFit="1" customWidth="1"/>
    <col min="14849" max="14849" width="12.28515625" bestFit="1" customWidth="1"/>
    <col min="14850" max="14850" width="21.5703125" bestFit="1" customWidth="1"/>
    <col min="14851" max="14851" width="45.28515625" bestFit="1" customWidth="1"/>
    <col min="14852" max="14852" width="25" bestFit="1" customWidth="1"/>
    <col min="14853" max="14853" width="10.5703125" bestFit="1" customWidth="1"/>
    <col min="14854" max="14856" width="12.5703125" bestFit="1" customWidth="1"/>
    <col min="14857" max="14857" width="12.7109375" bestFit="1" customWidth="1"/>
    <col min="14858" max="14858" width="9.7109375" bestFit="1" customWidth="1"/>
    <col min="14859" max="14859" width="12.7109375" bestFit="1" customWidth="1"/>
    <col min="14860" max="14860" width="14.7109375" bestFit="1" customWidth="1"/>
    <col min="14861" max="14864" width="12.5703125" bestFit="1" customWidth="1"/>
    <col min="14865" max="14865" width="11.42578125" bestFit="1" customWidth="1"/>
    <col min="14866" max="14866" width="10.42578125" bestFit="1" customWidth="1"/>
    <col min="14867" max="14867" width="10.7109375" bestFit="1" customWidth="1"/>
    <col min="14868" max="14868" width="10.5703125" bestFit="1" customWidth="1"/>
    <col min="14869" max="14869" width="11.42578125" bestFit="1" customWidth="1"/>
    <col min="14870" max="14870" width="8" bestFit="1" customWidth="1"/>
    <col min="14871" max="14871" width="9.28515625" bestFit="1" customWidth="1"/>
    <col min="14872" max="14874" width="12.28515625" bestFit="1" customWidth="1"/>
    <col min="14875" max="14875" width="11.7109375" bestFit="1" customWidth="1"/>
    <col min="14876" max="14876" width="26.7109375" bestFit="1" customWidth="1"/>
    <col min="14877" max="14877" width="23.7109375" bestFit="1" customWidth="1"/>
    <col min="14878" max="14878" width="15.42578125" bestFit="1" customWidth="1"/>
    <col min="15105" max="15105" width="12.28515625" bestFit="1" customWidth="1"/>
    <col min="15106" max="15106" width="21.5703125" bestFit="1" customWidth="1"/>
    <col min="15107" max="15107" width="45.28515625" bestFit="1" customWidth="1"/>
    <col min="15108" max="15108" width="25" bestFit="1" customWidth="1"/>
    <col min="15109" max="15109" width="10.5703125" bestFit="1" customWidth="1"/>
    <col min="15110" max="15112" width="12.5703125" bestFit="1" customWidth="1"/>
    <col min="15113" max="15113" width="12.7109375" bestFit="1" customWidth="1"/>
    <col min="15114" max="15114" width="9.7109375" bestFit="1" customWidth="1"/>
    <col min="15115" max="15115" width="12.7109375" bestFit="1" customWidth="1"/>
    <col min="15116" max="15116" width="14.7109375" bestFit="1" customWidth="1"/>
    <col min="15117" max="15120" width="12.5703125" bestFit="1" customWidth="1"/>
    <col min="15121" max="15121" width="11.42578125" bestFit="1" customWidth="1"/>
    <col min="15122" max="15122" width="10.42578125" bestFit="1" customWidth="1"/>
    <col min="15123" max="15123" width="10.7109375" bestFit="1" customWidth="1"/>
    <col min="15124" max="15124" width="10.5703125" bestFit="1" customWidth="1"/>
    <col min="15125" max="15125" width="11.42578125" bestFit="1" customWidth="1"/>
    <col min="15126" max="15126" width="8" bestFit="1" customWidth="1"/>
    <col min="15127" max="15127" width="9.28515625" bestFit="1" customWidth="1"/>
    <col min="15128" max="15130" width="12.28515625" bestFit="1" customWidth="1"/>
    <col min="15131" max="15131" width="11.7109375" bestFit="1" customWidth="1"/>
    <col min="15132" max="15132" width="26.7109375" bestFit="1" customWidth="1"/>
    <col min="15133" max="15133" width="23.7109375" bestFit="1" customWidth="1"/>
    <col min="15134" max="15134" width="15.42578125" bestFit="1" customWidth="1"/>
    <col min="15361" max="15361" width="12.28515625" bestFit="1" customWidth="1"/>
    <col min="15362" max="15362" width="21.5703125" bestFit="1" customWidth="1"/>
    <col min="15363" max="15363" width="45.28515625" bestFit="1" customWidth="1"/>
    <col min="15364" max="15364" width="25" bestFit="1" customWidth="1"/>
    <col min="15365" max="15365" width="10.5703125" bestFit="1" customWidth="1"/>
    <col min="15366" max="15368" width="12.5703125" bestFit="1" customWidth="1"/>
    <col min="15369" max="15369" width="12.7109375" bestFit="1" customWidth="1"/>
    <col min="15370" max="15370" width="9.7109375" bestFit="1" customWidth="1"/>
    <col min="15371" max="15371" width="12.7109375" bestFit="1" customWidth="1"/>
    <col min="15372" max="15372" width="14.7109375" bestFit="1" customWidth="1"/>
    <col min="15373" max="15376" width="12.5703125" bestFit="1" customWidth="1"/>
    <col min="15377" max="15377" width="11.42578125" bestFit="1" customWidth="1"/>
    <col min="15378" max="15378" width="10.42578125" bestFit="1" customWidth="1"/>
    <col min="15379" max="15379" width="10.7109375" bestFit="1" customWidth="1"/>
    <col min="15380" max="15380" width="10.5703125" bestFit="1" customWidth="1"/>
    <col min="15381" max="15381" width="11.42578125" bestFit="1" customWidth="1"/>
    <col min="15382" max="15382" width="8" bestFit="1" customWidth="1"/>
    <col min="15383" max="15383" width="9.28515625" bestFit="1" customWidth="1"/>
    <col min="15384" max="15386" width="12.28515625" bestFit="1" customWidth="1"/>
    <col min="15387" max="15387" width="11.7109375" bestFit="1" customWidth="1"/>
    <col min="15388" max="15388" width="26.7109375" bestFit="1" customWidth="1"/>
    <col min="15389" max="15389" width="23.7109375" bestFit="1" customWidth="1"/>
    <col min="15390" max="15390" width="15.42578125" bestFit="1" customWidth="1"/>
    <col min="15617" max="15617" width="12.28515625" bestFit="1" customWidth="1"/>
    <col min="15618" max="15618" width="21.5703125" bestFit="1" customWidth="1"/>
    <col min="15619" max="15619" width="45.28515625" bestFit="1" customWidth="1"/>
    <col min="15620" max="15620" width="25" bestFit="1" customWidth="1"/>
    <col min="15621" max="15621" width="10.5703125" bestFit="1" customWidth="1"/>
    <col min="15622" max="15624" width="12.5703125" bestFit="1" customWidth="1"/>
    <col min="15625" max="15625" width="12.7109375" bestFit="1" customWidth="1"/>
    <col min="15626" max="15626" width="9.7109375" bestFit="1" customWidth="1"/>
    <col min="15627" max="15627" width="12.7109375" bestFit="1" customWidth="1"/>
    <col min="15628" max="15628" width="14.7109375" bestFit="1" customWidth="1"/>
    <col min="15629" max="15632" width="12.5703125" bestFit="1" customWidth="1"/>
    <col min="15633" max="15633" width="11.42578125" bestFit="1" customWidth="1"/>
    <col min="15634" max="15634" width="10.42578125" bestFit="1" customWidth="1"/>
    <col min="15635" max="15635" width="10.7109375" bestFit="1" customWidth="1"/>
    <col min="15636" max="15636" width="10.5703125" bestFit="1" customWidth="1"/>
    <col min="15637" max="15637" width="11.42578125" bestFit="1" customWidth="1"/>
    <col min="15638" max="15638" width="8" bestFit="1" customWidth="1"/>
    <col min="15639" max="15639" width="9.28515625" bestFit="1" customWidth="1"/>
    <col min="15640" max="15642" width="12.28515625" bestFit="1" customWidth="1"/>
    <col min="15643" max="15643" width="11.7109375" bestFit="1" customWidth="1"/>
    <col min="15644" max="15644" width="26.7109375" bestFit="1" customWidth="1"/>
    <col min="15645" max="15645" width="23.7109375" bestFit="1" customWidth="1"/>
    <col min="15646" max="15646" width="15.42578125" bestFit="1" customWidth="1"/>
    <col min="15873" max="15873" width="12.28515625" bestFit="1" customWidth="1"/>
    <col min="15874" max="15874" width="21.5703125" bestFit="1" customWidth="1"/>
    <col min="15875" max="15875" width="45.28515625" bestFit="1" customWidth="1"/>
    <col min="15876" max="15876" width="25" bestFit="1" customWidth="1"/>
    <col min="15877" max="15877" width="10.5703125" bestFit="1" customWidth="1"/>
    <col min="15878" max="15880" width="12.5703125" bestFit="1" customWidth="1"/>
    <col min="15881" max="15881" width="12.7109375" bestFit="1" customWidth="1"/>
    <col min="15882" max="15882" width="9.7109375" bestFit="1" customWidth="1"/>
    <col min="15883" max="15883" width="12.7109375" bestFit="1" customWidth="1"/>
    <col min="15884" max="15884" width="14.7109375" bestFit="1" customWidth="1"/>
    <col min="15885" max="15888" width="12.5703125" bestFit="1" customWidth="1"/>
    <col min="15889" max="15889" width="11.42578125" bestFit="1" customWidth="1"/>
    <col min="15890" max="15890" width="10.42578125" bestFit="1" customWidth="1"/>
    <col min="15891" max="15891" width="10.7109375" bestFit="1" customWidth="1"/>
    <col min="15892" max="15892" width="10.5703125" bestFit="1" customWidth="1"/>
    <col min="15893" max="15893" width="11.42578125" bestFit="1" customWidth="1"/>
    <col min="15894" max="15894" width="8" bestFit="1" customWidth="1"/>
    <col min="15895" max="15895" width="9.28515625" bestFit="1" customWidth="1"/>
    <col min="15896" max="15898" width="12.28515625" bestFit="1" customWidth="1"/>
    <col min="15899" max="15899" width="11.7109375" bestFit="1" customWidth="1"/>
    <col min="15900" max="15900" width="26.7109375" bestFit="1" customWidth="1"/>
    <col min="15901" max="15901" width="23.7109375" bestFit="1" customWidth="1"/>
    <col min="15902" max="15902" width="15.42578125" bestFit="1" customWidth="1"/>
    <col min="16129" max="16129" width="12.28515625" bestFit="1" customWidth="1"/>
    <col min="16130" max="16130" width="21.5703125" bestFit="1" customWidth="1"/>
    <col min="16131" max="16131" width="45.28515625" bestFit="1" customWidth="1"/>
    <col min="16132" max="16132" width="25" bestFit="1" customWidth="1"/>
    <col min="16133" max="16133" width="10.5703125" bestFit="1" customWidth="1"/>
    <col min="16134" max="16136" width="12.5703125" bestFit="1" customWidth="1"/>
    <col min="16137" max="16137" width="12.7109375" bestFit="1" customWidth="1"/>
    <col min="16138" max="16138" width="9.7109375" bestFit="1" customWidth="1"/>
    <col min="16139" max="16139" width="12.7109375" bestFit="1" customWidth="1"/>
    <col min="16140" max="16140" width="14.7109375" bestFit="1" customWidth="1"/>
    <col min="16141" max="16144" width="12.5703125" bestFit="1" customWidth="1"/>
    <col min="16145" max="16145" width="11.42578125" bestFit="1" customWidth="1"/>
    <col min="16146" max="16146" width="10.42578125" bestFit="1" customWidth="1"/>
    <col min="16147" max="16147" width="10.7109375" bestFit="1" customWidth="1"/>
    <col min="16148" max="16148" width="10.5703125" bestFit="1" customWidth="1"/>
    <col min="16149" max="16149" width="11.42578125" bestFit="1" customWidth="1"/>
    <col min="16150" max="16150" width="8" bestFit="1" customWidth="1"/>
    <col min="16151" max="16151" width="9.28515625" bestFit="1" customWidth="1"/>
    <col min="16152" max="16154" width="12.28515625" bestFit="1" customWidth="1"/>
    <col min="16155" max="16155" width="11.7109375" bestFit="1" customWidth="1"/>
    <col min="16156" max="16156" width="26.7109375" bestFit="1" customWidth="1"/>
    <col min="16157" max="16157" width="23.7109375" bestFit="1" customWidth="1"/>
    <col min="16158" max="16158" width="15.42578125" bestFit="1" customWidth="1"/>
  </cols>
  <sheetData>
    <row r="1" spans="1:30" s="5" customFormat="1" ht="45" x14ac:dyDescent="0.25">
      <c r="A1" s="104" t="s">
        <v>34</v>
      </c>
      <c r="B1" s="104" t="s">
        <v>110</v>
      </c>
      <c r="C1" s="104" t="s">
        <v>27</v>
      </c>
      <c r="D1" s="104" t="s">
        <v>111</v>
      </c>
      <c r="E1" s="104" t="s">
        <v>109</v>
      </c>
      <c r="F1" s="104" t="s">
        <v>112</v>
      </c>
      <c r="G1" s="104" t="s">
        <v>113</v>
      </c>
      <c r="H1" s="104" t="s">
        <v>114</v>
      </c>
      <c r="I1" s="104" t="s">
        <v>174</v>
      </c>
      <c r="J1" s="104" t="s">
        <v>175</v>
      </c>
      <c r="K1" s="104" t="s">
        <v>115</v>
      </c>
      <c r="L1" s="104" t="s">
        <v>35</v>
      </c>
      <c r="M1" s="104" t="s">
        <v>36</v>
      </c>
      <c r="N1" s="104" t="s">
        <v>37</v>
      </c>
      <c r="O1" s="104" t="s">
        <v>38</v>
      </c>
      <c r="P1" s="104" t="s">
        <v>39</v>
      </c>
      <c r="Q1" s="104" t="s">
        <v>40</v>
      </c>
      <c r="R1" s="104" t="s">
        <v>41</v>
      </c>
      <c r="S1" s="104" t="s">
        <v>42</v>
      </c>
      <c r="T1" s="104" t="s">
        <v>116</v>
      </c>
      <c r="U1" s="104" t="s">
        <v>43</v>
      </c>
      <c r="V1" s="104" t="s">
        <v>47</v>
      </c>
      <c r="W1" s="104" t="s">
        <v>48</v>
      </c>
      <c r="X1" s="104" t="s">
        <v>46</v>
      </c>
      <c r="Y1" s="104" t="s">
        <v>45</v>
      </c>
      <c r="Z1" s="104" t="s">
        <v>44</v>
      </c>
      <c r="AA1" s="104" t="s">
        <v>49</v>
      </c>
      <c r="AB1" s="104" t="s">
        <v>117</v>
      </c>
      <c r="AC1" s="104" t="s">
        <v>118</v>
      </c>
      <c r="AD1" s="104" t="s">
        <v>119</v>
      </c>
    </row>
    <row r="2" spans="1:30" x14ac:dyDescent="0.25">
      <c r="A2" s="107">
        <v>380770</v>
      </c>
      <c r="B2" t="s">
        <v>183</v>
      </c>
      <c r="C2" t="s">
        <v>189</v>
      </c>
      <c r="D2" t="s">
        <v>125</v>
      </c>
      <c r="E2" t="s">
        <v>182</v>
      </c>
      <c r="F2" t="s">
        <v>50</v>
      </c>
      <c r="G2" t="s">
        <v>51</v>
      </c>
      <c r="H2" t="s">
        <v>51</v>
      </c>
      <c r="I2" s="106">
        <v>6.5</v>
      </c>
      <c r="J2" s="106">
        <v>39</v>
      </c>
      <c r="K2" s="112">
        <v>196504233249</v>
      </c>
      <c r="L2" s="112">
        <v>10196504233246</v>
      </c>
      <c r="M2" t="s">
        <v>126</v>
      </c>
      <c r="N2" t="s">
        <v>127</v>
      </c>
      <c r="O2" t="s">
        <v>127</v>
      </c>
      <c r="P2" t="s">
        <v>94</v>
      </c>
      <c r="Q2" t="s">
        <v>95</v>
      </c>
      <c r="R2" t="s">
        <v>96</v>
      </c>
      <c r="S2" t="s">
        <v>97</v>
      </c>
      <c r="T2" t="s">
        <v>99</v>
      </c>
      <c r="U2" t="s">
        <v>98</v>
      </c>
      <c r="V2" t="s">
        <v>59</v>
      </c>
      <c r="W2" t="s">
        <v>54</v>
      </c>
      <c r="X2" t="s">
        <v>100</v>
      </c>
      <c r="Y2" t="s">
        <v>100</v>
      </c>
      <c r="Z2" t="s">
        <v>91</v>
      </c>
      <c r="AA2" t="s">
        <v>74</v>
      </c>
      <c r="AB2" t="s">
        <v>122</v>
      </c>
      <c r="AC2" t="s">
        <v>58</v>
      </c>
      <c r="AD2" t="s">
        <v>128</v>
      </c>
    </row>
    <row r="3" spans="1:30" x14ac:dyDescent="0.25">
      <c r="A3" s="107">
        <v>380771</v>
      </c>
      <c r="B3" t="s">
        <v>183</v>
      </c>
      <c r="C3" t="s">
        <v>188</v>
      </c>
      <c r="D3" t="s">
        <v>129</v>
      </c>
      <c r="E3" t="s">
        <v>182</v>
      </c>
      <c r="F3" t="s">
        <v>50</v>
      </c>
      <c r="G3" t="s">
        <v>51</v>
      </c>
      <c r="H3" t="s">
        <v>51</v>
      </c>
      <c r="I3" s="106">
        <v>5.4</v>
      </c>
      <c r="J3" s="106">
        <v>32.400000000000006</v>
      </c>
      <c r="K3" s="112">
        <v>196504233256</v>
      </c>
      <c r="L3" s="112">
        <v>10196504233253</v>
      </c>
      <c r="M3" t="s">
        <v>121</v>
      </c>
      <c r="N3" t="s">
        <v>92</v>
      </c>
      <c r="O3" t="s">
        <v>92</v>
      </c>
      <c r="P3" t="s">
        <v>85</v>
      </c>
      <c r="Q3" t="s">
        <v>86</v>
      </c>
      <c r="R3" t="s">
        <v>87</v>
      </c>
      <c r="S3" t="s">
        <v>88</v>
      </c>
      <c r="T3" t="s">
        <v>90</v>
      </c>
      <c r="U3" t="s">
        <v>89</v>
      </c>
      <c r="V3" t="s">
        <v>93</v>
      </c>
      <c r="W3" t="s">
        <v>57</v>
      </c>
      <c r="X3" t="s">
        <v>92</v>
      </c>
      <c r="Y3" t="s">
        <v>92</v>
      </c>
      <c r="Z3" t="s">
        <v>91</v>
      </c>
      <c r="AA3" t="s">
        <v>74</v>
      </c>
      <c r="AB3" t="s">
        <v>122</v>
      </c>
      <c r="AC3" t="s">
        <v>58</v>
      </c>
      <c r="AD3" t="s">
        <v>128</v>
      </c>
    </row>
    <row r="4" spans="1:30" x14ac:dyDescent="0.25">
      <c r="A4" s="107">
        <v>380772</v>
      </c>
      <c r="B4" t="s">
        <v>183</v>
      </c>
      <c r="C4" t="s">
        <v>186</v>
      </c>
      <c r="D4" t="s">
        <v>130</v>
      </c>
      <c r="E4" t="s">
        <v>182</v>
      </c>
      <c r="F4" t="s">
        <v>61</v>
      </c>
      <c r="G4" t="s">
        <v>51</v>
      </c>
      <c r="H4" t="s">
        <v>51</v>
      </c>
      <c r="I4" s="106">
        <v>6.5</v>
      </c>
      <c r="J4" s="106">
        <v>39</v>
      </c>
      <c r="K4" s="112">
        <v>196504233263</v>
      </c>
      <c r="L4" s="112">
        <v>10196504233260</v>
      </c>
      <c r="M4" t="s">
        <v>121</v>
      </c>
      <c r="N4" t="s">
        <v>131</v>
      </c>
      <c r="O4" t="s">
        <v>131</v>
      </c>
      <c r="P4" t="s">
        <v>75</v>
      </c>
      <c r="Q4" t="s">
        <v>76</v>
      </c>
      <c r="R4" t="s">
        <v>77</v>
      </c>
      <c r="S4" t="s">
        <v>78</v>
      </c>
      <c r="T4" t="s">
        <v>80</v>
      </c>
      <c r="U4" t="s">
        <v>79</v>
      </c>
      <c r="V4" t="s">
        <v>82</v>
      </c>
      <c r="W4" t="s">
        <v>83</v>
      </c>
      <c r="X4" t="s">
        <v>81</v>
      </c>
      <c r="Y4" t="s">
        <v>81</v>
      </c>
      <c r="Z4" t="s">
        <v>71</v>
      </c>
      <c r="AA4" t="s">
        <v>70</v>
      </c>
      <c r="AB4" t="s">
        <v>122</v>
      </c>
      <c r="AC4" t="s">
        <v>58</v>
      </c>
      <c r="AD4" t="s">
        <v>123</v>
      </c>
    </row>
    <row r="5" spans="1:30" x14ac:dyDescent="0.25">
      <c r="A5" s="107">
        <v>380773</v>
      </c>
      <c r="B5" t="s">
        <v>183</v>
      </c>
      <c r="C5" t="s">
        <v>187</v>
      </c>
      <c r="D5" t="s">
        <v>120</v>
      </c>
      <c r="E5" t="s">
        <v>182</v>
      </c>
      <c r="F5" t="s">
        <v>61</v>
      </c>
      <c r="G5" t="s">
        <v>51</v>
      </c>
      <c r="H5" t="s">
        <v>51</v>
      </c>
      <c r="I5" s="106">
        <v>5.4</v>
      </c>
      <c r="J5" s="106">
        <v>32.400000000000006</v>
      </c>
      <c r="K5" s="112">
        <v>196504233270</v>
      </c>
      <c r="L5" s="112">
        <v>10196504233277</v>
      </c>
      <c r="M5" t="s">
        <v>121</v>
      </c>
      <c r="N5" t="s">
        <v>54</v>
      </c>
      <c r="O5" t="s">
        <v>54</v>
      </c>
      <c r="P5" t="s">
        <v>62</v>
      </c>
      <c r="Q5" t="s">
        <v>63</v>
      </c>
      <c r="R5" t="s">
        <v>64</v>
      </c>
      <c r="S5" t="s">
        <v>65</v>
      </c>
      <c r="T5" t="s">
        <v>67</v>
      </c>
      <c r="U5" t="s">
        <v>66</v>
      </c>
      <c r="V5" t="s">
        <v>69</v>
      </c>
      <c r="W5" t="s">
        <v>50</v>
      </c>
      <c r="X5" t="s">
        <v>56</v>
      </c>
      <c r="Y5" t="s">
        <v>56</v>
      </c>
      <c r="Z5" t="s">
        <v>68</v>
      </c>
      <c r="AA5" t="s">
        <v>70</v>
      </c>
      <c r="AB5" t="s">
        <v>122</v>
      </c>
      <c r="AC5" t="s">
        <v>58</v>
      </c>
      <c r="AD5" t="s">
        <v>123</v>
      </c>
    </row>
    <row r="6" spans="1:30" x14ac:dyDescent="0.25">
      <c r="A6" s="107">
        <v>382075</v>
      </c>
      <c r="B6" t="s">
        <v>183</v>
      </c>
      <c r="C6" t="s">
        <v>185</v>
      </c>
      <c r="D6" t="s">
        <v>173</v>
      </c>
      <c r="E6" t="s">
        <v>182</v>
      </c>
      <c r="F6" t="s">
        <v>52</v>
      </c>
      <c r="G6" t="s">
        <v>51</v>
      </c>
      <c r="H6" t="s">
        <v>51</v>
      </c>
      <c r="I6" s="106">
        <v>10.3</v>
      </c>
      <c r="J6" s="106">
        <v>61.800000000000004</v>
      </c>
      <c r="K6" s="112">
        <v>196504249042</v>
      </c>
      <c r="L6" s="112">
        <v>10196504249049</v>
      </c>
      <c r="M6" t="s">
        <v>91</v>
      </c>
      <c r="N6" t="s">
        <v>53</v>
      </c>
      <c r="O6" t="s">
        <v>132</v>
      </c>
      <c r="P6" t="s">
        <v>101</v>
      </c>
      <c r="Q6" t="s">
        <v>102</v>
      </c>
      <c r="R6" t="s">
        <v>86</v>
      </c>
      <c r="S6" t="s">
        <v>103</v>
      </c>
      <c r="T6" t="s">
        <v>105</v>
      </c>
      <c r="U6" t="s">
        <v>104</v>
      </c>
      <c r="V6" t="s">
        <v>107</v>
      </c>
      <c r="W6" t="s">
        <v>84</v>
      </c>
      <c r="X6" t="s">
        <v>106</v>
      </c>
      <c r="Y6" t="s">
        <v>72</v>
      </c>
      <c r="Z6" t="s">
        <v>68</v>
      </c>
      <c r="AA6" t="s">
        <v>108</v>
      </c>
      <c r="AB6" t="s">
        <v>122</v>
      </c>
      <c r="AC6" t="s">
        <v>58</v>
      </c>
      <c r="AD6" t="s">
        <v>133</v>
      </c>
    </row>
    <row r="7" spans="1:30" x14ac:dyDescent="0.25">
      <c r="A7" s="107">
        <v>382076</v>
      </c>
      <c r="B7" t="s">
        <v>183</v>
      </c>
      <c r="C7" t="s">
        <v>184</v>
      </c>
      <c r="D7" t="s">
        <v>21</v>
      </c>
      <c r="E7" t="s">
        <v>182</v>
      </c>
      <c r="F7" s="107">
        <v>8</v>
      </c>
      <c r="G7" s="107">
        <v>12</v>
      </c>
      <c r="H7" s="107">
        <v>12</v>
      </c>
      <c r="I7" s="106">
        <v>8.8000000000000007</v>
      </c>
      <c r="J7" s="106">
        <v>52.8</v>
      </c>
      <c r="K7" s="111" t="s">
        <v>191</v>
      </c>
      <c r="L7" s="112">
        <v>10196504249056</v>
      </c>
      <c r="M7" s="107">
        <v>3.625</v>
      </c>
      <c r="N7" s="107">
        <v>3.625</v>
      </c>
      <c r="O7" s="107">
        <v>7.5</v>
      </c>
      <c r="P7" s="107">
        <v>0.24399999999999999</v>
      </c>
      <c r="Q7" s="107">
        <v>15.574999999999999</v>
      </c>
      <c r="R7" s="107">
        <v>11.7</v>
      </c>
      <c r="S7" s="107">
        <v>8.5250000000000004</v>
      </c>
      <c r="T7" s="107">
        <v>0.89900000000000002</v>
      </c>
      <c r="U7" s="107">
        <v>3.8279999999999998</v>
      </c>
      <c r="V7" s="107">
        <v>10</v>
      </c>
      <c r="W7" s="107">
        <v>5</v>
      </c>
      <c r="X7" s="107">
        <v>5</v>
      </c>
      <c r="Y7" s="107">
        <v>3.5</v>
      </c>
      <c r="Z7" s="107">
        <v>3.5</v>
      </c>
      <c r="AA7" t="s">
        <v>55</v>
      </c>
      <c r="AB7" t="s">
        <v>122</v>
      </c>
      <c r="AD7" t="s">
        <v>133</v>
      </c>
    </row>
    <row r="8" spans="1:30" x14ac:dyDescent="0.25">
      <c r="A8" s="107">
        <v>382077</v>
      </c>
      <c r="B8" t="s">
        <v>183</v>
      </c>
      <c r="C8" t="s">
        <v>192</v>
      </c>
      <c r="D8" t="s">
        <v>193</v>
      </c>
      <c r="E8" t="s">
        <v>182</v>
      </c>
      <c r="F8" t="s">
        <v>52</v>
      </c>
      <c r="G8" s="107">
        <v>1</v>
      </c>
      <c r="H8" s="107">
        <v>54</v>
      </c>
      <c r="I8" s="106">
        <v>336.2</v>
      </c>
      <c r="J8" s="106">
        <v>168.1</v>
      </c>
      <c r="K8" s="112">
        <v>196504249066</v>
      </c>
      <c r="L8" s="111" t="s">
        <v>217</v>
      </c>
      <c r="Q8" s="107">
        <v>24.4375</v>
      </c>
      <c r="R8" s="107">
        <v>15.9375</v>
      </c>
      <c r="S8" s="107">
        <v>9.625</v>
      </c>
      <c r="T8" s="107">
        <v>2.169</v>
      </c>
      <c r="U8" s="107">
        <v>9</v>
      </c>
      <c r="V8" s="107">
        <v>5</v>
      </c>
      <c r="W8" s="107">
        <v>5</v>
      </c>
      <c r="AA8" t="s">
        <v>74</v>
      </c>
      <c r="AB8" t="s">
        <v>122</v>
      </c>
    </row>
    <row r="9" spans="1:30" x14ac:dyDescent="0.25">
      <c r="A9" s="107">
        <v>382078</v>
      </c>
      <c r="B9" t="s">
        <v>183</v>
      </c>
      <c r="C9" t="s">
        <v>190</v>
      </c>
      <c r="D9" t="s">
        <v>124</v>
      </c>
      <c r="E9" t="s">
        <v>182</v>
      </c>
      <c r="F9" t="s">
        <v>52</v>
      </c>
      <c r="G9" s="107">
        <v>1</v>
      </c>
      <c r="H9" s="107">
        <v>125</v>
      </c>
      <c r="I9" s="106">
        <v>829.2</v>
      </c>
      <c r="J9" s="106">
        <v>414.6</v>
      </c>
      <c r="K9" s="112">
        <v>196504249073</v>
      </c>
      <c r="L9" s="112">
        <v>10196504249070</v>
      </c>
      <c r="M9" t="s">
        <v>58</v>
      </c>
      <c r="N9" t="s">
        <v>58</v>
      </c>
      <c r="O9" t="s">
        <v>58</v>
      </c>
      <c r="P9" t="s">
        <v>58</v>
      </c>
      <c r="Q9" s="113">
        <v>48.314999999999998</v>
      </c>
      <c r="R9" s="113">
        <v>16.22</v>
      </c>
      <c r="S9" s="113">
        <v>9.5950000000000006</v>
      </c>
      <c r="T9" s="113">
        <v>4.351</v>
      </c>
      <c r="U9" s="113">
        <v>22.78</v>
      </c>
      <c r="V9" s="105" t="s">
        <v>60</v>
      </c>
      <c r="W9" s="105" t="s">
        <v>73</v>
      </c>
      <c r="X9" s="108" t="s">
        <v>58</v>
      </c>
      <c r="Y9" s="108" t="s">
        <v>58</v>
      </c>
      <c r="Z9" s="108" t="s">
        <v>58</v>
      </c>
      <c r="AA9" t="s">
        <v>70</v>
      </c>
      <c r="AB9" t="s">
        <v>122</v>
      </c>
      <c r="AC9" t="s">
        <v>58</v>
      </c>
      <c r="AD9" t="s">
        <v>58</v>
      </c>
    </row>
    <row r="10" spans="1:30" x14ac:dyDescent="0.25">
      <c r="A10" s="107"/>
      <c r="G10" s="107"/>
      <c r="H10" s="107"/>
      <c r="I10" s="106"/>
      <c r="J10" s="106"/>
      <c r="Q10" s="113"/>
      <c r="R10" s="113"/>
      <c r="S10" s="113"/>
      <c r="T10" s="113"/>
      <c r="U10" s="113"/>
      <c r="V10" s="105"/>
      <c r="W10" s="105"/>
      <c r="X10" s="108"/>
      <c r="Y10" s="108"/>
      <c r="Z10" s="108"/>
    </row>
    <row r="11" spans="1:30" x14ac:dyDescent="0.25">
      <c r="A11" s="107">
        <v>427966</v>
      </c>
      <c r="B11" t="s">
        <v>196</v>
      </c>
      <c r="C11" t="s">
        <v>197</v>
      </c>
      <c r="D11" t="s">
        <v>125</v>
      </c>
      <c r="E11" t="s">
        <v>200</v>
      </c>
      <c r="F11" t="s">
        <v>50</v>
      </c>
      <c r="G11" t="s">
        <v>51</v>
      </c>
      <c r="H11" t="s">
        <v>51</v>
      </c>
      <c r="I11" s="106">
        <v>6.2</v>
      </c>
      <c r="J11" s="106">
        <v>37.200000000000003</v>
      </c>
      <c r="K11" s="108" t="s">
        <v>201</v>
      </c>
      <c r="L11" s="108" t="s">
        <v>202</v>
      </c>
      <c r="M11" t="s">
        <v>126</v>
      </c>
      <c r="N11" t="s">
        <v>127</v>
      </c>
      <c r="O11" t="s">
        <v>127</v>
      </c>
      <c r="P11" t="s">
        <v>94</v>
      </c>
      <c r="Q11" t="s">
        <v>95</v>
      </c>
      <c r="R11" t="s">
        <v>96</v>
      </c>
      <c r="S11" t="s">
        <v>97</v>
      </c>
      <c r="T11" t="s">
        <v>99</v>
      </c>
      <c r="U11" t="s">
        <v>98</v>
      </c>
      <c r="V11" t="s">
        <v>59</v>
      </c>
      <c r="W11" t="s">
        <v>54</v>
      </c>
      <c r="X11" t="s">
        <v>100</v>
      </c>
      <c r="Y11" t="s">
        <v>100</v>
      </c>
      <c r="Z11" t="s">
        <v>91</v>
      </c>
      <c r="AA11" t="s">
        <v>74</v>
      </c>
      <c r="AB11" t="s">
        <v>122</v>
      </c>
      <c r="AC11" t="s">
        <v>58</v>
      </c>
      <c r="AD11" t="s">
        <v>128</v>
      </c>
    </row>
    <row r="12" spans="1:30" x14ac:dyDescent="0.25">
      <c r="A12" s="107">
        <v>417966</v>
      </c>
      <c r="B12" t="s">
        <v>196</v>
      </c>
      <c r="C12" t="s">
        <v>198</v>
      </c>
      <c r="D12" t="s">
        <v>129</v>
      </c>
      <c r="E12" t="s">
        <v>200</v>
      </c>
      <c r="F12" t="s">
        <v>50</v>
      </c>
      <c r="G12" t="s">
        <v>51</v>
      </c>
      <c r="H12" t="s">
        <v>51</v>
      </c>
      <c r="I12" s="106">
        <v>5</v>
      </c>
      <c r="J12" s="106">
        <v>30</v>
      </c>
      <c r="K12" s="108" t="s">
        <v>203</v>
      </c>
      <c r="L12" s="108" t="s">
        <v>204</v>
      </c>
      <c r="M12" t="s">
        <v>121</v>
      </c>
      <c r="N12" t="s">
        <v>92</v>
      </c>
      <c r="O12" t="s">
        <v>92</v>
      </c>
      <c r="P12" t="s">
        <v>85</v>
      </c>
      <c r="Q12" t="s">
        <v>86</v>
      </c>
      <c r="R12" t="s">
        <v>87</v>
      </c>
      <c r="S12" t="s">
        <v>88</v>
      </c>
      <c r="T12" t="s">
        <v>90</v>
      </c>
      <c r="U12" t="s">
        <v>89</v>
      </c>
      <c r="V12" t="s">
        <v>93</v>
      </c>
      <c r="W12" t="s">
        <v>57</v>
      </c>
      <c r="X12" t="s">
        <v>92</v>
      </c>
      <c r="Y12" t="s">
        <v>92</v>
      </c>
      <c r="Z12" t="s">
        <v>91</v>
      </c>
      <c r="AA12" t="s">
        <v>74</v>
      </c>
      <c r="AB12" t="s">
        <v>122</v>
      </c>
      <c r="AC12" t="s">
        <v>58</v>
      </c>
      <c r="AD12" t="s">
        <v>128</v>
      </c>
    </row>
    <row r="13" spans="1:30" x14ac:dyDescent="0.25">
      <c r="A13" s="107">
        <v>667966</v>
      </c>
      <c r="B13" t="s">
        <v>196</v>
      </c>
      <c r="C13" t="s">
        <v>199</v>
      </c>
      <c r="D13" t="s">
        <v>130</v>
      </c>
      <c r="E13" t="s">
        <v>200</v>
      </c>
      <c r="F13" t="s">
        <v>61</v>
      </c>
      <c r="G13" t="s">
        <v>51</v>
      </c>
      <c r="H13" t="s">
        <v>51</v>
      </c>
      <c r="I13" s="106">
        <v>6.2</v>
      </c>
      <c r="J13" s="106">
        <v>37.200000000000003</v>
      </c>
      <c r="K13" s="108" t="s">
        <v>205</v>
      </c>
      <c r="L13" s="108" t="s">
        <v>206</v>
      </c>
      <c r="M13" t="s">
        <v>121</v>
      </c>
      <c r="N13" t="s">
        <v>131</v>
      </c>
      <c r="O13" t="s">
        <v>131</v>
      </c>
      <c r="P13" t="s">
        <v>75</v>
      </c>
      <c r="Q13" t="s">
        <v>76</v>
      </c>
      <c r="R13" t="s">
        <v>77</v>
      </c>
      <c r="S13" t="s">
        <v>78</v>
      </c>
      <c r="T13" t="s">
        <v>80</v>
      </c>
      <c r="U13" t="s">
        <v>79</v>
      </c>
      <c r="V13" t="s">
        <v>82</v>
      </c>
      <c r="W13" t="s">
        <v>83</v>
      </c>
      <c r="X13" t="s">
        <v>81</v>
      </c>
      <c r="Y13" t="s">
        <v>81</v>
      </c>
      <c r="Z13" t="s">
        <v>71</v>
      </c>
      <c r="AA13" t="s">
        <v>70</v>
      </c>
      <c r="AB13" t="s">
        <v>122</v>
      </c>
      <c r="AC13" t="s">
        <v>58</v>
      </c>
      <c r="AD13" t="s">
        <v>123</v>
      </c>
    </row>
    <row r="14" spans="1:30" x14ac:dyDescent="0.25">
      <c r="A14" t="s">
        <v>194</v>
      </c>
      <c r="B14" t="s">
        <v>196</v>
      </c>
      <c r="C14" t="s">
        <v>214</v>
      </c>
      <c r="D14" t="s">
        <v>124</v>
      </c>
      <c r="E14" t="s">
        <v>200</v>
      </c>
      <c r="F14" t="s">
        <v>52</v>
      </c>
      <c r="G14" s="107">
        <v>1</v>
      </c>
      <c r="H14" s="107">
        <v>141</v>
      </c>
      <c r="I14" s="106">
        <v>828.6</v>
      </c>
      <c r="J14" s="106">
        <v>414.3</v>
      </c>
      <c r="K14" s="108" t="s">
        <v>208</v>
      </c>
      <c r="L14" s="108" t="s">
        <v>209</v>
      </c>
      <c r="Q14" s="107">
        <v>24.4375</v>
      </c>
      <c r="R14" s="107">
        <v>15.9375</v>
      </c>
      <c r="S14" s="107">
        <v>9.625</v>
      </c>
      <c r="T14" s="107">
        <v>2.169</v>
      </c>
      <c r="U14" s="107">
        <v>9</v>
      </c>
      <c r="V14" s="107">
        <v>5</v>
      </c>
      <c r="W14" s="107">
        <v>5</v>
      </c>
      <c r="AB14" t="s">
        <v>122</v>
      </c>
    </row>
    <row r="15" spans="1:30" x14ac:dyDescent="0.25">
      <c r="A15" t="s">
        <v>195</v>
      </c>
      <c r="B15" t="s">
        <v>196</v>
      </c>
      <c r="C15" t="s">
        <v>215</v>
      </c>
      <c r="D15" t="s">
        <v>193</v>
      </c>
      <c r="E15" t="s">
        <v>200</v>
      </c>
      <c r="F15" t="s">
        <v>52</v>
      </c>
      <c r="G15" s="107">
        <v>1</v>
      </c>
      <c r="H15" s="107">
        <v>64</v>
      </c>
      <c r="I15" s="106">
        <v>375.2</v>
      </c>
      <c r="J15" s="106">
        <v>187.6</v>
      </c>
      <c r="K15" s="108" t="s">
        <v>210</v>
      </c>
      <c r="L15" s="108" t="s">
        <v>211</v>
      </c>
      <c r="Q15" s="113">
        <v>48.314999999999998</v>
      </c>
      <c r="R15" s="113">
        <v>16.22</v>
      </c>
      <c r="S15" s="113">
        <v>9.5950000000000006</v>
      </c>
      <c r="T15" s="113">
        <v>4.351</v>
      </c>
      <c r="U15" s="113">
        <v>22.78</v>
      </c>
      <c r="V15" s="105" t="s">
        <v>60</v>
      </c>
      <c r="W15" s="105" t="s">
        <v>73</v>
      </c>
      <c r="AB15" t="s">
        <v>122</v>
      </c>
    </row>
  </sheetData>
  <autoFilter ref="A1:AI7" xr:uid="{F70DF8B8-1880-4CF2-AA38-D68B2D449531}"/>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USSF Cover</vt:lpstr>
      <vt:lpstr>US Soccer Order Form</vt:lpstr>
      <vt:lpstr>Gen Soccer Order Form</vt:lpstr>
      <vt:lpstr>Spec Sheet</vt:lpstr>
      <vt:lpstr>'Gen Soccer Order Form'!Hoff</vt:lpstr>
      <vt:lpstr>Hoff</vt:lpstr>
      <vt:lpstr>'Gen Soccer Order Form'!Print_Area</vt:lpstr>
      <vt:lpstr>'US Soccer Order Form'!Print_Area</vt:lpstr>
      <vt:lpstr>'Gen Soccer Order Form'!Print_Titles</vt:lpstr>
      <vt:lpstr>'US Soccer Order Form'!Print_Titles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Cape</dc:creator>
  <cp:lastModifiedBy>Jake McCalment</cp:lastModifiedBy>
  <cp:lastPrinted>2019-03-08T15:21:14Z</cp:lastPrinted>
  <dcterms:created xsi:type="dcterms:W3CDTF">2014-10-15T22:20:11Z</dcterms:created>
  <dcterms:modified xsi:type="dcterms:W3CDTF">2025-08-11T14:39:22Z</dcterms:modified>
</cp:coreProperties>
</file>