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chris\Desktop\Wyckoffco\Factory Correspondence\Uchida\Price Lists\"/>
    </mc:Choice>
  </mc:AlternateContent>
  <xr:revisionPtr revIDLastSave="0" documentId="13_ncr:1_{CB84B66E-204F-48B0-B7CB-6556DF10F1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lk Marker" sheetId="1" r:id="rId1"/>
    <sheet name="Paint Marker" sheetId="2" r:id="rId2"/>
    <sheet name="Fabric Marker" sheetId="3" r:id="rId3"/>
    <sheet name="Shoe-Decor" sheetId="8" r:id="rId4"/>
    <sheet name="Crafting Marker" sheetId="4" r:id="rId5"/>
    <sheet name="Writing Instrument" sheetId="5" r:id="rId6"/>
    <sheet name="Drawing Marker" sheetId="6" r:id="rId7"/>
    <sheet name="Crafting Tool" sheetId="7" r:id="rId8"/>
    <sheet name="Product-Mesurement-Sheet" sheetId="9" r:id="rId9"/>
  </sheets>
  <definedNames>
    <definedName name="_xlnm._FilterDatabase" localSheetId="0" hidden="1">'Chalk Marker'!$A$2:$Z$208</definedName>
    <definedName name="_xlnm._FilterDatabase" localSheetId="4" hidden="1">'Crafting Marker'!$A$2:$AU$387</definedName>
    <definedName name="_xlnm._FilterDatabase" localSheetId="7" hidden="1">'Crafting Tool'!$A$2:$AU$2</definedName>
    <definedName name="_xlnm._FilterDatabase" localSheetId="6" hidden="1">'Drawing Marker'!$A$2:$AU$180</definedName>
    <definedName name="_xlnm._FilterDatabase" localSheetId="1" hidden="1">'Paint Marker'!$A$2:$Z$398</definedName>
    <definedName name="_xlnm._FilterDatabase" localSheetId="5" hidden="1">'Writing Instrument'!$A$2:$AU$291</definedName>
    <definedName name="_xlnm.Print_Area" localSheetId="7">'Crafting Tool'!$A$1:$AA$52</definedName>
    <definedName name="_xlnm.Print_Titles" localSheetId="0">'Chalk Marker'!$1:$2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3" i="7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3" i="6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3" i="5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" i="4"/>
  <c r="E4" i="8"/>
  <c r="E5" i="8"/>
  <c r="E6" i="8"/>
  <c r="E7" i="8"/>
  <c r="E8" i="8"/>
  <c r="E9" i="8"/>
  <c r="E10" i="8"/>
  <c r="E3" i="8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3" i="3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3" i="1"/>
  <c r="O18" i="7"/>
  <c r="O19" i="7"/>
  <c r="U93" i="3"/>
  <c r="O93" i="3"/>
  <c r="U94" i="3"/>
  <c r="O94" i="3"/>
  <c r="U84" i="3"/>
  <c r="O84" i="3"/>
  <c r="O85" i="3"/>
  <c r="U85" i="3"/>
  <c r="O86" i="3"/>
  <c r="U86" i="3"/>
  <c r="O87" i="3"/>
  <c r="U87" i="3"/>
  <c r="O88" i="3"/>
  <c r="U88" i="3"/>
  <c r="U90" i="3"/>
  <c r="O90" i="3"/>
  <c r="U89" i="3"/>
  <c r="O89" i="3"/>
  <c r="U91" i="3"/>
  <c r="O91" i="3"/>
  <c r="U82" i="3"/>
  <c r="O82" i="3"/>
  <c r="U78" i="3"/>
  <c r="O78" i="3"/>
  <c r="U77" i="3"/>
  <c r="O77" i="3"/>
  <c r="U76" i="3"/>
  <c r="O76" i="3"/>
  <c r="U75" i="3"/>
  <c r="O75" i="3"/>
  <c r="U80" i="3"/>
  <c r="O80" i="3"/>
  <c r="U79" i="3"/>
  <c r="O79" i="3"/>
  <c r="U83" i="3"/>
  <c r="O83" i="3"/>
  <c r="O9" i="7"/>
  <c r="U9" i="7"/>
  <c r="O10" i="7"/>
  <c r="U10" i="7"/>
  <c r="U161" i="5"/>
  <c r="O161" i="5"/>
  <c r="U152" i="5"/>
  <c r="O152" i="5"/>
  <c r="N152" i="5"/>
  <c r="U133" i="5"/>
  <c r="O133" i="5"/>
  <c r="U132" i="5"/>
  <c r="O132" i="5"/>
  <c r="U134" i="5"/>
  <c r="O134" i="5"/>
  <c r="U128" i="5"/>
  <c r="O128" i="5"/>
  <c r="U114" i="5"/>
  <c r="O114" i="5"/>
  <c r="U111" i="5"/>
  <c r="O111" i="5"/>
  <c r="U91" i="5"/>
  <c r="O91" i="5"/>
  <c r="U90" i="5"/>
  <c r="O90" i="5"/>
  <c r="U93" i="5"/>
  <c r="O93" i="5"/>
  <c r="U86" i="5"/>
  <c r="O86" i="5"/>
  <c r="U73" i="5"/>
  <c r="O73" i="5"/>
  <c r="U69" i="5"/>
  <c r="O69" i="5"/>
  <c r="U234" i="5"/>
  <c r="O234" i="5"/>
  <c r="U160" i="5"/>
  <c r="O160" i="5"/>
  <c r="U309" i="4"/>
  <c r="O309" i="4"/>
  <c r="O266" i="2"/>
  <c r="U266" i="2"/>
  <c r="O222" i="2"/>
  <c r="O223" i="2"/>
  <c r="O224" i="2"/>
  <c r="O225" i="2"/>
  <c r="U223" i="2"/>
  <c r="U224" i="2"/>
  <c r="U225" i="2"/>
  <c r="U222" i="2"/>
  <c r="U18" i="7"/>
  <c r="U19" i="7"/>
  <c r="U221" i="2"/>
  <c r="O221" i="2"/>
  <c r="U220" i="2"/>
  <c r="O220" i="2"/>
  <c r="U219" i="2"/>
  <c r="O219" i="2"/>
  <c r="U218" i="2"/>
  <c r="O218" i="2"/>
  <c r="O168" i="3"/>
  <c r="O154" i="3"/>
  <c r="O153" i="3"/>
  <c r="U15" i="5"/>
  <c r="O15" i="5"/>
  <c r="U237" i="2"/>
  <c r="O237" i="2"/>
  <c r="U236" i="2"/>
  <c r="O236" i="2"/>
  <c r="O235" i="2"/>
  <c r="U235" i="2"/>
  <c r="U234" i="2"/>
  <c r="O234" i="2"/>
  <c r="O208" i="1"/>
  <c r="N151" i="5"/>
  <c r="N150" i="5"/>
  <c r="U30" i="5"/>
  <c r="U332" i="3"/>
  <c r="U331" i="3"/>
  <c r="U329" i="3"/>
  <c r="U328" i="3"/>
  <c r="O325" i="3"/>
  <c r="O326" i="3"/>
  <c r="O327" i="3"/>
  <c r="O328" i="3"/>
  <c r="O329" i="3"/>
  <c r="O330" i="3"/>
  <c r="O331" i="3"/>
  <c r="O332" i="3"/>
  <c r="O333" i="3"/>
  <c r="O334" i="3"/>
  <c r="O335" i="3"/>
  <c r="U156" i="3"/>
  <c r="O398" i="2"/>
  <c r="O394" i="2"/>
  <c r="O395" i="2"/>
  <c r="O396" i="2"/>
  <c r="O265" i="2"/>
  <c r="O256" i="2"/>
  <c r="O247" i="2"/>
  <c r="O217" i="2"/>
  <c r="O216" i="2"/>
  <c r="O141" i="2"/>
  <c r="O127" i="2"/>
  <c r="O18" i="2"/>
  <c r="O15" i="2"/>
  <c r="O8" i="2"/>
  <c r="O9" i="2"/>
  <c r="O10" i="2"/>
  <c r="O134" i="6"/>
  <c r="U134" i="6"/>
  <c r="U289" i="5"/>
  <c r="U288" i="5"/>
  <c r="U287" i="5"/>
  <c r="U286" i="5"/>
  <c r="U285" i="5"/>
  <c r="U284" i="5"/>
  <c r="U283" i="5"/>
  <c r="U282" i="5"/>
  <c r="U281" i="5"/>
  <c r="U280" i="5"/>
  <c r="U279" i="5"/>
  <c r="U278" i="5"/>
  <c r="U277" i="5"/>
  <c r="U276" i="5"/>
  <c r="U275" i="5"/>
  <c r="U274" i="5"/>
  <c r="U273" i="5"/>
  <c r="U272" i="5"/>
  <c r="U271" i="5"/>
  <c r="U270" i="5"/>
  <c r="U269" i="5"/>
  <c r="U268" i="5"/>
  <c r="U267" i="5"/>
  <c r="U266" i="5"/>
  <c r="U265" i="5"/>
  <c r="U264" i="5"/>
  <c r="U263" i="5"/>
  <c r="U262" i="5"/>
  <c r="U261" i="5"/>
  <c r="U260" i="5"/>
  <c r="U259" i="5"/>
  <c r="U258" i="5"/>
  <c r="U257" i="5"/>
  <c r="U256" i="5"/>
  <c r="U255" i="5"/>
  <c r="U254" i="5"/>
  <c r="U253" i="5"/>
  <c r="U252" i="5"/>
  <c r="U251" i="5"/>
  <c r="U250" i="5"/>
  <c r="U249" i="5"/>
  <c r="U248" i="5"/>
  <c r="U247" i="5"/>
  <c r="U246" i="5"/>
  <c r="U245" i="5"/>
  <c r="U244" i="5"/>
  <c r="U243" i="5"/>
  <c r="U242" i="5"/>
  <c r="U241" i="5"/>
  <c r="U240" i="5"/>
  <c r="U239" i="5"/>
  <c r="U238" i="5"/>
  <c r="T266" i="5"/>
  <c r="T267" i="5"/>
  <c r="T268" i="5"/>
  <c r="T269" i="5"/>
  <c r="T270" i="5"/>
  <c r="O237" i="5"/>
  <c r="U237" i="5"/>
  <c r="O187" i="5"/>
  <c r="O185" i="5"/>
  <c r="O184" i="5"/>
  <c r="O178" i="5"/>
  <c r="O173" i="5"/>
  <c r="O170" i="5"/>
  <c r="O30" i="5"/>
  <c r="U238" i="2"/>
  <c r="U296" i="4" l="1"/>
  <c r="U297" i="4"/>
  <c r="U298" i="4"/>
  <c r="U299" i="4"/>
  <c r="U300" i="4"/>
  <c r="U301" i="4"/>
  <c r="U302" i="4"/>
  <c r="U303" i="4"/>
  <c r="U304" i="4"/>
  <c r="U305" i="4"/>
  <c r="U306" i="4"/>
  <c r="O296" i="4"/>
  <c r="O297" i="4"/>
  <c r="O298" i="4"/>
  <c r="O299" i="4"/>
  <c r="O300" i="4"/>
  <c r="O301" i="4"/>
  <c r="O302" i="4"/>
  <c r="O303" i="4"/>
  <c r="O304" i="4"/>
  <c r="O305" i="4"/>
  <c r="O306" i="4"/>
  <c r="O13" i="7"/>
  <c r="U13" i="7"/>
  <c r="O14" i="7"/>
  <c r="U14" i="7"/>
  <c r="O15" i="7"/>
  <c r="U15" i="7"/>
  <c r="O16" i="7"/>
  <c r="U16" i="7"/>
  <c r="O17" i="7"/>
  <c r="U17" i="7"/>
  <c r="U12" i="7"/>
  <c r="O12" i="7"/>
  <c r="U311" i="4"/>
  <c r="O311" i="4"/>
  <c r="U307" i="4"/>
  <c r="O307" i="4"/>
  <c r="U308" i="4"/>
  <c r="O308" i="4"/>
  <c r="O292" i="5"/>
  <c r="O288" i="5"/>
  <c r="O287" i="5"/>
  <c r="O286" i="5"/>
  <c r="O285" i="5"/>
  <c r="O284" i="5"/>
  <c r="O283" i="5"/>
  <c r="O271" i="5"/>
  <c r="T271" i="5"/>
  <c r="O272" i="5"/>
  <c r="T272" i="5"/>
  <c r="O273" i="5"/>
  <c r="T273" i="5"/>
  <c r="O274" i="5"/>
  <c r="T274" i="5"/>
  <c r="O275" i="5"/>
  <c r="T275" i="5"/>
  <c r="O276" i="5"/>
  <c r="T276" i="5"/>
  <c r="O48" i="2"/>
  <c r="U229" i="2"/>
  <c r="O229" i="2"/>
  <c r="U228" i="2"/>
  <c r="O228" i="2"/>
  <c r="U227" i="2"/>
  <c r="O227" i="2"/>
  <c r="U226" i="2"/>
  <c r="O226" i="2"/>
  <c r="O3" i="5"/>
  <c r="U3" i="5"/>
  <c r="O58" i="5"/>
  <c r="O22" i="7"/>
  <c r="U22" i="7"/>
  <c r="U414" i="3"/>
  <c r="O414" i="3"/>
  <c r="U413" i="3"/>
  <c r="O413" i="3"/>
  <c r="U412" i="3"/>
  <c r="O412" i="3"/>
  <c r="U411" i="3"/>
  <c r="O411" i="3"/>
  <c r="O398" i="3"/>
  <c r="U398" i="3"/>
  <c r="O192" i="2" l="1"/>
  <c r="U192" i="2"/>
  <c r="O68" i="1"/>
  <c r="O51" i="1"/>
  <c r="O50" i="1"/>
  <c r="U204" i="1"/>
  <c r="U202" i="1"/>
  <c r="U61" i="1"/>
  <c r="O61" i="1"/>
  <c r="U62" i="1"/>
  <c r="O62" i="1"/>
  <c r="U63" i="1"/>
  <c r="O63" i="1"/>
  <c r="U65" i="1"/>
  <c r="O65" i="1"/>
  <c r="U67" i="1"/>
  <c r="O67" i="1"/>
  <c r="U66" i="1"/>
  <c r="O66" i="1"/>
  <c r="U64" i="1"/>
  <c r="O64" i="1"/>
  <c r="U60" i="1"/>
  <c r="O60" i="1"/>
  <c r="U18" i="1"/>
  <c r="O18" i="1"/>
  <c r="U19" i="1"/>
  <c r="O19" i="1"/>
  <c r="U21" i="1"/>
  <c r="O21" i="1"/>
  <c r="U20" i="1"/>
  <c r="O20" i="1"/>
  <c r="O126" i="1"/>
  <c r="U126" i="1"/>
  <c r="O45" i="1"/>
  <c r="U45" i="1"/>
  <c r="U10" i="8"/>
  <c r="T10" i="8"/>
  <c r="O10" i="8"/>
  <c r="U9" i="8"/>
  <c r="T9" i="8"/>
  <c r="O9" i="8"/>
  <c r="U8" i="8"/>
  <c r="T8" i="8"/>
  <c r="O8" i="8"/>
  <c r="U7" i="8"/>
  <c r="T7" i="8"/>
  <c r="O7" i="8"/>
  <c r="U6" i="8"/>
  <c r="T6" i="8"/>
  <c r="O6" i="8"/>
  <c r="U5" i="8"/>
  <c r="T5" i="8"/>
  <c r="O5" i="8"/>
  <c r="U4" i="8"/>
  <c r="T4" i="8"/>
  <c r="O4" i="8"/>
  <c r="U3" i="8"/>
  <c r="T3" i="8"/>
  <c r="O3" i="8"/>
  <c r="U11" i="7"/>
  <c r="O11" i="7"/>
  <c r="U50" i="7"/>
  <c r="O50" i="7"/>
  <c r="U51" i="7"/>
  <c r="O51" i="7"/>
  <c r="U52" i="7"/>
  <c r="O52" i="7"/>
  <c r="U45" i="7"/>
  <c r="O45" i="7"/>
  <c r="U46" i="7"/>
  <c r="O46" i="7"/>
  <c r="U47" i="7"/>
  <c r="O47" i="7"/>
  <c r="U48" i="7"/>
  <c r="O48" i="7"/>
  <c r="U49" i="7"/>
  <c r="O49" i="7"/>
  <c r="U41" i="7"/>
  <c r="O41" i="7"/>
  <c r="U42" i="7"/>
  <c r="O42" i="7"/>
  <c r="U43" i="7"/>
  <c r="O43" i="7"/>
  <c r="U44" i="7"/>
  <c r="O44" i="7"/>
  <c r="U35" i="7"/>
  <c r="O35" i="7"/>
  <c r="U36" i="7"/>
  <c r="O36" i="7"/>
  <c r="U37" i="7"/>
  <c r="O37" i="7"/>
  <c r="U38" i="7"/>
  <c r="O38" i="7"/>
  <c r="U39" i="7"/>
  <c r="O39" i="7"/>
  <c r="U40" i="7"/>
  <c r="O40" i="7"/>
  <c r="U31" i="7"/>
  <c r="O31" i="7"/>
  <c r="U32" i="7"/>
  <c r="O32" i="7"/>
  <c r="U33" i="7"/>
  <c r="O33" i="7"/>
  <c r="U34" i="7"/>
  <c r="O34" i="7"/>
  <c r="U27" i="7"/>
  <c r="O27" i="7"/>
  <c r="U28" i="7"/>
  <c r="O28" i="7"/>
  <c r="U29" i="7"/>
  <c r="O29" i="7"/>
  <c r="U30" i="7"/>
  <c r="O30" i="7"/>
  <c r="U26" i="7"/>
  <c r="O26" i="7"/>
  <c r="U25" i="7"/>
  <c r="O25" i="7"/>
  <c r="U24" i="7"/>
  <c r="O24" i="7"/>
  <c r="U23" i="7"/>
  <c r="O23" i="7"/>
  <c r="U20" i="7"/>
  <c r="O20" i="7"/>
  <c r="U21" i="7"/>
  <c r="O21" i="7"/>
  <c r="U4" i="7"/>
  <c r="O4" i="7"/>
  <c r="U3" i="7"/>
  <c r="O3" i="7"/>
  <c r="U181" i="6"/>
  <c r="O181" i="6"/>
  <c r="U174" i="6"/>
  <c r="O174" i="6"/>
  <c r="U164" i="6"/>
  <c r="O164" i="6"/>
  <c r="U165" i="6"/>
  <c r="O165" i="6"/>
  <c r="U166" i="6"/>
  <c r="O166" i="6"/>
  <c r="U167" i="6"/>
  <c r="O167" i="6"/>
  <c r="U168" i="6"/>
  <c r="O168" i="6"/>
  <c r="U169" i="6"/>
  <c r="O169" i="6"/>
  <c r="U170" i="6"/>
  <c r="O170" i="6"/>
  <c r="U171" i="6"/>
  <c r="O171" i="6"/>
  <c r="U172" i="6"/>
  <c r="O172" i="6"/>
  <c r="U173" i="6"/>
  <c r="O173" i="6"/>
  <c r="U161" i="6"/>
  <c r="O161" i="6"/>
  <c r="U60" i="6"/>
  <c r="O60" i="6"/>
  <c r="U37" i="6"/>
  <c r="O37" i="6"/>
  <c r="U109" i="6"/>
  <c r="O109" i="6"/>
  <c r="U55" i="6"/>
  <c r="O55" i="6"/>
  <c r="U54" i="6"/>
  <c r="O54" i="6"/>
  <c r="U142" i="6"/>
  <c r="O142" i="6"/>
  <c r="U143" i="6"/>
  <c r="O143" i="6"/>
  <c r="U144" i="6"/>
  <c r="O144" i="6"/>
  <c r="U145" i="6"/>
  <c r="O145" i="6"/>
  <c r="U138" i="6"/>
  <c r="O138" i="6"/>
  <c r="U65" i="6"/>
  <c r="O65" i="6"/>
  <c r="U49" i="6"/>
  <c r="O49" i="6"/>
  <c r="U83" i="6"/>
  <c r="O83" i="6"/>
  <c r="U115" i="6"/>
  <c r="O115" i="6"/>
  <c r="U70" i="6"/>
  <c r="O70" i="6"/>
  <c r="U118" i="6"/>
  <c r="O118" i="6"/>
  <c r="U160" i="6"/>
  <c r="O160" i="6"/>
  <c r="U159" i="6"/>
  <c r="O159" i="6"/>
  <c r="U110" i="6"/>
  <c r="O110" i="6"/>
  <c r="U48" i="6"/>
  <c r="O48" i="6"/>
  <c r="U122" i="6"/>
  <c r="O122" i="6"/>
  <c r="U27" i="6"/>
  <c r="O27" i="6"/>
  <c r="U137" i="6"/>
  <c r="O137" i="6"/>
  <c r="U96" i="6"/>
  <c r="O96" i="6"/>
  <c r="U81" i="6"/>
  <c r="O81" i="6"/>
  <c r="U141" i="6"/>
  <c r="O141" i="6"/>
  <c r="U120" i="6"/>
  <c r="O120" i="6"/>
  <c r="U123" i="6"/>
  <c r="O123" i="6"/>
  <c r="U33" i="6"/>
  <c r="O33" i="6"/>
  <c r="U42" i="6"/>
  <c r="O42" i="6"/>
  <c r="U62" i="6"/>
  <c r="O62" i="6"/>
  <c r="U98" i="6"/>
  <c r="O98" i="6"/>
  <c r="U136" i="6"/>
  <c r="O136" i="6"/>
  <c r="U131" i="6"/>
  <c r="O131" i="6"/>
  <c r="U72" i="6"/>
  <c r="O72" i="6"/>
  <c r="U130" i="6"/>
  <c r="O130" i="6"/>
  <c r="U151" i="6"/>
  <c r="O151" i="6"/>
  <c r="U152" i="6"/>
  <c r="O152" i="6"/>
  <c r="U153" i="6"/>
  <c r="O153" i="6"/>
  <c r="U154" i="6"/>
  <c r="O154" i="6"/>
  <c r="U155" i="6"/>
  <c r="O155" i="6"/>
  <c r="U156" i="6"/>
  <c r="O156" i="6"/>
  <c r="U157" i="6"/>
  <c r="O157" i="6"/>
  <c r="U158" i="6"/>
  <c r="O158" i="6"/>
  <c r="U105" i="6"/>
  <c r="O105" i="6"/>
  <c r="U114" i="6"/>
  <c r="O114" i="6"/>
  <c r="U103" i="6"/>
  <c r="O103" i="6"/>
  <c r="U67" i="6"/>
  <c r="O67" i="6"/>
  <c r="U21" i="6"/>
  <c r="O21" i="6"/>
  <c r="U140" i="6"/>
  <c r="O140" i="6"/>
  <c r="U24" i="6"/>
  <c r="O24" i="6"/>
  <c r="U77" i="6"/>
  <c r="O77" i="6"/>
  <c r="U32" i="6"/>
  <c r="O32" i="6"/>
  <c r="U51" i="6"/>
  <c r="O51" i="6"/>
  <c r="U41" i="6"/>
  <c r="O41" i="6"/>
  <c r="U119" i="6"/>
  <c r="O119" i="6"/>
  <c r="U45" i="6"/>
  <c r="O45" i="6"/>
  <c r="U68" i="6"/>
  <c r="O68" i="6"/>
  <c r="U106" i="6"/>
  <c r="O106" i="6"/>
  <c r="U39" i="6"/>
  <c r="O39" i="6"/>
  <c r="U88" i="6"/>
  <c r="O88" i="6"/>
  <c r="U93" i="6"/>
  <c r="O93" i="6"/>
  <c r="U162" i="6"/>
  <c r="O162" i="6"/>
  <c r="U82" i="6"/>
  <c r="O82" i="6"/>
  <c r="U38" i="6"/>
  <c r="O38" i="6"/>
  <c r="U36" i="6"/>
  <c r="O36" i="6"/>
  <c r="U59" i="6"/>
  <c r="O59" i="6"/>
  <c r="U86" i="6"/>
  <c r="O86" i="6"/>
  <c r="U64" i="6"/>
  <c r="O64" i="6"/>
  <c r="U76" i="6"/>
  <c r="O76" i="6"/>
  <c r="U108" i="6"/>
  <c r="O108" i="6"/>
  <c r="U25" i="6"/>
  <c r="O25" i="6"/>
  <c r="U35" i="6"/>
  <c r="O35" i="6"/>
  <c r="U75" i="6"/>
  <c r="O75" i="6"/>
  <c r="U26" i="6"/>
  <c r="O26" i="6"/>
  <c r="U31" i="6"/>
  <c r="O31" i="6"/>
  <c r="U85" i="6"/>
  <c r="O85" i="6"/>
  <c r="U89" i="6"/>
  <c r="O89" i="6"/>
  <c r="U125" i="6"/>
  <c r="O125" i="6"/>
  <c r="U56" i="6"/>
  <c r="O56" i="6"/>
  <c r="U135" i="6"/>
  <c r="O135" i="6"/>
  <c r="U46" i="6"/>
  <c r="O46" i="6"/>
  <c r="U44" i="6"/>
  <c r="O44" i="6"/>
  <c r="U34" i="6"/>
  <c r="O34" i="6"/>
  <c r="U29" i="6"/>
  <c r="O29" i="6"/>
  <c r="U146" i="6"/>
  <c r="O146" i="6"/>
  <c r="U147" i="6"/>
  <c r="O147" i="6"/>
  <c r="U148" i="6"/>
  <c r="O148" i="6"/>
  <c r="U149" i="6"/>
  <c r="O149" i="6"/>
  <c r="U150" i="6"/>
  <c r="O150" i="6"/>
  <c r="U117" i="6"/>
  <c r="O117" i="6"/>
  <c r="U92" i="6"/>
  <c r="O92" i="6"/>
  <c r="U128" i="6"/>
  <c r="O128" i="6"/>
  <c r="U121" i="6"/>
  <c r="O121" i="6"/>
  <c r="U91" i="6"/>
  <c r="O91" i="6"/>
  <c r="U63" i="6"/>
  <c r="O63" i="6"/>
  <c r="U52" i="6"/>
  <c r="O52" i="6"/>
  <c r="U30" i="6"/>
  <c r="O30" i="6"/>
  <c r="U74" i="6"/>
  <c r="O74" i="6"/>
  <c r="U78" i="6"/>
  <c r="O78" i="6"/>
  <c r="U116" i="6"/>
  <c r="O116" i="6"/>
  <c r="U94" i="6"/>
  <c r="O94" i="6"/>
  <c r="U79" i="6"/>
  <c r="O79" i="6"/>
  <c r="U20" i="6"/>
  <c r="O20" i="6"/>
  <c r="U58" i="6"/>
  <c r="O58" i="6"/>
  <c r="U95" i="6"/>
  <c r="O95" i="6"/>
  <c r="U69" i="6"/>
  <c r="O69" i="6"/>
  <c r="U40" i="6"/>
  <c r="O40" i="6"/>
  <c r="U90" i="6"/>
  <c r="O90" i="6"/>
  <c r="U113" i="6"/>
  <c r="O113" i="6"/>
  <c r="U100" i="6"/>
  <c r="O100" i="6"/>
  <c r="U73" i="6"/>
  <c r="O73" i="6"/>
  <c r="U127" i="6"/>
  <c r="O127" i="6"/>
  <c r="U102" i="6"/>
  <c r="O102" i="6"/>
  <c r="U139" i="6"/>
  <c r="O139" i="6"/>
  <c r="U107" i="6"/>
  <c r="O107" i="6"/>
  <c r="U80" i="6"/>
  <c r="O80" i="6"/>
  <c r="U97" i="6"/>
  <c r="O97" i="6"/>
  <c r="U23" i="6"/>
  <c r="O23" i="6"/>
  <c r="U111" i="6"/>
  <c r="O111" i="6"/>
  <c r="U71" i="6"/>
  <c r="O71" i="6"/>
  <c r="U53" i="6"/>
  <c r="O53" i="6"/>
  <c r="U124" i="6"/>
  <c r="O124" i="6"/>
  <c r="U57" i="6"/>
  <c r="O57" i="6"/>
  <c r="U133" i="6"/>
  <c r="O133" i="6"/>
  <c r="U104" i="6"/>
  <c r="O104" i="6"/>
  <c r="U163" i="6"/>
  <c r="O163" i="6"/>
  <c r="U61" i="6"/>
  <c r="O61" i="6"/>
  <c r="U84" i="6"/>
  <c r="O84" i="6"/>
  <c r="U43" i="6"/>
  <c r="O43" i="6"/>
  <c r="U66" i="6"/>
  <c r="O66" i="6"/>
  <c r="U99" i="6"/>
  <c r="O99" i="6"/>
  <c r="U126" i="6"/>
  <c r="O126" i="6"/>
  <c r="U101" i="6"/>
  <c r="O101" i="6"/>
  <c r="U132" i="6"/>
  <c r="O132" i="6"/>
  <c r="U47" i="6"/>
  <c r="O47" i="6"/>
  <c r="U112" i="6"/>
  <c r="O112" i="6"/>
  <c r="U50" i="6"/>
  <c r="O50" i="6"/>
  <c r="U87" i="6"/>
  <c r="O87" i="6"/>
  <c r="U22" i="6"/>
  <c r="O22" i="6"/>
  <c r="U28" i="6"/>
  <c r="O28" i="6"/>
  <c r="U129" i="6"/>
  <c r="O129" i="6"/>
  <c r="U19" i="6"/>
  <c r="O19" i="6"/>
  <c r="U18" i="6"/>
  <c r="O18" i="6"/>
  <c r="U17" i="6"/>
  <c r="O17" i="6"/>
  <c r="U10" i="6"/>
  <c r="O10" i="6"/>
  <c r="U11" i="6"/>
  <c r="O11" i="6"/>
  <c r="U12" i="6"/>
  <c r="O12" i="6"/>
  <c r="U13" i="6"/>
  <c r="O13" i="6"/>
  <c r="U14" i="6"/>
  <c r="O14" i="6"/>
  <c r="U15" i="6"/>
  <c r="O15" i="6"/>
  <c r="U16" i="6"/>
  <c r="O16" i="6"/>
  <c r="U3" i="6"/>
  <c r="O3" i="6"/>
  <c r="U4" i="6"/>
  <c r="O4" i="6"/>
  <c r="U5" i="6"/>
  <c r="O5" i="6"/>
  <c r="U6" i="6"/>
  <c r="O6" i="6"/>
  <c r="U7" i="6"/>
  <c r="O7" i="6"/>
  <c r="U8" i="6"/>
  <c r="O8" i="6"/>
  <c r="U9" i="6"/>
  <c r="O9" i="6"/>
  <c r="U54" i="5"/>
  <c r="O54" i="5"/>
  <c r="U56" i="5"/>
  <c r="O56" i="5"/>
  <c r="U57" i="5"/>
  <c r="O57" i="5"/>
  <c r="U55" i="5"/>
  <c r="O55" i="5"/>
  <c r="U50" i="5"/>
  <c r="O50" i="5"/>
  <c r="U52" i="5"/>
  <c r="O52" i="5"/>
  <c r="U53" i="5"/>
  <c r="O53" i="5"/>
  <c r="U51" i="5"/>
  <c r="O51" i="5"/>
  <c r="U46" i="5"/>
  <c r="O46" i="5"/>
  <c r="U48" i="5"/>
  <c r="O48" i="5"/>
  <c r="U49" i="5"/>
  <c r="O49" i="5"/>
  <c r="U47" i="5"/>
  <c r="O47" i="5"/>
  <c r="U42" i="5"/>
  <c r="O42" i="5"/>
  <c r="U44" i="5"/>
  <c r="O44" i="5"/>
  <c r="U45" i="5"/>
  <c r="O45" i="5"/>
  <c r="U43" i="5"/>
  <c r="O43" i="5"/>
  <c r="U41" i="5"/>
  <c r="O41" i="5"/>
  <c r="U37" i="5"/>
  <c r="O37" i="5"/>
  <c r="U39" i="5"/>
  <c r="O39" i="5"/>
  <c r="U40" i="5"/>
  <c r="O40" i="5"/>
  <c r="U38" i="5"/>
  <c r="O38" i="5"/>
  <c r="U33" i="5"/>
  <c r="O33" i="5"/>
  <c r="U35" i="5"/>
  <c r="O35" i="5"/>
  <c r="U36" i="5"/>
  <c r="O36" i="5"/>
  <c r="U34" i="5"/>
  <c r="O34" i="5"/>
  <c r="U32" i="5"/>
  <c r="O32" i="5"/>
  <c r="U31" i="5"/>
  <c r="O31" i="5"/>
  <c r="O264" i="5"/>
  <c r="T263" i="5"/>
  <c r="P263" i="5"/>
  <c r="O263" i="5"/>
  <c r="T262" i="5"/>
  <c r="P262" i="5"/>
  <c r="O262" i="5"/>
  <c r="T261" i="5"/>
  <c r="O261" i="5"/>
  <c r="T260" i="5"/>
  <c r="O260" i="5"/>
  <c r="T259" i="5"/>
  <c r="O259" i="5"/>
  <c r="T258" i="5"/>
  <c r="O258" i="5"/>
  <c r="T257" i="5"/>
  <c r="O257" i="5"/>
  <c r="T256" i="5"/>
  <c r="O256" i="5"/>
  <c r="T255" i="5"/>
  <c r="O255" i="5"/>
  <c r="T254" i="5"/>
  <c r="O254" i="5"/>
  <c r="T253" i="5"/>
  <c r="O253" i="5"/>
  <c r="T252" i="5"/>
  <c r="O252" i="5"/>
  <c r="T251" i="5"/>
  <c r="O251" i="5"/>
  <c r="T250" i="5"/>
  <c r="O250" i="5"/>
  <c r="O249" i="5"/>
  <c r="O248" i="5"/>
  <c r="O247" i="5"/>
  <c r="O246" i="5"/>
  <c r="O245" i="5"/>
  <c r="O244" i="5"/>
  <c r="O243" i="5"/>
  <c r="O242" i="5"/>
  <c r="O241" i="5"/>
  <c r="O240" i="5"/>
  <c r="O239" i="5"/>
  <c r="O238" i="5"/>
  <c r="U236" i="5"/>
  <c r="O236" i="5"/>
  <c r="U235" i="5"/>
  <c r="U232" i="5"/>
  <c r="O232" i="5"/>
  <c r="U233" i="5"/>
  <c r="O233" i="5"/>
  <c r="U231" i="5"/>
  <c r="O231" i="5"/>
  <c r="U230" i="5"/>
  <c r="O230" i="5"/>
  <c r="O193" i="5"/>
  <c r="O192" i="5"/>
  <c r="O191" i="5"/>
  <c r="O190" i="5"/>
  <c r="O189" i="5"/>
  <c r="O188" i="5"/>
  <c r="O186" i="5"/>
  <c r="O183" i="5"/>
  <c r="O182" i="5"/>
  <c r="O181" i="5"/>
  <c r="O180" i="5"/>
  <c r="O179" i="5"/>
  <c r="O177" i="5"/>
  <c r="O176" i="5"/>
  <c r="O175" i="5"/>
  <c r="O174" i="5"/>
  <c r="O172" i="5"/>
  <c r="O171" i="5"/>
  <c r="O169" i="5"/>
  <c r="O168" i="5"/>
  <c r="O167" i="5"/>
  <c r="O166" i="5"/>
  <c r="O165" i="5"/>
  <c r="O164" i="5"/>
  <c r="O291" i="5"/>
  <c r="O289" i="5"/>
  <c r="O282" i="5"/>
  <c r="O281" i="5"/>
  <c r="O280" i="5"/>
  <c r="O279" i="5"/>
  <c r="O278" i="5"/>
  <c r="O277" i="5"/>
  <c r="O270" i="5"/>
  <c r="O269" i="5"/>
  <c r="O268" i="5"/>
  <c r="O267" i="5"/>
  <c r="O266" i="5"/>
  <c r="O265" i="5"/>
  <c r="U163" i="5"/>
  <c r="O163" i="5"/>
  <c r="U162" i="5"/>
  <c r="O162" i="5"/>
  <c r="U159" i="5"/>
  <c r="O159" i="5"/>
  <c r="U158" i="5"/>
  <c r="O158" i="5"/>
  <c r="U157" i="5"/>
  <c r="O157" i="5"/>
  <c r="U156" i="5"/>
  <c r="O156" i="5"/>
  <c r="U155" i="5"/>
  <c r="O155" i="5"/>
  <c r="U154" i="5"/>
  <c r="O154" i="5"/>
  <c r="U153" i="5"/>
  <c r="O153" i="5"/>
  <c r="U151" i="5"/>
  <c r="O151" i="5"/>
  <c r="U150" i="5"/>
  <c r="O150" i="5"/>
  <c r="U149" i="5"/>
  <c r="O149" i="5"/>
  <c r="N149" i="5"/>
  <c r="U148" i="5"/>
  <c r="O148" i="5"/>
  <c r="U147" i="5"/>
  <c r="O147" i="5"/>
  <c r="U146" i="5"/>
  <c r="O146" i="5"/>
  <c r="U145" i="5"/>
  <c r="O145" i="5"/>
  <c r="U144" i="5"/>
  <c r="O144" i="5"/>
  <c r="U143" i="5"/>
  <c r="O143" i="5"/>
  <c r="U142" i="5"/>
  <c r="O142" i="5"/>
  <c r="U138" i="5"/>
  <c r="O138" i="5"/>
  <c r="U137" i="5"/>
  <c r="O137" i="5"/>
  <c r="U140" i="5"/>
  <c r="O140" i="5"/>
  <c r="U141" i="5"/>
  <c r="O141" i="5"/>
  <c r="U139" i="5"/>
  <c r="O139" i="5"/>
  <c r="U136" i="5"/>
  <c r="O136" i="5"/>
  <c r="U131" i="5"/>
  <c r="O131" i="5"/>
  <c r="U130" i="5"/>
  <c r="O130" i="5"/>
  <c r="U108" i="5"/>
  <c r="O108" i="5"/>
  <c r="U129" i="5"/>
  <c r="O129" i="5"/>
  <c r="U127" i="5"/>
  <c r="O127" i="5"/>
  <c r="U107" i="5"/>
  <c r="O107" i="5"/>
  <c r="U126" i="5"/>
  <c r="O126" i="5"/>
  <c r="U125" i="5"/>
  <c r="O125" i="5"/>
  <c r="U124" i="5"/>
  <c r="O124" i="5"/>
  <c r="U123" i="5"/>
  <c r="O123" i="5"/>
  <c r="U106" i="5"/>
  <c r="O106" i="5"/>
  <c r="U122" i="5"/>
  <c r="O122" i="5"/>
  <c r="U105" i="5"/>
  <c r="O105" i="5"/>
  <c r="U121" i="5"/>
  <c r="O121" i="5"/>
  <c r="U104" i="5"/>
  <c r="O104" i="5"/>
  <c r="U120" i="5"/>
  <c r="O120" i="5"/>
  <c r="U103" i="5"/>
  <c r="O103" i="5"/>
  <c r="U119" i="5"/>
  <c r="O119" i="5"/>
  <c r="U118" i="5"/>
  <c r="O118" i="5"/>
  <c r="U102" i="5"/>
  <c r="O102" i="5"/>
  <c r="U117" i="5"/>
  <c r="O117" i="5"/>
  <c r="U116" i="5"/>
  <c r="O116" i="5"/>
  <c r="U115" i="5"/>
  <c r="O115" i="5"/>
  <c r="U113" i="5"/>
  <c r="O113" i="5"/>
  <c r="U101" i="5"/>
  <c r="O101" i="5"/>
  <c r="U112" i="5"/>
  <c r="O112" i="5"/>
  <c r="U110" i="5"/>
  <c r="O110" i="5"/>
  <c r="U135" i="5"/>
  <c r="O135" i="5"/>
  <c r="U109" i="5"/>
  <c r="O109" i="5"/>
  <c r="U100" i="5"/>
  <c r="O100" i="5"/>
  <c r="U89" i="5"/>
  <c r="O89" i="5"/>
  <c r="U88" i="5"/>
  <c r="O88" i="5"/>
  <c r="U66" i="5"/>
  <c r="O66" i="5"/>
  <c r="U87" i="5"/>
  <c r="O87" i="5"/>
  <c r="U85" i="5"/>
  <c r="O85" i="5"/>
  <c r="U65" i="5"/>
  <c r="O65" i="5"/>
  <c r="U84" i="5"/>
  <c r="O84" i="5"/>
  <c r="U83" i="5"/>
  <c r="O83" i="5"/>
  <c r="U82" i="5"/>
  <c r="O82" i="5"/>
  <c r="U81" i="5"/>
  <c r="O81" i="5"/>
  <c r="U64" i="5"/>
  <c r="O64" i="5"/>
  <c r="U80" i="5"/>
  <c r="O80" i="5"/>
  <c r="U63" i="5"/>
  <c r="O63" i="5"/>
  <c r="U79" i="5"/>
  <c r="O79" i="5"/>
  <c r="U62" i="5"/>
  <c r="O62" i="5"/>
  <c r="U78" i="5"/>
  <c r="O78" i="5"/>
  <c r="U61" i="5"/>
  <c r="O61" i="5"/>
  <c r="U77" i="5"/>
  <c r="O77" i="5"/>
  <c r="U76" i="5"/>
  <c r="O76" i="5"/>
  <c r="U60" i="5"/>
  <c r="O60" i="5"/>
  <c r="U75" i="5"/>
  <c r="O75" i="5"/>
  <c r="U74" i="5"/>
  <c r="O74" i="5"/>
  <c r="U72" i="5"/>
  <c r="O72" i="5"/>
  <c r="U71" i="5"/>
  <c r="O71" i="5"/>
  <c r="U59" i="5"/>
  <c r="O59" i="5"/>
  <c r="U70" i="5"/>
  <c r="O70" i="5"/>
  <c r="U68" i="5"/>
  <c r="O68" i="5"/>
  <c r="U92" i="5"/>
  <c r="O92" i="5"/>
  <c r="U67" i="5"/>
  <c r="O67" i="5"/>
  <c r="U58" i="5"/>
  <c r="U96" i="5"/>
  <c r="O96" i="5"/>
  <c r="U98" i="5"/>
  <c r="O98" i="5"/>
  <c r="U99" i="5"/>
  <c r="O99" i="5"/>
  <c r="U97" i="5"/>
  <c r="O97" i="5"/>
  <c r="U95" i="5"/>
  <c r="O95" i="5"/>
  <c r="U94" i="5"/>
  <c r="O94" i="5"/>
  <c r="U29" i="5"/>
  <c r="O29" i="5"/>
  <c r="U16" i="5"/>
  <c r="O16" i="5"/>
  <c r="U11" i="5"/>
  <c r="O11" i="5"/>
  <c r="U13" i="5"/>
  <c r="O13" i="5"/>
  <c r="U9" i="5"/>
  <c r="O9" i="5"/>
  <c r="U12" i="5"/>
  <c r="O12" i="5"/>
  <c r="U10" i="5"/>
  <c r="O10" i="5"/>
  <c r="U14" i="5"/>
  <c r="O14" i="5"/>
  <c r="U5" i="5"/>
  <c r="O5" i="5"/>
  <c r="U7" i="5"/>
  <c r="O7" i="5"/>
  <c r="U6" i="5"/>
  <c r="O6" i="5"/>
  <c r="U4" i="5"/>
  <c r="O4" i="5"/>
  <c r="U8" i="5"/>
  <c r="O8" i="5"/>
  <c r="U340" i="4"/>
  <c r="O340" i="4"/>
  <c r="U339" i="4"/>
  <c r="O339" i="4"/>
  <c r="U338" i="4"/>
  <c r="O338" i="4"/>
  <c r="U337" i="4"/>
  <c r="O337" i="4"/>
  <c r="U336" i="4"/>
  <c r="O336" i="4"/>
  <c r="U335" i="4"/>
  <c r="O335" i="4"/>
  <c r="U334" i="4"/>
  <c r="O334" i="4"/>
  <c r="U333" i="4"/>
  <c r="O333" i="4"/>
  <c r="U332" i="4"/>
  <c r="O332" i="4"/>
  <c r="U331" i="4"/>
  <c r="O331" i="4"/>
  <c r="U330" i="4"/>
  <c r="O330" i="4"/>
  <c r="U329" i="4"/>
  <c r="O329" i="4"/>
  <c r="U328" i="4"/>
  <c r="O328" i="4"/>
  <c r="U327" i="4"/>
  <c r="O327" i="4"/>
  <c r="U326" i="4"/>
  <c r="O326" i="4"/>
  <c r="U325" i="4"/>
  <c r="O325" i="4"/>
  <c r="U324" i="4"/>
  <c r="O324" i="4"/>
  <c r="U323" i="4"/>
  <c r="O323" i="4"/>
  <c r="U322" i="4"/>
  <c r="O322" i="4"/>
  <c r="U321" i="4"/>
  <c r="O321" i="4"/>
  <c r="U320" i="4"/>
  <c r="O320" i="4"/>
  <c r="U319" i="4"/>
  <c r="O319" i="4"/>
  <c r="U318" i="4"/>
  <c r="O318" i="4"/>
  <c r="U317" i="4"/>
  <c r="O317" i="4"/>
  <c r="U316" i="4"/>
  <c r="O316" i="4"/>
  <c r="U315" i="4"/>
  <c r="O315" i="4"/>
  <c r="U314" i="4"/>
  <c r="O314" i="4"/>
  <c r="U313" i="4"/>
  <c r="O313" i="4"/>
  <c r="U312" i="4"/>
  <c r="O312" i="4"/>
  <c r="U310" i="4"/>
  <c r="O310" i="4"/>
  <c r="U387" i="4"/>
  <c r="O387" i="4"/>
  <c r="U386" i="4"/>
  <c r="O386" i="4"/>
  <c r="U383" i="4"/>
  <c r="O383" i="4"/>
  <c r="U385" i="4"/>
  <c r="O385" i="4"/>
  <c r="U384" i="4"/>
  <c r="O384" i="4"/>
  <c r="U376" i="4"/>
  <c r="O376" i="4"/>
  <c r="U378" i="4"/>
  <c r="O378" i="4"/>
  <c r="U381" i="4"/>
  <c r="O381" i="4"/>
  <c r="U379" i="4"/>
  <c r="O379" i="4"/>
  <c r="U377" i="4"/>
  <c r="O377" i="4"/>
  <c r="U382" i="4"/>
  <c r="O382" i="4"/>
  <c r="U380" i="4"/>
  <c r="O380" i="4"/>
  <c r="U362" i="4"/>
  <c r="O362" i="4"/>
  <c r="U364" i="4"/>
  <c r="O364" i="4"/>
  <c r="U367" i="4"/>
  <c r="O367" i="4"/>
  <c r="U365" i="4"/>
  <c r="O365" i="4"/>
  <c r="U363" i="4"/>
  <c r="O363" i="4"/>
  <c r="U368" i="4"/>
  <c r="O368" i="4"/>
  <c r="U366" i="4"/>
  <c r="O366" i="4"/>
  <c r="U369" i="4"/>
  <c r="O369" i="4"/>
  <c r="U371" i="4"/>
  <c r="O371" i="4"/>
  <c r="U374" i="4"/>
  <c r="O374" i="4"/>
  <c r="U372" i="4"/>
  <c r="O372" i="4"/>
  <c r="U370" i="4"/>
  <c r="O370" i="4"/>
  <c r="U375" i="4"/>
  <c r="O375" i="4"/>
  <c r="U373" i="4"/>
  <c r="O373" i="4"/>
  <c r="U360" i="4"/>
  <c r="O360" i="4"/>
  <c r="U355" i="4"/>
  <c r="O355" i="4"/>
  <c r="U357" i="4"/>
  <c r="O357" i="4"/>
  <c r="U358" i="4"/>
  <c r="O358" i="4"/>
  <c r="U356" i="4"/>
  <c r="O356" i="4"/>
  <c r="U361" i="4"/>
  <c r="O361" i="4"/>
  <c r="U359" i="4"/>
  <c r="O359" i="4"/>
  <c r="U341" i="4"/>
  <c r="O341" i="4"/>
  <c r="U343" i="4"/>
  <c r="O343" i="4"/>
  <c r="U346" i="4"/>
  <c r="O346" i="4"/>
  <c r="U344" i="4"/>
  <c r="O344" i="4"/>
  <c r="U342" i="4"/>
  <c r="O342" i="4"/>
  <c r="U347" i="4"/>
  <c r="O347" i="4"/>
  <c r="U345" i="4"/>
  <c r="O345" i="4"/>
  <c r="U348" i="4"/>
  <c r="O348" i="4"/>
  <c r="U350" i="4"/>
  <c r="O350" i="4"/>
  <c r="U353" i="4"/>
  <c r="O353" i="4"/>
  <c r="U351" i="4"/>
  <c r="O351" i="4"/>
  <c r="U349" i="4"/>
  <c r="O349" i="4"/>
  <c r="U354" i="4"/>
  <c r="O354" i="4"/>
  <c r="U352" i="4"/>
  <c r="O352" i="4"/>
  <c r="U286" i="4"/>
  <c r="O286" i="4"/>
  <c r="U280" i="4"/>
  <c r="U281" i="4"/>
  <c r="U282" i="4"/>
  <c r="U283" i="4"/>
  <c r="U284" i="4"/>
  <c r="U285" i="4"/>
  <c r="U276" i="4"/>
  <c r="U277" i="4"/>
  <c r="U278" i="4"/>
  <c r="U279" i="4"/>
  <c r="U292" i="4"/>
  <c r="U293" i="4"/>
  <c r="U294" i="4"/>
  <c r="U295" i="4"/>
  <c r="U287" i="4"/>
  <c r="U288" i="4"/>
  <c r="U289" i="4"/>
  <c r="U290" i="4"/>
  <c r="U291" i="4"/>
  <c r="U167" i="4"/>
  <c r="O167" i="4"/>
  <c r="U168" i="4"/>
  <c r="O168" i="4"/>
  <c r="U177" i="4"/>
  <c r="O177" i="4"/>
  <c r="U267" i="4"/>
  <c r="O267" i="4"/>
  <c r="U268" i="4"/>
  <c r="O268" i="4"/>
  <c r="U269" i="4"/>
  <c r="O269" i="4"/>
  <c r="U270" i="4"/>
  <c r="O270" i="4"/>
  <c r="U271" i="4"/>
  <c r="O271" i="4"/>
  <c r="U272" i="4"/>
  <c r="O272" i="4"/>
  <c r="U273" i="4"/>
  <c r="O273" i="4"/>
  <c r="U274" i="4"/>
  <c r="O274" i="4"/>
  <c r="U275" i="4"/>
  <c r="O275" i="4"/>
  <c r="U178" i="4"/>
  <c r="O178" i="4"/>
  <c r="U179" i="4"/>
  <c r="O179" i="4"/>
  <c r="U180" i="4"/>
  <c r="O180" i="4"/>
  <c r="U181" i="4"/>
  <c r="O181" i="4"/>
  <c r="U182" i="4"/>
  <c r="O182" i="4"/>
  <c r="U183" i="4"/>
  <c r="O183" i="4"/>
  <c r="U184" i="4"/>
  <c r="O184" i="4"/>
  <c r="U185" i="4"/>
  <c r="O185" i="4"/>
  <c r="U186" i="4"/>
  <c r="O186" i="4"/>
  <c r="U169" i="4"/>
  <c r="O169" i="4"/>
  <c r="U187" i="4"/>
  <c r="O187" i="4"/>
  <c r="U188" i="4"/>
  <c r="O188" i="4"/>
  <c r="U189" i="4"/>
  <c r="O189" i="4"/>
  <c r="U190" i="4"/>
  <c r="O190" i="4"/>
  <c r="U191" i="4"/>
  <c r="O191" i="4"/>
  <c r="U192" i="4"/>
  <c r="O192" i="4"/>
  <c r="U193" i="4"/>
  <c r="O193" i="4"/>
  <c r="U194" i="4"/>
  <c r="O194" i="4"/>
  <c r="U195" i="4"/>
  <c r="O195" i="4"/>
  <c r="U196" i="4"/>
  <c r="O196" i="4"/>
  <c r="U170" i="4"/>
  <c r="O170" i="4"/>
  <c r="U197" i="4"/>
  <c r="O197" i="4"/>
  <c r="U198" i="4"/>
  <c r="O198" i="4"/>
  <c r="U199" i="4"/>
  <c r="O199" i="4"/>
  <c r="U200" i="4"/>
  <c r="O200" i="4"/>
  <c r="U201" i="4"/>
  <c r="O201" i="4"/>
  <c r="U202" i="4"/>
  <c r="O202" i="4"/>
  <c r="U203" i="4"/>
  <c r="O203" i="4"/>
  <c r="U204" i="4"/>
  <c r="O204" i="4"/>
  <c r="U205" i="4"/>
  <c r="O205" i="4"/>
  <c r="U206" i="4"/>
  <c r="O206" i="4"/>
  <c r="U171" i="4"/>
  <c r="O171" i="4"/>
  <c r="U207" i="4"/>
  <c r="O207" i="4"/>
  <c r="U208" i="4"/>
  <c r="O208" i="4"/>
  <c r="U209" i="4"/>
  <c r="O209" i="4"/>
  <c r="U210" i="4"/>
  <c r="O210" i="4"/>
  <c r="U211" i="4"/>
  <c r="O211" i="4"/>
  <c r="U212" i="4"/>
  <c r="O212" i="4"/>
  <c r="U213" i="4"/>
  <c r="O213" i="4"/>
  <c r="U214" i="4"/>
  <c r="O214" i="4"/>
  <c r="U215" i="4"/>
  <c r="O215" i="4"/>
  <c r="U216" i="4"/>
  <c r="O216" i="4"/>
  <c r="U172" i="4"/>
  <c r="O172" i="4"/>
  <c r="U217" i="4"/>
  <c r="O217" i="4"/>
  <c r="U218" i="4"/>
  <c r="O218" i="4"/>
  <c r="U219" i="4"/>
  <c r="O219" i="4"/>
  <c r="U220" i="4"/>
  <c r="O220" i="4"/>
  <c r="U221" i="4"/>
  <c r="O221" i="4"/>
  <c r="U222" i="4"/>
  <c r="O222" i="4"/>
  <c r="U223" i="4"/>
  <c r="O223" i="4"/>
  <c r="U224" i="4"/>
  <c r="O224" i="4"/>
  <c r="U225" i="4"/>
  <c r="O225" i="4"/>
  <c r="U226" i="4"/>
  <c r="O226" i="4"/>
  <c r="U173" i="4"/>
  <c r="O173" i="4"/>
  <c r="U227" i="4"/>
  <c r="O227" i="4"/>
  <c r="U228" i="4"/>
  <c r="O228" i="4"/>
  <c r="U229" i="4"/>
  <c r="O229" i="4"/>
  <c r="U230" i="4"/>
  <c r="O230" i="4"/>
  <c r="U231" i="4"/>
  <c r="O231" i="4"/>
  <c r="U232" i="4"/>
  <c r="O232" i="4"/>
  <c r="U233" i="4"/>
  <c r="O233" i="4"/>
  <c r="U234" i="4"/>
  <c r="O234" i="4"/>
  <c r="U235" i="4"/>
  <c r="O235" i="4"/>
  <c r="U236" i="4"/>
  <c r="O236" i="4"/>
  <c r="U174" i="4"/>
  <c r="O174" i="4"/>
  <c r="U237" i="4"/>
  <c r="O237" i="4"/>
  <c r="U238" i="4"/>
  <c r="O238" i="4"/>
  <c r="U239" i="4"/>
  <c r="O239" i="4"/>
  <c r="U240" i="4"/>
  <c r="O240" i="4"/>
  <c r="U241" i="4"/>
  <c r="O241" i="4"/>
  <c r="U242" i="4"/>
  <c r="O242" i="4"/>
  <c r="U243" i="4"/>
  <c r="O243" i="4"/>
  <c r="U244" i="4"/>
  <c r="O244" i="4"/>
  <c r="U245" i="4"/>
  <c r="O245" i="4"/>
  <c r="U246" i="4"/>
  <c r="O246" i="4"/>
  <c r="U175" i="4"/>
  <c r="O175" i="4"/>
  <c r="U247" i="4"/>
  <c r="O247" i="4"/>
  <c r="U248" i="4"/>
  <c r="O248" i="4"/>
  <c r="U249" i="4"/>
  <c r="O249" i="4"/>
  <c r="U250" i="4"/>
  <c r="O250" i="4"/>
  <c r="U251" i="4"/>
  <c r="O251" i="4"/>
  <c r="U252" i="4"/>
  <c r="O252" i="4"/>
  <c r="U253" i="4"/>
  <c r="O253" i="4"/>
  <c r="U254" i="4"/>
  <c r="O254" i="4"/>
  <c r="U255" i="4"/>
  <c r="O255" i="4"/>
  <c r="U256" i="4"/>
  <c r="O256" i="4"/>
  <c r="U176" i="4"/>
  <c r="O176" i="4"/>
  <c r="U257" i="4"/>
  <c r="O257" i="4"/>
  <c r="U258" i="4"/>
  <c r="O258" i="4"/>
  <c r="U259" i="4"/>
  <c r="O259" i="4"/>
  <c r="U260" i="4"/>
  <c r="O260" i="4"/>
  <c r="U261" i="4"/>
  <c r="O261" i="4"/>
  <c r="U262" i="4"/>
  <c r="O262" i="4"/>
  <c r="U263" i="4"/>
  <c r="O263" i="4"/>
  <c r="U264" i="4"/>
  <c r="O264" i="4"/>
  <c r="U265" i="4"/>
  <c r="O265" i="4"/>
  <c r="U266" i="4"/>
  <c r="O266" i="4"/>
  <c r="U58" i="4"/>
  <c r="O58" i="4"/>
  <c r="U59" i="4"/>
  <c r="O59" i="4"/>
  <c r="U68" i="4"/>
  <c r="O68" i="4"/>
  <c r="U158" i="4"/>
  <c r="O158" i="4"/>
  <c r="U159" i="4"/>
  <c r="O159" i="4"/>
  <c r="U160" i="4"/>
  <c r="O160" i="4"/>
  <c r="U161" i="4"/>
  <c r="O161" i="4"/>
  <c r="U162" i="4"/>
  <c r="O162" i="4"/>
  <c r="U163" i="4"/>
  <c r="O163" i="4"/>
  <c r="U164" i="4"/>
  <c r="O164" i="4"/>
  <c r="U165" i="4"/>
  <c r="O165" i="4"/>
  <c r="U166" i="4"/>
  <c r="O166" i="4"/>
  <c r="U69" i="4"/>
  <c r="O69" i="4"/>
  <c r="U70" i="4"/>
  <c r="O70" i="4"/>
  <c r="U71" i="4"/>
  <c r="O71" i="4"/>
  <c r="U72" i="4"/>
  <c r="O72" i="4"/>
  <c r="U73" i="4"/>
  <c r="O73" i="4"/>
  <c r="U74" i="4"/>
  <c r="O74" i="4"/>
  <c r="U75" i="4"/>
  <c r="O75" i="4"/>
  <c r="U76" i="4"/>
  <c r="O76" i="4"/>
  <c r="U77" i="4"/>
  <c r="O77" i="4"/>
  <c r="U60" i="4"/>
  <c r="O60" i="4"/>
  <c r="U78" i="4"/>
  <c r="O78" i="4"/>
  <c r="U79" i="4"/>
  <c r="O79" i="4"/>
  <c r="U80" i="4"/>
  <c r="O80" i="4"/>
  <c r="U81" i="4"/>
  <c r="O81" i="4"/>
  <c r="U82" i="4"/>
  <c r="O82" i="4"/>
  <c r="U83" i="4"/>
  <c r="O83" i="4"/>
  <c r="U84" i="4"/>
  <c r="O84" i="4"/>
  <c r="U85" i="4"/>
  <c r="O85" i="4"/>
  <c r="U86" i="4"/>
  <c r="O86" i="4"/>
  <c r="U87" i="4"/>
  <c r="O87" i="4"/>
  <c r="U61" i="4"/>
  <c r="O61" i="4"/>
  <c r="U88" i="4"/>
  <c r="O88" i="4"/>
  <c r="U89" i="4"/>
  <c r="O89" i="4"/>
  <c r="U90" i="4"/>
  <c r="O90" i="4"/>
  <c r="U91" i="4"/>
  <c r="O91" i="4"/>
  <c r="U92" i="4"/>
  <c r="O92" i="4"/>
  <c r="U93" i="4"/>
  <c r="O93" i="4"/>
  <c r="U94" i="4"/>
  <c r="O94" i="4"/>
  <c r="U95" i="4"/>
  <c r="O95" i="4"/>
  <c r="U96" i="4"/>
  <c r="O96" i="4"/>
  <c r="U97" i="4"/>
  <c r="O97" i="4"/>
  <c r="U62" i="4"/>
  <c r="O62" i="4"/>
  <c r="U98" i="4"/>
  <c r="O98" i="4"/>
  <c r="U99" i="4"/>
  <c r="O99" i="4"/>
  <c r="U100" i="4"/>
  <c r="O100" i="4"/>
  <c r="U101" i="4"/>
  <c r="O101" i="4"/>
  <c r="U102" i="4"/>
  <c r="O102" i="4"/>
  <c r="U103" i="4"/>
  <c r="O103" i="4"/>
  <c r="U104" i="4"/>
  <c r="O104" i="4"/>
  <c r="U105" i="4"/>
  <c r="O105" i="4"/>
  <c r="U106" i="4"/>
  <c r="O106" i="4"/>
  <c r="U107" i="4"/>
  <c r="O107" i="4"/>
  <c r="U63" i="4"/>
  <c r="O63" i="4"/>
  <c r="U108" i="4"/>
  <c r="O108" i="4"/>
  <c r="U109" i="4"/>
  <c r="O109" i="4"/>
  <c r="U110" i="4"/>
  <c r="O110" i="4"/>
  <c r="U111" i="4"/>
  <c r="O111" i="4"/>
  <c r="U112" i="4"/>
  <c r="O112" i="4"/>
  <c r="U113" i="4"/>
  <c r="O113" i="4"/>
  <c r="U114" i="4"/>
  <c r="O114" i="4"/>
  <c r="U115" i="4"/>
  <c r="O115" i="4"/>
  <c r="U116" i="4"/>
  <c r="O116" i="4"/>
  <c r="U117" i="4"/>
  <c r="O117" i="4"/>
  <c r="U64" i="4"/>
  <c r="O64" i="4"/>
  <c r="U118" i="4"/>
  <c r="O118" i="4"/>
  <c r="U119" i="4"/>
  <c r="O119" i="4"/>
  <c r="U120" i="4"/>
  <c r="O120" i="4"/>
  <c r="U121" i="4"/>
  <c r="O121" i="4"/>
  <c r="U122" i="4"/>
  <c r="O122" i="4"/>
  <c r="U123" i="4"/>
  <c r="O123" i="4"/>
  <c r="U124" i="4"/>
  <c r="O124" i="4"/>
  <c r="U125" i="4"/>
  <c r="O125" i="4"/>
  <c r="U126" i="4"/>
  <c r="O126" i="4"/>
  <c r="U127" i="4"/>
  <c r="O127" i="4"/>
  <c r="U65" i="4"/>
  <c r="O65" i="4"/>
  <c r="U128" i="4"/>
  <c r="O128" i="4"/>
  <c r="U129" i="4"/>
  <c r="O129" i="4"/>
  <c r="U130" i="4"/>
  <c r="O130" i="4"/>
  <c r="U131" i="4"/>
  <c r="O131" i="4"/>
  <c r="U132" i="4"/>
  <c r="O132" i="4"/>
  <c r="U133" i="4"/>
  <c r="O133" i="4"/>
  <c r="U134" i="4"/>
  <c r="O134" i="4"/>
  <c r="U135" i="4"/>
  <c r="O135" i="4"/>
  <c r="U136" i="4"/>
  <c r="O136" i="4"/>
  <c r="U137" i="4"/>
  <c r="O137" i="4"/>
  <c r="U66" i="4"/>
  <c r="O66" i="4"/>
  <c r="U138" i="4"/>
  <c r="O138" i="4"/>
  <c r="U139" i="4"/>
  <c r="O139" i="4"/>
  <c r="U140" i="4"/>
  <c r="O140" i="4"/>
  <c r="U141" i="4"/>
  <c r="O141" i="4"/>
  <c r="U142" i="4"/>
  <c r="O142" i="4"/>
  <c r="U143" i="4"/>
  <c r="O143" i="4"/>
  <c r="U144" i="4"/>
  <c r="O144" i="4"/>
  <c r="U145" i="4"/>
  <c r="O145" i="4"/>
  <c r="U146" i="4"/>
  <c r="O146" i="4"/>
  <c r="U147" i="4"/>
  <c r="O147" i="4"/>
  <c r="U67" i="4"/>
  <c r="O67" i="4"/>
  <c r="U148" i="4"/>
  <c r="O148" i="4"/>
  <c r="U149" i="4"/>
  <c r="O149" i="4"/>
  <c r="U150" i="4"/>
  <c r="O150" i="4"/>
  <c r="U151" i="4"/>
  <c r="O151" i="4"/>
  <c r="U152" i="4"/>
  <c r="O152" i="4"/>
  <c r="U153" i="4"/>
  <c r="O153" i="4"/>
  <c r="U154" i="4"/>
  <c r="O154" i="4"/>
  <c r="U155" i="4"/>
  <c r="O155" i="4"/>
  <c r="U156" i="4"/>
  <c r="O156" i="4"/>
  <c r="U157" i="4"/>
  <c r="O157" i="4"/>
  <c r="U423" i="3"/>
  <c r="O423" i="3"/>
  <c r="U422" i="3"/>
  <c r="O422" i="3"/>
  <c r="U401" i="3"/>
  <c r="O401" i="3"/>
  <c r="U403" i="3"/>
  <c r="O403" i="3"/>
  <c r="U406" i="3"/>
  <c r="O406" i="3"/>
  <c r="U417" i="3"/>
  <c r="O417" i="3"/>
  <c r="U421" i="3"/>
  <c r="O421" i="3"/>
  <c r="U420" i="3"/>
  <c r="O420" i="3"/>
  <c r="U419" i="3"/>
  <c r="O419" i="3"/>
  <c r="U418" i="3"/>
  <c r="O418" i="3"/>
  <c r="U404" i="3"/>
  <c r="O404" i="3"/>
  <c r="U410" i="3"/>
  <c r="O410" i="3"/>
  <c r="U409" i="3"/>
  <c r="O409" i="3"/>
  <c r="U407" i="3"/>
  <c r="O407" i="3"/>
  <c r="U408" i="3"/>
  <c r="O408" i="3"/>
  <c r="U402" i="3"/>
  <c r="O402" i="3"/>
  <c r="U416" i="3"/>
  <c r="O416" i="3"/>
  <c r="U415" i="3"/>
  <c r="O415" i="3"/>
  <c r="U405" i="3"/>
  <c r="O405" i="3"/>
  <c r="U400" i="3"/>
  <c r="O400" i="3"/>
  <c r="U397" i="3"/>
  <c r="O397" i="3"/>
  <c r="U399" i="3"/>
  <c r="O399" i="3"/>
  <c r="U395" i="3"/>
  <c r="O395" i="3"/>
  <c r="U396" i="3"/>
  <c r="O396" i="3"/>
  <c r="U394" i="3"/>
  <c r="O394" i="3"/>
  <c r="U387" i="3"/>
  <c r="O387" i="3"/>
  <c r="U380" i="3"/>
  <c r="O380" i="3"/>
  <c r="U382" i="3"/>
  <c r="O382" i="3"/>
  <c r="U384" i="3"/>
  <c r="O384" i="3"/>
  <c r="U391" i="3"/>
  <c r="O391" i="3"/>
  <c r="U383" i="3"/>
  <c r="O383" i="3"/>
  <c r="U390" i="3"/>
  <c r="O390" i="3"/>
  <c r="U389" i="3"/>
  <c r="O389" i="3"/>
  <c r="U388" i="3"/>
  <c r="O388" i="3"/>
  <c r="U385" i="3"/>
  <c r="O385" i="3"/>
  <c r="U393" i="3"/>
  <c r="O393" i="3"/>
  <c r="U386" i="3"/>
  <c r="O386" i="3"/>
  <c r="U381" i="3"/>
  <c r="O381" i="3"/>
  <c r="U392" i="3"/>
  <c r="O392" i="3"/>
  <c r="U379" i="3"/>
  <c r="T379" i="3"/>
  <c r="O379" i="3"/>
  <c r="U376" i="3"/>
  <c r="O376" i="3"/>
  <c r="U377" i="3"/>
  <c r="O377" i="3"/>
  <c r="U378" i="3"/>
  <c r="O378" i="3"/>
  <c r="U371" i="3"/>
  <c r="O371" i="3"/>
  <c r="U372" i="3"/>
  <c r="O372" i="3"/>
  <c r="U374" i="3"/>
  <c r="O374" i="3"/>
  <c r="U375" i="3"/>
  <c r="O375" i="3"/>
  <c r="U373" i="3"/>
  <c r="O373" i="3"/>
  <c r="U370" i="3"/>
  <c r="O370" i="3"/>
  <c r="U361" i="3"/>
  <c r="O361" i="3"/>
  <c r="U354" i="3"/>
  <c r="O354" i="3"/>
  <c r="U356" i="3"/>
  <c r="O356" i="3"/>
  <c r="U358" i="3"/>
  <c r="O358" i="3"/>
  <c r="U367" i="3"/>
  <c r="O367" i="3"/>
  <c r="U366" i="3"/>
  <c r="O366" i="3"/>
  <c r="U357" i="3"/>
  <c r="O357" i="3"/>
  <c r="U365" i="3"/>
  <c r="O365" i="3"/>
  <c r="U364" i="3"/>
  <c r="O364" i="3"/>
  <c r="U363" i="3"/>
  <c r="O363" i="3"/>
  <c r="U362" i="3"/>
  <c r="O362" i="3"/>
  <c r="U359" i="3"/>
  <c r="O359" i="3"/>
  <c r="U369" i="3"/>
  <c r="O369" i="3"/>
  <c r="U360" i="3"/>
  <c r="O360" i="3"/>
  <c r="U355" i="3"/>
  <c r="O355" i="3"/>
  <c r="U368" i="3"/>
  <c r="O368" i="3"/>
  <c r="U353" i="3"/>
  <c r="O353" i="3"/>
  <c r="U352" i="3"/>
  <c r="O352" i="3"/>
  <c r="U324" i="3"/>
  <c r="O324" i="3"/>
  <c r="U323" i="3"/>
  <c r="O323" i="3"/>
  <c r="U322" i="3"/>
  <c r="O322" i="3"/>
  <c r="U321" i="3"/>
  <c r="O321" i="3"/>
  <c r="U320" i="3"/>
  <c r="O320" i="3"/>
  <c r="U311" i="3"/>
  <c r="O311" i="3"/>
  <c r="U296" i="3"/>
  <c r="O296" i="3"/>
  <c r="U298" i="3"/>
  <c r="O298" i="3"/>
  <c r="U301" i="3"/>
  <c r="O301" i="3"/>
  <c r="U313" i="3"/>
  <c r="O313" i="3"/>
  <c r="U309" i="3"/>
  <c r="O309" i="3"/>
  <c r="U310" i="3"/>
  <c r="O310" i="3"/>
  <c r="U312" i="3"/>
  <c r="O312" i="3"/>
  <c r="U304" i="3"/>
  <c r="O304" i="3"/>
  <c r="U299" i="3"/>
  <c r="O299" i="3"/>
  <c r="U303" i="3"/>
  <c r="O303" i="3"/>
  <c r="U306" i="3"/>
  <c r="O306" i="3"/>
  <c r="U305" i="3"/>
  <c r="O305" i="3"/>
  <c r="U307" i="3"/>
  <c r="O307" i="3"/>
  <c r="U302" i="3"/>
  <c r="O302" i="3"/>
  <c r="U308" i="3"/>
  <c r="O308" i="3"/>
  <c r="U297" i="3"/>
  <c r="O297" i="3"/>
  <c r="U300" i="3"/>
  <c r="O300" i="3"/>
  <c r="U314" i="3"/>
  <c r="O314" i="3"/>
  <c r="U319" i="3"/>
  <c r="O319" i="3"/>
  <c r="U316" i="3"/>
  <c r="O316" i="3"/>
  <c r="U318" i="3"/>
  <c r="O318" i="3"/>
  <c r="U317" i="3"/>
  <c r="O317" i="3"/>
  <c r="U315" i="3"/>
  <c r="O315" i="3"/>
  <c r="U290" i="3"/>
  <c r="O290" i="3"/>
  <c r="U295" i="3"/>
  <c r="O295" i="3"/>
  <c r="U292" i="3"/>
  <c r="O292" i="3"/>
  <c r="U294" i="3"/>
  <c r="O294" i="3"/>
  <c r="U293" i="3"/>
  <c r="O293" i="3"/>
  <c r="U291" i="3"/>
  <c r="O291" i="3"/>
  <c r="U272" i="3"/>
  <c r="O272" i="3"/>
  <c r="U274" i="3"/>
  <c r="O274" i="3"/>
  <c r="U277" i="3"/>
  <c r="O277" i="3"/>
  <c r="U289" i="3"/>
  <c r="O289" i="3"/>
  <c r="U285" i="3"/>
  <c r="O285" i="3"/>
  <c r="U286" i="3"/>
  <c r="O286" i="3"/>
  <c r="U288" i="3"/>
  <c r="O288" i="3"/>
  <c r="U287" i="3"/>
  <c r="O287" i="3"/>
  <c r="U280" i="3"/>
  <c r="O280" i="3"/>
  <c r="U275" i="3"/>
  <c r="O275" i="3"/>
  <c r="U279" i="3"/>
  <c r="O279" i="3"/>
  <c r="U282" i="3"/>
  <c r="O282" i="3"/>
  <c r="U281" i="3"/>
  <c r="O281" i="3"/>
  <c r="U283" i="3"/>
  <c r="O283" i="3"/>
  <c r="U278" i="3"/>
  <c r="O278" i="3"/>
  <c r="U284" i="3"/>
  <c r="O284" i="3"/>
  <c r="U273" i="3"/>
  <c r="O273" i="3"/>
  <c r="U276" i="3"/>
  <c r="O276" i="3"/>
  <c r="U271" i="3"/>
  <c r="O271" i="3"/>
  <c r="U247" i="3"/>
  <c r="O247" i="3"/>
  <c r="U249" i="3"/>
  <c r="O249" i="3"/>
  <c r="U252" i="3"/>
  <c r="O252" i="3"/>
  <c r="U264" i="3"/>
  <c r="O264" i="3"/>
  <c r="U260" i="3"/>
  <c r="O260" i="3"/>
  <c r="U261" i="3"/>
  <c r="O261" i="3"/>
  <c r="U263" i="3"/>
  <c r="O263" i="3"/>
  <c r="U262" i="3"/>
  <c r="O262" i="3"/>
  <c r="U255" i="3"/>
  <c r="O255" i="3"/>
  <c r="U250" i="3"/>
  <c r="O250" i="3"/>
  <c r="U254" i="3"/>
  <c r="O254" i="3"/>
  <c r="U257" i="3"/>
  <c r="O257" i="3"/>
  <c r="U256" i="3"/>
  <c r="O256" i="3"/>
  <c r="U258" i="3"/>
  <c r="O258" i="3"/>
  <c r="U253" i="3"/>
  <c r="O253" i="3"/>
  <c r="U259" i="3"/>
  <c r="O259" i="3"/>
  <c r="U248" i="3"/>
  <c r="O248" i="3"/>
  <c r="U251" i="3"/>
  <c r="O251" i="3"/>
  <c r="U265" i="3"/>
  <c r="O265" i="3"/>
  <c r="U270" i="3"/>
  <c r="O270" i="3"/>
  <c r="U267" i="3"/>
  <c r="O267" i="3"/>
  <c r="U269" i="3"/>
  <c r="O269" i="3"/>
  <c r="U268" i="3"/>
  <c r="O268" i="3"/>
  <c r="U266" i="3"/>
  <c r="O266" i="3"/>
  <c r="U241" i="3"/>
  <c r="O241" i="3"/>
  <c r="U246" i="3"/>
  <c r="O246" i="3"/>
  <c r="U243" i="3"/>
  <c r="O243" i="3"/>
  <c r="U245" i="3"/>
  <c r="O245" i="3"/>
  <c r="U244" i="3"/>
  <c r="O244" i="3"/>
  <c r="U242" i="3"/>
  <c r="O242" i="3"/>
  <c r="U223" i="3"/>
  <c r="O223" i="3"/>
  <c r="U225" i="3"/>
  <c r="O225" i="3"/>
  <c r="U228" i="3"/>
  <c r="O228" i="3"/>
  <c r="U240" i="3"/>
  <c r="O240" i="3"/>
  <c r="U236" i="3"/>
  <c r="O236" i="3"/>
  <c r="U237" i="3"/>
  <c r="O237" i="3"/>
  <c r="U239" i="3"/>
  <c r="O239" i="3"/>
  <c r="U238" i="3"/>
  <c r="O238" i="3"/>
  <c r="U231" i="3"/>
  <c r="O231" i="3"/>
  <c r="U226" i="3"/>
  <c r="O226" i="3"/>
  <c r="U230" i="3"/>
  <c r="O230" i="3"/>
  <c r="U233" i="3"/>
  <c r="O233" i="3"/>
  <c r="U232" i="3"/>
  <c r="O232" i="3"/>
  <c r="U234" i="3"/>
  <c r="O234" i="3"/>
  <c r="U229" i="3"/>
  <c r="O229" i="3"/>
  <c r="U235" i="3"/>
  <c r="O235" i="3"/>
  <c r="U224" i="3"/>
  <c r="O224" i="3"/>
  <c r="U227" i="3"/>
  <c r="O227" i="3"/>
  <c r="U222" i="3"/>
  <c r="O222" i="3"/>
  <c r="U221" i="3"/>
  <c r="O221" i="3"/>
  <c r="U220" i="3"/>
  <c r="O220" i="3"/>
  <c r="U219" i="3"/>
  <c r="O219" i="3"/>
  <c r="U218" i="3"/>
  <c r="O218" i="3"/>
  <c r="U194" i="3"/>
  <c r="O194" i="3"/>
  <c r="U196" i="3"/>
  <c r="O196" i="3"/>
  <c r="U199" i="3"/>
  <c r="O199" i="3"/>
  <c r="U211" i="3"/>
  <c r="O211" i="3"/>
  <c r="U207" i="3"/>
  <c r="O207" i="3"/>
  <c r="U208" i="3"/>
  <c r="O208" i="3"/>
  <c r="U210" i="3"/>
  <c r="O210" i="3"/>
  <c r="U209" i="3"/>
  <c r="O209" i="3"/>
  <c r="U202" i="3"/>
  <c r="O202" i="3"/>
  <c r="U197" i="3"/>
  <c r="O197" i="3"/>
  <c r="U201" i="3"/>
  <c r="O201" i="3"/>
  <c r="U204" i="3"/>
  <c r="O204" i="3"/>
  <c r="U203" i="3"/>
  <c r="O203" i="3"/>
  <c r="U205" i="3"/>
  <c r="O205" i="3"/>
  <c r="U200" i="3"/>
  <c r="O200" i="3"/>
  <c r="U206" i="3"/>
  <c r="O206" i="3"/>
  <c r="U195" i="3"/>
  <c r="O195" i="3"/>
  <c r="U198" i="3"/>
  <c r="O198" i="3"/>
  <c r="U212" i="3"/>
  <c r="O212" i="3"/>
  <c r="U217" i="3"/>
  <c r="O217" i="3"/>
  <c r="U214" i="3"/>
  <c r="O214" i="3"/>
  <c r="U216" i="3"/>
  <c r="O216" i="3"/>
  <c r="U215" i="3"/>
  <c r="O215" i="3"/>
  <c r="U213" i="3"/>
  <c r="O213" i="3"/>
  <c r="U188" i="3"/>
  <c r="O188" i="3"/>
  <c r="U193" i="3"/>
  <c r="O193" i="3"/>
  <c r="U190" i="3"/>
  <c r="O190" i="3"/>
  <c r="U192" i="3"/>
  <c r="O192" i="3"/>
  <c r="U191" i="3"/>
  <c r="O191" i="3"/>
  <c r="U189" i="3"/>
  <c r="O189" i="3"/>
  <c r="U170" i="3"/>
  <c r="O170" i="3"/>
  <c r="U172" i="3"/>
  <c r="O172" i="3"/>
  <c r="U175" i="3"/>
  <c r="O175" i="3"/>
  <c r="U187" i="3"/>
  <c r="O187" i="3"/>
  <c r="U183" i="3"/>
  <c r="O183" i="3"/>
  <c r="U184" i="3"/>
  <c r="O184" i="3"/>
  <c r="U186" i="3"/>
  <c r="O186" i="3"/>
  <c r="U185" i="3"/>
  <c r="O185" i="3"/>
  <c r="U178" i="3"/>
  <c r="O178" i="3"/>
  <c r="U173" i="3"/>
  <c r="O173" i="3"/>
  <c r="U177" i="3"/>
  <c r="O177" i="3"/>
  <c r="U180" i="3"/>
  <c r="O180" i="3"/>
  <c r="U179" i="3"/>
  <c r="O179" i="3"/>
  <c r="U181" i="3"/>
  <c r="O181" i="3"/>
  <c r="U176" i="3"/>
  <c r="O176" i="3"/>
  <c r="U182" i="3"/>
  <c r="O182" i="3"/>
  <c r="U171" i="3"/>
  <c r="O171" i="3"/>
  <c r="U174" i="3"/>
  <c r="O174" i="3"/>
  <c r="U73" i="3"/>
  <c r="O73" i="3"/>
  <c r="U72" i="3"/>
  <c r="O72" i="3"/>
  <c r="U71" i="3"/>
  <c r="O71" i="3"/>
  <c r="U70" i="3"/>
  <c r="O70" i="3"/>
  <c r="U100" i="3"/>
  <c r="O100" i="3"/>
  <c r="N100" i="3"/>
  <c r="U99" i="3"/>
  <c r="O99" i="3"/>
  <c r="N99" i="3"/>
  <c r="U155" i="3"/>
  <c r="T155" i="3"/>
  <c r="O155" i="3"/>
  <c r="U169" i="3"/>
  <c r="O169" i="3"/>
  <c r="U167" i="3"/>
  <c r="T167" i="3"/>
  <c r="O167" i="3"/>
  <c r="U163" i="3"/>
  <c r="O163" i="3"/>
  <c r="N163" i="3"/>
  <c r="T163" i="3" s="1"/>
  <c r="U162" i="3"/>
  <c r="O162" i="3"/>
  <c r="N162" i="3"/>
  <c r="T166" i="3" s="1"/>
  <c r="U166" i="3"/>
  <c r="O166" i="3"/>
  <c r="N166" i="3"/>
  <c r="T165" i="3" s="1"/>
  <c r="U165" i="3"/>
  <c r="O165" i="3"/>
  <c r="N165" i="3"/>
  <c r="T164" i="3" s="1"/>
  <c r="U164" i="3"/>
  <c r="O164" i="3"/>
  <c r="N164" i="3"/>
  <c r="U158" i="3"/>
  <c r="O158" i="3"/>
  <c r="N158" i="3"/>
  <c r="U157" i="3"/>
  <c r="O157" i="3"/>
  <c r="N157" i="3"/>
  <c r="U161" i="3"/>
  <c r="O161" i="3"/>
  <c r="N161" i="3"/>
  <c r="U160" i="3"/>
  <c r="O160" i="3"/>
  <c r="N160" i="3"/>
  <c r="U159" i="3"/>
  <c r="O159" i="3"/>
  <c r="N159" i="3"/>
  <c r="O156" i="3"/>
  <c r="U154" i="3"/>
  <c r="U153" i="3"/>
  <c r="U152" i="3"/>
  <c r="O152" i="3"/>
  <c r="N152" i="3"/>
  <c r="T152" i="3" s="1"/>
  <c r="U151" i="3"/>
  <c r="O151" i="3"/>
  <c r="N151" i="3"/>
  <c r="T151" i="3" s="1"/>
  <c r="U150" i="3"/>
  <c r="O150" i="3"/>
  <c r="N150" i="3"/>
  <c r="T147" i="3" s="1"/>
  <c r="U147" i="3"/>
  <c r="O147" i="3"/>
  <c r="N147" i="3"/>
  <c r="T150" i="3" s="1"/>
  <c r="U146" i="3"/>
  <c r="O146" i="3"/>
  <c r="N146" i="3"/>
  <c r="T145" i="3" s="1"/>
  <c r="U145" i="3"/>
  <c r="O145" i="3"/>
  <c r="N145" i="3"/>
  <c r="T144" i="3" s="1"/>
  <c r="U144" i="3"/>
  <c r="O144" i="3"/>
  <c r="N144" i="3"/>
  <c r="T143" i="3" s="1"/>
  <c r="U143" i="3"/>
  <c r="O143" i="3"/>
  <c r="N143" i="3"/>
  <c r="T149" i="3" s="1"/>
  <c r="U149" i="3"/>
  <c r="O149" i="3"/>
  <c r="N149" i="3"/>
  <c r="T148" i="3" s="1"/>
  <c r="U148" i="3"/>
  <c r="O148" i="3"/>
  <c r="N148" i="3"/>
  <c r="T129" i="3" s="1"/>
  <c r="U129" i="3"/>
  <c r="O129" i="3"/>
  <c r="N129" i="3"/>
  <c r="T128" i="3" s="1"/>
  <c r="U128" i="3"/>
  <c r="O128" i="3"/>
  <c r="N128" i="3"/>
  <c r="T127" i="3" s="1"/>
  <c r="U127" i="3"/>
  <c r="O127" i="3"/>
  <c r="N127" i="3"/>
  <c r="T126" i="3" s="1"/>
  <c r="U126" i="3"/>
  <c r="O126" i="3"/>
  <c r="N126" i="3"/>
  <c r="T142" i="3" s="1"/>
  <c r="U142" i="3"/>
  <c r="O142" i="3"/>
  <c r="N142" i="3"/>
  <c r="T141" i="3" s="1"/>
  <c r="U141" i="3"/>
  <c r="O141" i="3"/>
  <c r="N141" i="3"/>
  <c r="T140" i="3" s="1"/>
  <c r="U140" i="3"/>
  <c r="O140" i="3"/>
  <c r="N140" i="3"/>
  <c r="T139" i="3" s="1"/>
  <c r="U139" i="3"/>
  <c r="O139" i="3"/>
  <c r="N139" i="3"/>
  <c r="T138" i="3" s="1"/>
  <c r="U138" i="3"/>
  <c r="O138" i="3"/>
  <c r="N138" i="3"/>
  <c r="T137" i="3" s="1"/>
  <c r="U137" i="3"/>
  <c r="O137" i="3"/>
  <c r="N137" i="3"/>
  <c r="T136" i="3" s="1"/>
  <c r="U136" i="3"/>
  <c r="O136" i="3"/>
  <c r="N136" i="3"/>
  <c r="T135" i="3" s="1"/>
  <c r="U135" i="3"/>
  <c r="O135" i="3"/>
  <c r="N135" i="3"/>
  <c r="T134" i="3" s="1"/>
  <c r="U134" i="3"/>
  <c r="O134" i="3"/>
  <c r="N134" i="3"/>
  <c r="T133" i="3" s="1"/>
  <c r="U133" i="3"/>
  <c r="O133" i="3"/>
  <c r="N133" i="3"/>
  <c r="T132" i="3" s="1"/>
  <c r="U132" i="3"/>
  <c r="O132" i="3"/>
  <c r="N132" i="3"/>
  <c r="T131" i="3" s="1"/>
  <c r="U131" i="3"/>
  <c r="O131" i="3"/>
  <c r="N131" i="3"/>
  <c r="T130" i="3" s="1"/>
  <c r="U130" i="3"/>
  <c r="O130" i="3"/>
  <c r="N130" i="3"/>
  <c r="U123" i="3"/>
  <c r="O123" i="3"/>
  <c r="U122" i="3"/>
  <c r="O122" i="3"/>
  <c r="U121" i="3"/>
  <c r="O121" i="3"/>
  <c r="U120" i="3"/>
  <c r="O120" i="3"/>
  <c r="U119" i="3"/>
  <c r="O119" i="3"/>
  <c r="U125" i="3"/>
  <c r="O125" i="3"/>
  <c r="U124" i="3"/>
  <c r="O124" i="3"/>
  <c r="U105" i="3"/>
  <c r="O105" i="3"/>
  <c r="U104" i="3"/>
  <c r="O104" i="3"/>
  <c r="U103" i="3"/>
  <c r="O103" i="3"/>
  <c r="U102" i="3"/>
  <c r="O102" i="3"/>
  <c r="U118" i="3"/>
  <c r="O118" i="3"/>
  <c r="U117" i="3"/>
  <c r="O117" i="3"/>
  <c r="U116" i="3"/>
  <c r="O116" i="3"/>
  <c r="U115" i="3"/>
  <c r="O115" i="3"/>
  <c r="U114" i="3"/>
  <c r="O114" i="3"/>
  <c r="U113" i="3"/>
  <c r="O113" i="3"/>
  <c r="U112" i="3"/>
  <c r="O112" i="3"/>
  <c r="U111" i="3"/>
  <c r="O111" i="3"/>
  <c r="U110" i="3"/>
  <c r="O110" i="3"/>
  <c r="U109" i="3"/>
  <c r="O109" i="3"/>
  <c r="U108" i="3"/>
  <c r="O108" i="3"/>
  <c r="U107" i="3"/>
  <c r="O107" i="3"/>
  <c r="U106" i="3"/>
  <c r="O106" i="3"/>
  <c r="U62" i="3"/>
  <c r="O62" i="3"/>
  <c r="U61" i="3"/>
  <c r="O61" i="3"/>
  <c r="U60" i="3"/>
  <c r="O60" i="3"/>
  <c r="U57" i="3"/>
  <c r="O57" i="3"/>
  <c r="U59" i="3"/>
  <c r="O59" i="3"/>
  <c r="U58" i="3"/>
  <c r="O58" i="3"/>
  <c r="U41" i="3"/>
  <c r="O41" i="3"/>
  <c r="U39" i="3"/>
  <c r="O39" i="3"/>
  <c r="U40" i="3"/>
  <c r="O40" i="3"/>
  <c r="U38" i="3"/>
  <c r="O38" i="3"/>
  <c r="U50" i="3"/>
  <c r="O50" i="3"/>
  <c r="U52" i="3"/>
  <c r="O52" i="3"/>
  <c r="U53" i="3"/>
  <c r="O53" i="3"/>
  <c r="U55" i="3"/>
  <c r="O55" i="3"/>
  <c r="U51" i="3"/>
  <c r="O51" i="3"/>
  <c r="U48" i="3"/>
  <c r="O48" i="3"/>
  <c r="U56" i="3"/>
  <c r="O56" i="3"/>
  <c r="U49" i="3"/>
  <c r="O49" i="3"/>
  <c r="U54" i="3"/>
  <c r="O54" i="3"/>
  <c r="U43" i="3"/>
  <c r="O43" i="3"/>
  <c r="U44" i="3"/>
  <c r="O44" i="3"/>
  <c r="U45" i="3"/>
  <c r="O45" i="3"/>
  <c r="U47" i="3"/>
  <c r="O47" i="3"/>
  <c r="U46" i="3"/>
  <c r="O46" i="3"/>
  <c r="U42" i="3"/>
  <c r="O42" i="3"/>
  <c r="U31" i="3"/>
  <c r="O31" i="3"/>
  <c r="U33" i="3"/>
  <c r="O33" i="3"/>
  <c r="U30" i="3"/>
  <c r="O30" i="3"/>
  <c r="U37" i="3"/>
  <c r="O37" i="3"/>
  <c r="U34" i="3"/>
  <c r="O34" i="3"/>
  <c r="U36" i="3"/>
  <c r="O36" i="3"/>
  <c r="U35" i="3"/>
  <c r="O35" i="3"/>
  <c r="U32" i="3"/>
  <c r="O32" i="3"/>
  <c r="U14" i="3"/>
  <c r="O14" i="3"/>
  <c r="U12" i="3"/>
  <c r="O12" i="3"/>
  <c r="U13" i="3"/>
  <c r="O13" i="3"/>
  <c r="U11" i="3"/>
  <c r="O11" i="3"/>
  <c r="U23" i="3"/>
  <c r="O23" i="3"/>
  <c r="U25" i="3"/>
  <c r="O25" i="3"/>
  <c r="U26" i="3"/>
  <c r="O26" i="3"/>
  <c r="U28" i="3"/>
  <c r="O28" i="3"/>
  <c r="U24" i="3"/>
  <c r="O24" i="3"/>
  <c r="U21" i="3"/>
  <c r="O21" i="3"/>
  <c r="U29" i="3"/>
  <c r="O29" i="3"/>
  <c r="U22" i="3"/>
  <c r="O22" i="3"/>
  <c r="U27" i="3"/>
  <c r="O27" i="3"/>
  <c r="U16" i="3"/>
  <c r="O16" i="3"/>
  <c r="U17" i="3"/>
  <c r="O17" i="3"/>
  <c r="U18" i="3"/>
  <c r="O18" i="3"/>
  <c r="U20" i="3"/>
  <c r="O20" i="3"/>
  <c r="U19" i="3"/>
  <c r="O19" i="3"/>
  <c r="U15" i="3"/>
  <c r="O15" i="3"/>
  <c r="U4" i="3"/>
  <c r="O4" i="3"/>
  <c r="U6" i="3"/>
  <c r="O6" i="3"/>
  <c r="U3" i="3"/>
  <c r="O3" i="3"/>
  <c r="U10" i="3"/>
  <c r="O10" i="3"/>
  <c r="U7" i="3"/>
  <c r="O7" i="3"/>
  <c r="U9" i="3"/>
  <c r="O9" i="3"/>
  <c r="U8" i="3"/>
  <c r="O8" i="3"/>
  <c r="U5" i="3"/>
  <c r="O5" i="3"/>
  <c r="U98" i="3"/>
  <c r="O98" i="3"/>
  <c r="U92" i="3"/>
  <c r="O92" i="3"/>
  <c r="U81" i="3"/>
  <c r="O81" i="3"/>
  <c r="U74" i="3"/>
  <c r="O74" i="3"/>
  <c r="U68" i="3"/>
  <c r="O68" i="3"/>
  <c r="U69" i="3"/>
  <c r="O69" i="3"/>
  <c r="U63" i="3"/>
  <c r="O63" i="3"/>
  <c r="U64" i="3"/>
  <c r="O64" i="3"/>
  <c r="U65" i="3"/>
  <c r="O65" i="3"/>
  <c r="U66" i="3"/>
  <c r="O66" i="3"/>
  <c r="U67" i="3"/>
  <c r="O67" i="3"/>
  <c r="U375" i="2"/>
  <c r="O375" i="2"/>
  <c r="U374" i="2"/>
  <c r="O374" i="2"/>
  <c r="U373" i="2"/>
  <c r="T373" i="2"/>
  <c r="O373" i="2"/>
  <c r="U372" i="2"/>
  <c r="T372" i="2"/>
  <c r="O372" i="2"/>
  <c r="U371" i="2"/>
  <c r="O371" i="2"/>
  <c r="U365" i="2"/>
  <c r="O365" i="2"/>
  <c r="U367" i="2"/>
  <c r="O367" i="2"/>
  <c r="U370" i="2"/>
  <c r="O370" i="2"/>
  <c r="U362" i="2"/>
  <c r="O362" i="2"/>
  <c r="U368" i="2"/>
  <c r="O368" i="2"/>
  <c r="U366" i="2"/>
  <c r="O366" i="2"/>
  <c r="U363" i="2"/>
  <c r="O363" i="2"/>
  <c r="U364" i="2"/>
  <c r="O364" i="2"/>
  <c r="U369" i="2"/>
  <c r="O369" i="2"/>
  <c r="U356" i="2"/>
  <c r="O356" i="2"/>
  <c r="U358" i="2"/>
  <c r="O358" i="2"/>
  <c r="U361" i="2"/>
  <c r="O361" i="2"/>
  <c r="U353" i="2"/>
  <c r="O353" i="2"/>
  <c r="U359" i="2"/>
  <c r="O359" i="2"/>
  <c r="U357" i="2"/>
  <c r="O357" i="2"/>
  <c r="U354" i="2"/>
  <c r="O354" i="2"/>
  <c r="U355" i="2"/>
  <c r="O355" i="2"/>
  <c r="U360" i="2"/>
  <c r="O360" i="2"/>
  <c r="U265" i="2"/>
  <c r="U263" i="2"/>
  <c r="O263" i="2"/>
  <c r="U261" i="2"/>
  <c r="O261" i="2"/>
  <c r="U262" i="2"/>
  <c r="O262" i="2"/>
  <c r="U264" i="2"/>
  <c r="O264" i="2"/>
  <c r="U259" i="2"/>
  <c r="O259" i="2"/>
  <c r="U257" i="2"/>
  <c r="O257" i="2"/>
  <c r="U258" i="2"/>
  <c r="O258" i="2"/>
  <c r="U260" i="2"/>
  <c r="O260" i="2"/>
  <c r="U232" i="2"/>
  <c r="O232" i="2"/>
  <c r="U231" i="2"/>
  <c r="O231" i="2"/>
  <c r="U230" i="2"/>
  <c r="O230" i="2"/>
  <c r="U233" i="2"/>
  <c r="O233" i="2"/>
  <c r="O351" i="2"/>
  <c r="O350" i="2"/>
  <c r="O349" i="2"/>
  <c r="O348" i="2"/>
  <c r="O347" i="2"/>
  <c r="O346" i="2"/>
  <c r="U398" i="2"/>
  <c r="U397" i="2"/>
  <c r="O397" i="2"/>
  <c r="U396" i="2"/>
  <c r="U10" i="2"/>
  <c r="U216" i="2"/>
  <c r="U8" i="2"/>
  <c r="U217" i="2"/>
  <c r="U215" i="2"/>
  <c r="O215" i="2"/>
  <c r="U214" i="2"/>
  <c r="O214" i="2"/>
  <c r="U213" i="2"/>
  <c r="O213" i="2"/>
  <c r="U212" i="2"/>
  <c r="O212" i="2"/>
  <c r="U211" i="2"/>
  <c r="O211" i="2"/>
  <c r="U210" i="2"/>
  <c r="O210" i="2"/>
  <c r="U200" i="2"/>
  <c r="O200" i="2"/>
  <c r="U196" i="2"/>
  <c r="O196" i="2"/>
  <c r="U181" i="2"/>
  <c r="O181" i="2"/>
  <c r="U183" i="2"/>
  <c r="O183" i="2"/>
  <c r="U207" i="2"/>
  <c r="O207" i="2"/>
  <c r="U186" i="2"/>
  <c r="O186" i="2"/>
  <c r="U179" i="2"/>
  <c r="O179" i="2"/>
  <c r="U197" i="2"/>
  <c r="O197" i="2"/>
  <c r="U198" i="2"/>
  <c r="O198" i="2"/>
  <c r="U193" i="2"/>
  <c r="O193" i="2"/>
  <c r="U177" i="2"/>
  <c r="O177" i="2"/>
  <c r="U184" i="2"/>
  <c r="O184" i="2"/>
  <c r="U209" i="2"/>
  <c r="O209" i="2"/>
  <c r="U190" i="2"/>
  <c r="O190" i="2"/>
  <c r="U191" i="2"/>
  <c r="O191" i="2"/>
  <c r="U187" i="2"/>
  <c r="O187" i="2"/>
  <c r="U201" i="2"/>
  <c r="O201" i="2"/>
  <c r="U195" i="2"/>
  <c r="O195" i="2"/>
  <c r="U208" i="2"/>
  <c r="O208" i="2"/>
  <c r="U204" i="2"/>
  <c r="O204" i="2"/>
  <c r="U205" i="2"/>
  <c r="O205" i="2"/>
  <c r="U189" i="2"/>
  <c r="O189" i="2"/>
  <c r="U203" i="2"/>
  <c r="O203" i="2"/>
  <c r="U182" i="2"/>
  <c r="O182" i="2"/>
  <c r="U202" i="2"/>
  <c r="O202" i="2"/>
  <c r="U194" i="2"/>
  <c r="O194" i="2"/>
  <c r="U178" i="2"/>
  <c r="O178" i="2"/>
  <c r="U206" i="2"/>
  <c r="O206" i="2"/>
  <c r="U199" i="2"/>
  <c r="O199" i="2"/>
  <c r="U188" i="2"/>
  <c r="O188" i="2"/>
  <c r="U180" i="2"/>
  <c r="O180" i="2"/>
  <c r="U185" i="2"/>
  <c r="O185" i="2"/>
  <c r="U144" i="2"/>
  <c r="O144" i="2"/>
  <c r="U142" i="2"/>
  <c r="O142" i="2"/>
  <c r="U143" i="2"/>
  <c r="O143" i="2"/>
  <c r="U176" i="2"/>
  <c r="O176" i="2"/>
  <c r="U175" i="2"/>
  <c r="O175" i="2"/>
  <c r="U174" i="2"/>
  <c r="O174" i="2"/>
  <c r="U173" i="2"/>
  <c r="O173" i="2"/>
  <c r="U172" i="2"/>
  <c r="O172" i="2"/>
  <c r="U171" i="2"/>
  <c r="O171" i="2"/>
  <c r="U170" i="2"/>
  <c r="O170" i="2"/>
  <c r="U169" i="2"/>
  <c r="O169" i="2"/>
  <c r="U168" i="2"/>
  <c r="O168" i="2"/>
  <c r="U167" i="2"/>
  <c r="O167" i="2"/>
  <c r="U166" i="2"/>
  <c r="O166" i="2"/>
  <c r="U165" i="2"/>
  <c r="O165" i="2"/>
  <c r="U164" i="2"/>
  <c r="O164" i="2"/>
  <c r="U163" i="2"/>
  <c r="O163" i="2"/>
  <c r="U162" i="2"/>
  <c r="O162" i="2"/>
  <c r="U161" i="2"/>
  <c r="O161" i="2"/>
  <c r="U160" i="2"/>
  <c r="O160" i="2"/>
  <c r="U159" i="2"/>
  <c r="O159" i="2"/>
  <c r="U158" i="2"/>
  <c r="O158" i="2"/>
  <c r="U157" i="2"/>
  <c r="O157" i="2"/>
  <c r="U156" i="2"/>
  <c r="O156" i="2"/>
  <c r="U155" i="2"/>
  <c r="O155" i="2"/>
  <c r="U154" i="2"/>
  <c r="O154" i="2"/>
  <c r="U153" i="2"/>
  <c r="O153" i="2"/>
  <c r="U152" i="2"/>
  <c r="O152" i="2"/>
  <c r="U151" i="2"/>
  <c r="O151" i="2"/>
  <c r="U150" i="2"/>
  <c r="O150" i="2"/>
  <c r="U149" i="2"/>
  <c r="O149" i="2"/>
  <c r="U148" i="2"/>
  <c r="O148" i="2"/>
  <c r="U147" i="2"/>
  <c r="O147" i="2"/>
  <c r="U146" i="2"/>
  <c r="O146" i="2"/>
  <c r="U145" i="2"/>
  <c r="O145" i="2"/>
  <c r="U5" i="2"/>
  <c r="O5" i="2"/>
  <c r="U6" i="2"/>
  <c r="O6" i="2"/>
  <c r="U3" i="2"/>
  <c r="O3" i="2"/>
  <c r="U4" i="2"/>
  <c r="O4" i="2"/>
  <c r="U256" i="2"/>
  <c r="U254" i="2"/>
  <c r="O254" i="2"/>
  <c r="U252" i="2"/>
  <c r="O252" i="2"/>
  <c r="U253" i="2"/>
  <c r="O253" i="2"/>
  <c r="U255" i="2"/>
  <c r="O255" i="2"/>
  <c r="U250" i="2"/>
  <c r="O250" i="2"/>
  <c r="U248" i="2"/>
  <c r="O248" i="2"/>
  <c r="U249" i="2"/>
  <c r="O249" i="2"/>
  <c r="U251" i="2"/>
  <c r="O251" i="2"/>
  <c r="U247" i="2"/>
  <c r="U245" i="2"/>
  <c r="O245" i="2"/>
  <c r="U243" i="2"/>
  <c r="O243" i="2"/>
  <c r="U244" i="2"/>
  <c r="O244" i="2"/>
  <c r="U246" i="2"/>
  <c r="O246" i="2"/>
  <c r="U241" i="2"/>
  <c r="O241" i="2"/>
  <c r="U239" i="2"/>
  <c r="O239" i="2"/>
  <c r="U240" i="2"/>
  <c r="O240" i="2"/>
  <c r="U242" i="2"/>
  <c r="O242" i="2"/>
  <c r="U289" i="2"/>
  <c r="O289" i="2"/>
  <c r="U288" i="2"/>
  <c r="O288" i="2"/>
  <c r="U283" i="2"/>
  <c r="O283" i="2"/>
  <c r="N283" i="2"/>
  <c r="U282" i="2"/>
  <c r="O282" i="2"/>
  <c r="N282" i="2"/>
  <c r="U287" i="2"/>
  <c r="O287" i="2"/>
  <c r="N287" i="2"/>
  <c r="U286" i="2"/>
  <c r="O286" i="2"/>
  <c r="N286" i="2"/>
  <c r="U285" i="2"/>
  <c r="O285" i="2"/>
  <c r="N285" i="2"/>
  <c r="U284" i="2"/>
  <c r="O284" i="2"/>
  <c r="N284" i="2"/>
  <c r="U277" i="2"/>
  <c r="O277" i="2"/>
  <c r="U276" i="2"/>
  <c r="O276" i="2"/>
  <c r="U281" i="2"/>
  <c r="O281" i="2"/>
  <c r="U280" i="2"/>
  <c r="O280" i="2"/>
  <c r="U279" i="2"/>
  <c r="O279" i="2"/>
  <c r="U278" i="2"/>
  <c r="O278" i="2"/>
  <c r="U9" i="2"/>
  <c r="U127" i="2"/>
  <c r="U126" i="2"/>
  <c r="O126" i="2"/>
  <c r="U125" i="2"/>
  <c r="O125" i="2"/>
  <c r="U124" i="2"/>
  <c r="O124" i="2"/>
  <c r="U123" i="2"/>
  <c r="O123" i="2"/>
  <c r="U122" i="2"/>
  <c r="O122" i="2"/>
  <c r="U121" i="2"/>
  <c r="O121" i="2"/>
  <c r="U111" i="2"/>
  <c r="O111" i="2"/>
  <c r="U107" i="2"/>
  <c r="O107" i="2"/>
  <c r="U103" i="2"/>
  <c r="O103" i="2"/>
  <c r="U92" i="2"/>
  <c r="O92" i="2"/>
  <c r="U94" i="2"/>
  <c r="O94" i="2"/>
  <c r="U118" i="2"/>
  <c r="O118" i="2"/>
  <c r="U97" i="2"/>
  <c r="O97" i="2"/>
  <c r="U90" i="2"/>
  <c r="O90" i="2"/>
  <c r="U108" i="2"/>
  <c r="O108" i="2"/>
  <c r="U109" i="2"/>
  <c r="O109" i="2"/>
  <c r="U104" i="2"/>
  <c r="O104" i="2"/>
  <c r="U88" i="2"/>
  <c r="O88" i="2"/>
  <c r="U98" i="2"/>
  <c r="O98" i="2"/>
  <c r="U95" i="2"/>
  <c r="O95" i="2"/>
  <c r="U120" i="2"/>
  <c r="O120" i="2"/>
  <c r="U101" i="2"/>
  <c r="O101" i="2"/>
  <c r="U102" i="2"/>
  <c r="O102" i="2"/>
  <c r="U112" i="2"/>
  <c r="O112" i="2"/>
  <c r="U106" i="2"/>
  <c r="O106" i="2"/>
  <c r="U119" i="2"/>
  <c r="O119" i="2"/>
  <c r="U115" i="2"/>
  <c r="O115" i="2"/>
  <c r="U116" i="2"/>
  <c r="O116" i="2"/>
  <c r="U100" i="2"/>
  <c r="O100" i="2"/>
  <c r="U114" i="2"/>
  <c r="O114" i="2"/>
  <c r="U113" i="2"/>
  <c r="O113" i="2"/>
  <c r="U105" i="2"/>
  <c r="O105" i="2"/>
  <c r="U89" i="2"/>
  <c r="O89" i="2"/>
  <c r="U117" i="2"/>
  <c r="O117" i="2"/>
  <c r="U110" i="2"/>
  <c r="O110" i="2"/>
  <c r="U99" i="2"/>
  <c r="O99" i="2"/>
  <c r="U96" i="2"/>
  <c r="O96" i="2"/>
  <c r="U93" i="2"/>
  <c r="O93" i="2"/>
  <c r="U91" i="2"/>
  <c r="O91" i="2"/>
  <c r="U55" i="2"/>
  <c r="O55" i="2"/>
  <c r="U54" i="2"/>
  <c r="O54" i="2"/>
  <c r="U53" i="2"/>
  <c r="O53" i="2"/>
  <c r="U87" i="2"/>
  <c r="O87" i="2"/>
  <c r="U86" i="2"/>
  <c r="O86" i="2"/>
  <c r="U85" i="2"/>
  <c r="O85" i="2"/>
  <c r="U84" i="2"/>
  <c r="O84" i="2"/>
  <c r="U83" i="2"/>
  <c r="O83" i="2"/>
  <c r="U82" i="2"/>
  <c r="O82" i="2"/>
  <c r="U81" i="2"/>
  <c r="O81" i="2"/>
  <c r="U80" i="2"/>
  <c r="O80" i="2"/>
  <c r="U79" i="2"/>
  <c r="O79" i="2"/>
  <c r="U78" i="2"/>
  <c r="O78" i="2"/>
  <c r="U77" i="2"/>
  <c r="O77" i="2"/>
  <c r="U76" i="2"/>
  <c r="O76" i="2"/>
  <c r="U75" i="2"/>
  <c r="O75" i="2"/>
  <c r="U74" i="2"/>
  <c r="O74" i="2"/>
  <c r="U73" i="2"/>
  <c r="O73" i="2"/>
  <c r="U72" i="2"/>
  <c r="O72" i="2"/>
  <c r="U71" i="2"/>
  <c r="O71" i="2"/>
  <c r="U70" i="2"/>
  <c r="O70" i="2"/>
  <c r="U69" i="2"/>
  <c r="O69" i="2"/>
  <c r="U68" i="2"/>
  <c r="O68" i="2"/>
  <c r="U67" i="2"/>
  <c r="O67" i="2"/>
  <c r="U66" i="2"/>
  <c r="O66" i="2"/>
  <c r="U65" i="2"/>
  <c r="O65" i="2"/>
  <c r="U64" i="2"/>
  <c r="O64" i="2"/>
  <c r="U63" i="2"/>
  <c r="O63" i="2"/>
  <c r="U62" i="2"/>
  <c r="O62" i="2"/>
  <c r="U61" i="2"/>
  <c r="O61" i="2"/>
  <c r="U60" i="2"/>
  <c r="O60" i="2"/>
  <c r="U59" i="2"/>
  <c r="O59" i="2"/>
  <c r="U58" i="2"/>
  <c r="O58" i="2"/>
  <c r="U57" i="2"/>
  <c r="O57" i="2"/>
  <c r="U56" i="2"/>
  <c r="O56" i="2"/>
  <c r="U52" i="2"/>
  <c r="O52" i="2"/>
  <c r="U141" i="2"/>
  <c r="U140" i="2"/>
  <c r="O140" i="2"/>
  <c r="U135" i="2"/>
  <c r="O135" i="2"/>
  <c r="U136" i="2"/>
  <c r="O136" i="2"/>
  <c r="U139" i="2"/>
  <c r="O139" i="2"/>
  <c r="U134" i="2"/>
  <c r="O134" i="2"/>
  <c r="U138" i="2"/>
  <c r="O138" i="2"/>
  <c r="U137" i="2"/>
  <c r="O137" i="2"/>
  <c r="U129" i="2"/>
  <c r="O129" i="2"/>
  <c r="U130" i="2"/>
  <c r="O130" i="2"/>
  <c r="U133" i="2"/>
  <c r="O133" i="2"/>
  <c r="U128" i="2"/>
  <c r="O128" i="2"/>
  <c r="U132" i="2"/>
  <c r="O132" i="2"/>
  <c r="U131" i="2"/>
  <c r="O131" i="2"/>
  <c r="U7" i="2"/>
  <c r="O7" i="2"/>
  <c r="U51" i="2"/>
  <c r="O51" i="2"/>
  <c r="U50" i="2"/>
  <c r="O50" i="2"/>
  <c r="U49" i="2"/>
  <c r="O49" i="2"/>
  <c r="U48" i="2"/>
  <c r="U47" i="2"/>
  <c r="O47" i="2"/>
  <c r="U33" i="2"/>
  <c r="O33" i="2"/>
  <c r="U35" i="2"/>
  <c r="O35" i="2"/>
  <c r="U46" i="2"/>
  <c r="O46" i="2"/>
  <c r="U42" i="2"/>
  <c r="O42" i="2"/>
  <c r="U36" i="2"/>
  <c r="O36" i="2"/>
  <c r="U40" i="2"/>
  <c r="O40" i="2"/>
  <c r="U44" i="2"/>
  <c r="O44" i="2"/>
  <c r="U41" i="2"/>
  <c r="O41" i="2"/>
  <c r="U45" i="2"/>
  <c r="O45" i="2"/>
  <c r="U39" i="2"/>
  <c r="O39" i="2"/>
  <c r="U34" i="2"/>
  <c r="O34" i="2"/>
  <c r="U43" i="2"/>
  <c r="O43" i="2"/>
  <c r="U38" i="2"/>
  <c r="O38" i="2"/>
  <c r="U37" i="2"/>
  <c r="O37" i="2"/>
  <c r="U19" i="2"/>
  <c r="O19" i="2"/>
  <c r="U21" i="2"/>
  <c r="O21" i="2"/>
  <c r="U32" i="2"/>
  <c r="O32" i="2"/>
  <c r="U28" i="2"/>
  <c r="O28" i="2"/>
  <c r="U22" i="2"/>
  <c r="O22" i="2"/>
  <c r="U26" i="2"/>
  <c r="O26" i="2"/>
  <c r="U30" i="2"/>
  <c r="O30" i="2"/>
  <c r="U27" i="2"/>
  <c r="O27" i="2"/>
  <c r="U31" i="2"/>
  <c r="O31" i="2"/>
  <c r="U25" i="2"/>
  <c r="O25" i="2"/>
  <c r="U20" i="2"/>
  <c r="O20" i="2"/>
  <c r="U29" i="2"/>
  <c r="O29" i="2"/>
  <c r="U24" i="2"/>
  <c r="O24" i="2"/>
  <c r="U23" i="2"/>
  <c r="O23" i="2"/>
  <c r="U18" i="2"/>
  <c r="U17" i="2"/>
  <c r="O17" i="2"/>
  <c r="U16" i="2"/>
  <c r="O16" i="2"/>
  <c r="U395" i="2"/>
  <c r="U394" i="2"/>
  <c r="U393" i="2"/>
  <c r="O393" i="2"/>
  <c r="U390" i="2"/>
  <c r="O390" i="2"/>
  <c r="U391" i="2"/>
  <c r="O391" i="2"/>
  <c r="U392" i="2"/>
  <c r="O392" i="2"/>
  <c r="U386" i="2"/>
  <c r="O386" i="2"/>
  <c r="U388" i="2"/>
  <c r="O388" i="2"/>
  <c r="U383" i="2"/>
  <c r="O383" i="2"/>
  <c r="U389" i="2"/>
  <c r="O389" i="2"/>
  <c r="U387" i="2"/>
  <c r="O387" i="2"/>
  <c r="U384" i="2"/>
  <c r="O384" i="2"/>
  <c r="U385" i="2"/>
  <c r="O385" i="2"/>
  <c r="U379" i="2"/>
  <c r="O379" i="2"/>
  <c r="U381" i="2"/>
  <c r="O381" i="2"/>
  <c r="U376" i="2"/>
  <c r="O376" i="2"/>
  <c r="U382" i="2"/>
  <c r="O382" i="2"/>
  <c r="U380" i="2"/>
  <c r="O380" i="2"/>
  <c r="U377" i="2"/>
  <c r="O377" i="2"/>
  <c r="U378" i="2"/>
  <c r="O378" i="2"/>
  <c r="U15" i="2"/>
  <c r="U13" i="2"/>
  <c r="O13" i="2"/>
  <c r="U14" i="2"/>
  <c r="O14" i="2"/>
  <c r="U11" i="2"/>
  <c r="O11" i="2"/>
  <c r="U12" i="2"/>
  <c r="O12" i="2"/>
  <c r="U275" i="2"/>
  <c r="O275" i="2"/>
  <c r="U272" i="2"/>
  <c r="T272" i="2"/>
  <c r="O272" i="2"/>
  <c r="I272" i="2"/>
  <c r="U271" i="2"/>
  <c r="T271" i="2"/>
  <c r="O271" i="2"/>
  <c r="I271" i="2"/>
  <c r="U274" i="2"/>
  <c r="T274" i="2"/>
  <c r="O274" i="2"/>
  <c r="I274" i="2"/>
  <c r="U273" i="2"/>
  <c r="T273" i="2"/>
  <c r="O273" i="2"/>
  <c r="I273" i="2"/>
  <c r="U268" i="2"/>
  <c r="O268" i="2"/>
  <c r="N268" i="2"/>
  <c r="U267" i="2"/>
  <c r="O267" i="2"/>
  <c r="N267" i="2"/>
  <c r="U270" i="2"/>
  <c r="O270" i="2"/>
  <c r="N270" i="2"/>
  <c r="U269" i="2"/>
  <c r="O269" i="2"/>
  <c r="N269" i="2"/>
  <c r="U200" i="1"/>
  <c r="O200" i="1"/>
  <c r="U198" i="1"/>
  <c r="O198" i="1"/>
  <c r="U199" i="1"/>
  <c r="O199" i="1"/>
  <c r="U197" i="1"/>
  <c r="O197" i="1"/>
  <c r="U196" i="1"/>
  <c r="O196" i="1"/>
  <c r="U193" i="1"/>
  <c r="O193" i="1"/>
  <c r="U192" i="1"/>
  <c r="O192" i="1"/>
  <c r="U191" i="1"/>
  <c r="O191" i="1"/>
  <c r="U190" i="1"/>
  <c r="O190" i="1"/>
  <c r="U195" i="1"/>
  <c r="O195" i="1"/>
  <c r="U194" i="1"/>
  <c r="O194" i="1"/>
  <c r="U182" i="1"/>
  <c r="O182" i="1"/>
  <c r="U184" i="1"/>
  <c r="O184" i="1"/>
  <c r="U185" i="1"/>
  <c r="O185" i="1"/>
  <c r="U187" i="1"/>
  <c r="O187" i="1"/>
  <c r="U188" i="1"/>
  <c r="O188" i="1"/>
  <c r="U186" i="1"/>
  <c r="O186" i="1"/>
  <c r="U189" i="1"/>
  <c r="O189" i="1"/>
  <c r="U183" i="1"/>
  <c r="O183" i="1"/>
  <c r="U179" i="1"/>
  <c r="O179" i="1"/>
  <c r="U178" i="1"/>
  <c r="O178" i="1"/>
  <c r="U177" i="1"/>
  <c r="O177" i="1"/>
  <c r="U176" i="1"/>
  <c r="O176" i="1"/>
  <c r="U181" i="1"/>
  <c r="O181" i="1"/>
  <c r="U180" i="1"/>
  <c r="O180" i="1"/>
  <c r="U170" i="1"/>
  <c r="O170" i="1"/>
  <c r="U171" i="1"/>
  <c r="O171" i="1"/>
  <c r="U173" i="1"/>
  <c r="O173" i="1"/>
  <c r="U175" i="1"/>
  <c r="O175" i="1"/>
  <c r="U169" i="1"/>
  <c r="O169" i="1"/>
  <c r="U174" i="1"/>
  <c r="O174" i="1"/>
  <c r="U172" i="1"/>
  <c r="O172" i="1"/>
  <c r="U168" i="1"/>
  <c r="O168" i="1"/>
  <c r="U207" i="1"/>
  <c r="O207" i="1"/>
  <c r="U206" i="1"/>
  <c r="O206" i="1"/>
  <c r="U162" i="1"/>
  <c r="O162" i="1"/>
  <c r="U164" i="1"/>
  <c r="O164" i="1"/>
  <c r="U165" i="1"/>
  <c r="O165" i="1"/>
  <c r="U163" i="1"/>
  <c r="O163" i="1"/>
  <c r="U166" i="1"/>
  <c r="O166" i="1"/>
  <c r="U146" i="1"/>
  <c r="O146" i="1"/>
  <c r="U148" i="1"/>
  <c r="O148" i="1"/>
  <c r="U147" i="1"/>
  <c r="O147" i="1"/>
  <c r="U145" i="1"/>
  <c r="O145" i="1"/>
  <c r="U149" i="1"/>
  <c r="O149" i="1"/>
  <c r="U150" i="1"/>
  <c r="O150" i="1"/>
  <c r="U153" i="1"/>
  <c r="O153" i="1"/>
  <c r="U152" i="1"/>
  <c r="O152" i="1"/>
  <c r="U151" i="1"/>
  <c r="O151" i="1"/>
  <c r="U161" i="1"/>
  <c r="O161" i="1"/>
  <c r="U158" i="1"/>
  <c r="O158" i="1"/>
  <c r="U160" i="1"/>
  <c r="O160" i="1"/>
  <c r="U159" i="1"/>
  <c r="O159" i="1"/>
  <c r="U156" i="1"/>
  <c r="O156" i="1"/>
  <c r="U157" i="1"/>
  <c r="O157" i="1"/>
  <c r="U155" i="1"/>
  <c r="O155" i="1"/>
  <c r="U154" i="1"/>
  <c r="O154" i="1"/>
  <c r="U132" i="1"/>
  <c r="O132" i="1"/>
  <c r="U133" i="1"/>
  <c r="O133" i="1"/>
  <c r="U136" i="1"/>
  <c r="O136" i="1"/>
  <c r="U135" i="1"/>
  <c r="O135" i="1"/>
  <c r="U134" i="1"/>
  <c r="O134" i="1"/>
  <c r="U144" i="1"/>
  <c r="O144" i="1"/>
  <c r="U141" i="1"/>
  <c r="O141" i="1"/>
  <c r="U143" i="1"/>
  <c r="O143" i="1"/>
  <c r="U142" i="1"/>
  <c r="O142" i="1"/>
  <c r="U139" i="1"/>
  <c r="O139" i="1"/>
  <c r="U140" i="1"/>
  <c r="O140" i="1"/>
  <c r="U138" i="1"/>
  <c r="O138" i="1"/>
  <c r="U137" i="1"/>
  <c r="O137" i="1"/>
  <c r="U129" i="1"/>
  <c r="O129" i="1"/>
  <c r="U131" i="1"/>
  <c r="O131" i="1"/>
  <c r="U130" i="1"/>
  <c r="O130" i="1"/>
  <c r="U128" i="1"/>
  <c r="O128" i="1"/>
  <c r="U68" i="1"/>
  <c r="U54" i="1"/>
  <c r="O54" i="1"/>
  <c r="U55" i="1"/>
  <c r="O55" i="1"/>
  <c r="U57" i="1"/>
  <c r="O57" i="1"/>
  <c r="U59" i="1"/>
  <c r="O59" i="1"/>
  <c r="U58" i="1"/>
  <c r="O58" i="1"/>
  <c r="U56" i="1"/>
  <c r="O56" i="1"/>
  <c r="U53" i="1"/>
  <c r="O53" i="1"/>
  <c r="U52" i="1"/>
  <c r="O52" i="1"/>
  <c r="U17" i="1"/>
  <c r="O17" i="1"/>
  <c r="U16" i="1"/>
  <c r="O16" i="1"/>
  <c r="U15" i="1"/>
  <c r="O15" i="1"/>
  <c r="U14" i="1"/>
  <c r="O14" i="1"/>
  <c r="U13" i="1"/>
  <c r="O13" i="1"/>
  <c r="U12" i="1"/>
  <c r="O12" i="1"/>
  <c r="U11" i="1"/>
  <c r="O11" i="1"/>
  <c r="U3" i="1"/>
  <c r="O3" i="1"/>
  <c r="U10" i="1"/>
  <c r="O10" i="1"/>
  <c r="U9" i="1"/>
  <c r="O9" i="1"/>
  <c r="U8" i="1"/>
  <c r="O8" i="1"/>
  <c r="U7" i="1"/>
  <c r="O7" i="1"/>
  <c r="U6" i="1"/>
  <c r="O6" i="1"/>
  <c r="U5" i="1"/>
  <c r="O5" i="1"/>
  <c r="U4" i="1"/>
  <c r="O4" i="1"/>
  <c r="U29" i="1"/>
  <c r="O29" i="1"/>
  <c r="U28" i="1"/>
  <c r="O28" i="1"/>
  <c r="U27" i="1"/>
  <c r="O27" i="1"/>
  <c r="U26" i="1"/>
  <c r="O26" i="1"/>
  <c r="U25" i="1"/>
  <c r="O25" i="1"/>
  <c r="U24" i="1"/>
  <c r="O24" i="1"/>
  <c r="U23" i="1"/>
  <c r="O23" i="1"/>
  <c r="U37" i="1"/>
  <c r="O37" i="1"/>
  <c r="U38" i="1"/>
  <c r="O38" i="1"/>
  <c r="U40" i="1"/>
  <c r="O40" i="1"/>
  <c r="U39" i="1"/>
  <c r="O39" i="1"/>
  <c r="U36" i="1"/>
  <c r="O36" i="1"/>
  <c r="U35" i="1"/>
  <c r="O35" i="1"/>
  <c r="U34" i="1"/>
  <c r="O34" i="1"/>
  <c r="U33" i="1"/>
  <c r="O33" i="1"/>
  <c r="U32" i="1"/>
  <c r="O32" i="1"/>
  <c r="U31" i="1"/>
  <c r="O31" i="1"/>
  <c r="U30" i="1"/>
  <c r="O30" i="1"/>
  <c r="U22" i="1"/>
  <c r="O22" i="1"/>
  <c r="U51" i="1"/>
  <c r="U50" i="1"/>
  <c r="U47" i="1"/>
  <c r="O47" i="1"/>
  <c r="U42" i="1"/>
  <c r="O42" i="1"/>
  <c r="U41" i="1"/>
  <c r="O41" i="1"/>
  <c r="U44" i="1"/>
  <c r="O44" i="1"/>
  <c r="U43" i="1"/>
  <c r="O43" i="1"/>
  <c r="U49" i="1"/>
  <c r="O49" i="1"/>
  <c r="U48" i="1"/>
  <c r="O48" i="1"/>
  <c r="U46" i="1"/>
  <c r="O46" i="1"/>
  <c r="T162" i="3" l="1"/>
  <c r="T146" i="3"/>
</calcChain>
</file>

<file path=xl/sharedStrings.xml><?xml version="1.0" encoding="utf-8"?>
<sst xmlns="http://schemas.openxmlformats.org/spreadsheetml/2006/main" count="7891" uniqueCount="5826">
  <si>
    <t>Individual item Information</t>
  </si>
  <si>
    <t>Inner Pack Information</t>
  </si>
  <si>
    <t>Master Case Pack Information</t>
  </si>
  <si>
    <t>Empty Display Information</t>
  </si>
  <si>
    <t>HTS code</t>
  </si>
  <si>
    <t>Item Number</t>
  </si>
  <si>
    <t>UPC Number</t>
  </si>
  <si>
    <t>Item Description</t>
  </si>
  <si>
    <t>MSRP</t>
  </si>
  <si>
    <t xml:space="preserve">Length </t>
  </si>
  <si>
    <t>Width</t>
  </si>
  <si>
    <t>Height</t>
  </si>
  <si>
    <t>Weight/ lbs</t>
  </si>
  <si>
    <t>Eaches in Inner Pack</t>
  </si>
  <si>
    <t xml:space="preserve">Width </t>
  </si>
  <si>
    <t>Inner Pack Cube Inch</t>
  </si>
  <si>
    <t>Eaches in Master Pack</t>
  </si>
  <si>
    <t xml:space="preserve">M/ Length </t>
  </si>
  <si>
    <t xml:space="preserve">P/   Width </t>
  </si>
  <si>
    <t xml:space="preserve">U/ Hight </t>
  </si>
  <si>
    <t>Master Case Cube Feet</t>
  </si>
  <si>
    <t>Weight / lbs</t>
  </si>
  <si>
    <t>Minimum
Unit
of Sale</t>
  </si>
  <si>
    <t>0480233A</t>
  </si>
  <si>
    <t>028617483214</t>
  </si>
  <si>
    <t>48023-3A BISTRO CHALK 3 PC WHITE (480/482/483)</t>
  </si>
  <si>
    <t xml:space="preserve">9608 20 0000 </t>
  </si>
  <si>
    <t>0480302A</t>
  </si>
  <si>
    <t>028617483030</t>
  </si>
  <si>
    <t>4803-2A BISTRO CHALK 2PC. WHITE (480/483)</t>
  </si>
  <si>
    <t>048004ED</t>
  </si>
  <si>
    <t>028617481623</t>
  </si>
  <si>
    <t>480-4ED BISTRO CHALK MKR EDUCATIONAL SET</t>
  </si>
  <si>
    <t>048004G</t>
  </si>
  <si>
    <t>028617481562</t>
  </si>
  <si>
    <t>480-4G BISTRO CHALK MARKER 4G SET</t>
  </si>
  <si>
    <t>048004P</t>
  </si>
  <si>
    <t>028617481548</t>
  </si>
  <si>
    <t>480-4P BISTRO CHALK MARKER 4P PASTEL SET</t>
  </si>
  <si>
    <t>048004W</t>
  </si>
  <si>
    <t>028617481579</t>
  </si>
  <si>
    <t>480-4W BISTRO CHALK MARKER 4W SET</t>
  </si>
  <si>
    <t>048004C</t>
  </si>
  <si>
    <t>028617481517</t>
  </si>
  <si>
    <t>480R-4C BISTRO CHALK MARKER 4C BASIC SET</t>
  </si>
  <si>
    <t>048004D</t>
  </si>
  <si>
    <t>028617481500</t>
  </si>
  <si>
    <t>480R-4D BISTRO CHALK MARKER 4D BRIGHT SET</t>
  </si>
  <si>
    <t>048004A</t>
  </si>
  <si>
    <t>028617481241</t>
  </si>
  <si>
    <t>480F-4A BISTRO CHALK MARKER 4A FLUORSCENT SET</t>
  </si>
  <si>
    <t>048004B</t>
  </si>
  <si>
    <t>028617481265</t>
  </si>
  <si>
    <t>480F-4B BISTRO CHALK MARKER 4B FLUORSCENT SET</t>
  </si>
  <si>
    <t>048004H</t>
  </si>
  <si>
    <t>028617481302</t>
  </si>
  <si>
    <t>480F-4H BISTRO CHALK MARKER 4H SET</t>
  </si>
  <si>
    <t>04807D</t>
  </si>
  <si>
    <t>028617948003</t>
  </si>
  <si>
    <t>0480R7D</t>
  </si>
  <si>
    <t>028617948508</t>
  </si>
  <si>
    <t>04800001C</t>
  </si>
  <si>
    <t>028617490007</t>
  </si>
  <si>
    <t>480-C #0 BISTRO CHALK MARKER WHITE CARDED</t>
  </si>
  <si>
    <t>04800021C</t>
  </si>
  <si>
    <t>028617490021</t>
  </si>
  <si>
    <t>480F-C #F2 BISTRO CHALK MK FL. RED CARDED</t>
  </si>
  <si>
    <t>04800031C</t>
  </si>
  <si>
    <t>028617490038</t>
  </si>
  <si>
    <t>480F-C #F3 BISTRO CHALK MK FL. BLUE CARDED</t>
  </si>
  <si>
    <t>04800041C</t>
  </si>
  <si>
    <t>028617490045</t>
  </si>
  <si>
    <t>480F-C #F4 BISTRO CHALK MK FL. GREEN CARDED</t>
  </si>
  <si>
    <t>04800051C</t>
  </si>
  <si>
    <t>028617490052</t>
  </si>
  <si>
    <t>480F-C #F5 BISTRO CHALK MK FL. YELLOW CARDED</t>
  </si>
  <si>
    <t>04800071C</t>
  </si>
  <si>
    <t>028617490076</t>
  </si>
  <si>
    <t>480F-C #F7 BISTRO CHALK MK FL. ORNGE CARDED</t>
  </si>
  <si>
    <t>04800081C</t>
  </si>
  <si>
    <t>028617490083</t>
  </si>
  <si>
    <t>480F-C #F8 BISTRO CHALK MK FL. VIOLET CARDED</t>
  </si>
  <si>
    <t>04800091C</t>
  </si>
  <si>
    <t>028617490090</t>
  </si>
  <si>
    <t>480F-C #F9 BISTRO CHALK MK FL. PINK CARDED</t>
  </si>
  <si>
    <t>0480P761C</t>
  </si>
  <si>
    <t>028617490366</t>
  </si>
  <si>
    <t>480P-C BISTRO CHALK MRK PASTEL BLUSH PNK</t>
  </si>
  <si>
    <t>0480P771C</t>
  </si>
  <si>
    <t>028617490373</t>
  </si>
  <si>
    <t>480P-C BISTRO CHALK MRK PASTEL P.PEACH</t>
  </si>
  <si>
    <t>0480P701C</t>
  </si>
  <si>
    <t>028617490304</t>
  </si>
  <si>
    <t>480P-C BISTRO CHALK MRK PASTEL PEPRMNT</t>
  </si>
  <si>
    <t>0480P311C</t>
  </si>
  <si>
    <t>028617490014</t>
  </si>
  <si>
    <t>480P-C BISTRO CHALK MRK PASTEL PL.VLT</t>
  </si>
  <si>
    <t>0480R011C</t>
  </si>
  <si>
    <t>028617490113</t>
  </si>
  <si>
    <t>480R-C #1 BISTRO CHALK MK BLACK CARDED</t>
  </si>
  <si>
    <t>0480R021C</t>
  </si>
  <si>
    <t>028617490120</t>
  </si>
  <si>
    <t>480R-C #2 BISTRO CHALK MK RED CARDED</t>
  </si>
  <si>
    <t>0480R031C</t>
  </si>
  <si>
    <t>028617490137</t>
  </si>
  <si>
    <t>480R-C #3 BISTRO CHALK MK BLUE CARDED</t>
  </si>
  <si>
    <t>0480R041C</t>
  </si>
  <si>
    <t>028617490144</t>
  </si>
  <si>
    <t>480R-C #4 BISTRO CHALK MK GREEN CARDED</t>
  </si>
  <si>
    <t>0480R051C</t>
  </si>
  <si>
    <t>028617490151</t>
  </si>
  <si>
    <t>480R-C #5 BISTRO CHALK MK YELLOW CARDED</t>
  </si>
  <si>
    <t>0480R061C</t>
  </si>
  <si>
    <t>028617490168</t>
  </si>
  <si>
    <t>480R-C #6 BISTRO CHALK MK BROWN CARDED</t>
  </si>
  <si>
    <t>0480R081C</t>
  </si>
  <si>
    <t>028617490182</t>
  </si>
  <si>
    <t>480R-C #8 BISTRO CHALK MK VIOLET CARDED</t>
  </si>
  <si>
    <t>0480R0100</t>
  </si>
  <si>
    <t>028617481319</t>
  </si>
  <si>
    <t>480R-S #1 BISTRO CHALK MARKER BLACK</t>
  </si>
  <si>
    <t>0480R0200</t>
  </si>
  <si>
    <t>028617481326</t>
  </si>
  <si>
    <t>480R-S #2 BISTRO CHALK MARKER RED</t>
  </si>
  <si>
    <t>0480R0300</t>
  </si>
  <si>
    <t>028617481333</t>
  </si>
  <si>
    <t>480R-S #3 BISTRO CHALK MARKER BLUE</t>
  </si>
  <si>
    <t>0480R0400</t>
  </si>
  <si>
    <t>028617481340</t>
  </si>
  <si>
    <t>480R-S #4 BISTRO CHALK MARKER GREEN</t>
  </si>
  <si>
    <t>0480R0500</t>
  </si>
  <si>
    <t>028617481357</t>
  </si>
  <si>
    <t>480R-S #5 BISTRO CHALK MARKER YELLOW</t>
  </si>
  <si>
    <t>0480R0600</t>
  </si>
  <si>
    <t>028617481364</t>
  </si>
  <si>
    <t>480R-S #6 BISTRO CHALK MARKER BROWN</t>
  </si>
  <si>
    <t>0480R0800</t>
  </si>
  <si>
    <t>028617481388</t>
  </si>
  <si>
    <t>480R-S #8 BISTRO CHALK MARKER VIOLET</t>
  </si>
  <si>
    <t>048000000</t>
  </si>
  <si>
    <t>028617481104</t>
  </si>
  <si>
    <t>048000200</t>
  </si>
  <si>
    <t>028617481128</t>
  </si>
  <si>
    <t>480F-S #F2 BISTRO CHALK MARKER FL. RED</t>
  </si>
  <si>
    <t>048000300</t>
  </si>
  <si>
    <t>028617481135</t>
  </si>
  <si>
    <t>480F-S #F3 BISTRO CHALK MARKER FL. BLUE</t>
  </si>
  <si>
    <t>048000400</t>
  </si>
  <si>
    <t>028617481142</t>
  </si>
  <si>
    <t>480F-S #F4 BISTRO CHALK MARKER FL. GREEN</t>
  </si>
  <si>
    <t>048000500</t>
  </si>
  <si>
    <t>028617481159</t>
  </si>
  <si>
    <t>480F-S #F5 BISTRO CHALK MARKER FL. YELLOW</t>
  </si>
  <si>
    <t>048000700</t>
  </si>
  <si>
    <t>028617481173</t>
  </si>
  <si>
    <t>480F-S #F7 BISTRO CHALK MARKER FL. ORNGE</t>
  </si>
  <si>
    <t>048000800</t>
  </si>
  <si>
    <t>028617481180</t>
  </si>
  <si>
    <t>480F-S #F8 BISTRO CHALK MARKER FL. VIOLET</t>
  </si>
  <si>
    <t>048000900</t>
  </si>
  <si>
    <t>028617481197</t>
  </si>
  <si>
    <t>480F-S #F9 BISTRO CHALK MARKER FL. PINK</t>
  </si>
  <si>
    <t>0480P7600</t>
  </si>
  <si>
    <t>028617481661</t>
  </si>
  <si>
    <t>480P-S BISTRO CHALK MRK PASTEL BLUSH PNK</t>
  </si>
  <si>
    <t>0480P7700</t>
  </si>
  <si>
    <t>028617481678</t>
  </si>
  <si>
    <t>480P-S BISTRO CHALK MRK PASTEL P.PEACH</t>
  </si>
  <si>
    <t>0480P7000</t>
  </si>
  <si>
    <t>028617481609</t>
  </si>
  <si>
    <t>480P-S BISTRO CHALK MRK PASTEL PEPRMNT</t>
  </si>
  <si>
    <t>0480P3100</t>
  </si>
  <si>
    <t>028617481418</t>
  </si>
  <si>
    <t>480P-S BISTRO CHALK MRK PASTEL PL.VLT</t>
  </si>
  <si>
    <t>048100000</t>
  </si>
  <si>
    <t>028617481807</t>
  </si>
  <si>
    <t>481-S JUMBO BISTRO CHALK WHITE</t>
  </si>
  <si>
    <t>048100100</t>
  </si>
  <si>
    <t>028617481814</t>
  </si>
  <si>
    <t>481-S JUMBO BISTRO CHALK BLACK</t>
  </si>
  <si>
    <t>0481F0500</t>
  </si>
  <si>
    <t>028617481852</t>
  </si>
  <si>
    <t>481F-S JUMBO BISTRO CHALK FL.YLLW</t>
  </si>
  <si>
    <t>0481F0800</t>
  </si>
  <si>
    <t>028617481883</t>
  </si>
  <si>
    <t>481F-S JUMBO BISTRO CHALK FL.VIOLT</t>
  </si>
  <si>
    <t>0481F0900</t>
  </si>
  <si>
    <t>028617481890</t>
  </si>
  <si>
    <t>481F-S JUMBO BISTRO CHALK FL.PINK</t>
  </si>
  <si>
    <t>0481F0700</t>
  </si>
  <si>
    <t>028617481876</t>
  </si>
  <si>
    <t>481F-S JUMBO BISTRO CHALK FL.ORNGE</t>
  </si>
  <si>
    <t>0481F0400</t>
  </si>
  <si>
    <t>028617481845</t>
  </si>
  <si>
    <t>481F-S JUMBO BISTRO CHALK FL.GREEN</t>
  </si>
  <si>
    <t>0481F0300</t>
  </si>
  <si>
    <t>028617481838</t>
  </si>
  <si>
    <t>481F-S JUMBO BISTRO CHALK FL.BLUE</t>
  </si>
  <si>
    <t>028617490205</t>
  </si>
  <si>
    <t>0481F051C</t>
  </si>
  <si>
    <t>028617490250</t>
  </si>
  <si>
    <t>481-C JUMBO BISTRO CHALK FL. YLLW CARDED</t>
  </si>
  <si>
    <t>0481F081C</t>
  </si>
  <si>
    <t>028617490281</t>
  </si>
  <si>
    <t>481-C JUMBO BISTRO CHALK FL. VIOLT CARDED</t>
  </si>
  <si>
    <t>0481F091C</t>
  </si>
  <si>
    <t>028617490298</t>
  </si>
  <si>
    <t>481-C JUMBO BISTRO CHALK FL. PINK CARDED</t>
  </si>
  <si>
    <t>0481F071C</t>
  </si>
  <si>
    <t>028617490274</t>
  </si>
  <si>
    <t>481-C JUMBO BISTRO CHALK FL. ORNGE CARDED</t>
  </si>
  <si>
    <t>0481F041C</t>
  </si>
  <si>
    <t>028617490243</t>
  </si>
  <si>
    <t>481-C JUMBO BISTRO CHALK FL. GREEN CARDED</t>
  </si>
  <si>
    <t>0481F031C</t>
  </si>
  <si>
    <t>028617490236</t>
  </si>
  <si>
    <t>481-C JUMBO BISTRO CHALK FL. BLUE CARDED</t>
  </si>
  <si>
    <t>04810011C</t>
  </si>
  <si>
    <t>028617490212</t>
  </si>
  <si>
    <t>481-C JUMBO BISTRO CHALK BLACK CARDED</t>
  </si>
  <si>
    <t>048148PD</t>
  </si>
  <si>
    <t>028617948607</t>
  </si>
  <si>
    <t>481-48PD JUMBO BISTRO CHALK MARKER DISPLAY</t>
  </si>
  <si>
    <t>0483202A</t>
  </si>
  <si>
    <t>028617482866</t>
  </si>
  <si>
    <t>4832-2A BISTRO CHALK 2 PC.WHITE (483/482)</t>
  </si>
  <si>
    <t>048200500</t>
  </si>
  <si>
    <t>028617482255</t>
  </si>
  <si>
    <t>482-S BISTRO CHALK FINE YELLOW</t>
  </si>
  <si>
    <t>048200000</t>
  </si>
  <si>
    <t>028617482002</t>
  </si>
  <si>
    <t>482-S BISTRO CHALK FINE WHITE</t>
  </si>
  <si>
    <t>048200800</t>
  </si>
  <si>
    <t>028617482286</t>
  </si>
  <si>
    <t>482-S BISTRO CHALK FINE VIOLET</t>
  </si>
  <si>
    <t>0482SLV00</t>
  </si>
  <si>
    <t>028617483689</t>
  </si>
  <si>
    <t>0482M0200</t>
  </si>
  <si>
    <t>028617483627</t>
  </si>
  <si>
    <t>0482GLD00</t>
  </si>
  <si>
    <t>028617483696</t>
  </si>
  <si>
    <t>0482M0300</t>
  </si>
  <si>
    <t>028617483634</t>
  </si>
  <si>
    <t>048200400</t>
  </si>
  <si>
    <t>028617482248</t>
  </si>
  <si>
    <t>482-S BISTRO CHALK FINE GREEN</t>
  </si>
  <si>
    <t>0482F0500</t>
  </si>
  <si>
    <t>028617482156</t>
  </si>
  <si>
    <t>0482F0800</t>
  </si>
  <si>
    <t>028617482187</t>
  </si>
  <si>
    <t>0482F0200</t>
  </si>
  <si>
    <t>028617482026</t>
  </si>
  <si>
    <t>0482F0900</t>
  </si>
  <si>
    <t>028617482194</t>
  </si>
  <si>
    <t>0482F0700</t>
  </si>
  <si>
    <t>028617482170</t>
  </si>
  <si>
    <t>0482F0400</t>
  </si>
  <si>
    <t>028617482149</t>
  </si>
  <si>
    <t>0482F0300</t>
  </si>
  <si>
    <t>028617482200</t>
  </si>
  <si>
    <t>048200600</t>
  </si>
  <si>
    <t>028617482262</t>
  </si>
  <si>
    <t>482-S BISTRO CHALK FINE BROWN</t>
  </si>
  <si>
    <t>048200300</t>
  </si>
  <si>
    <t>028617482231</t>
  </si>
  <si>
    <t>482-S BISTRO CHALK FINE BLUE</t>
  </si>
  <si>
    <t>048200200</t>
  </si>
  <si>
    <t>028617482224</t>
  </si>
  <si>
    <t>482-S BISTRO CHALK  FINE RED</t>
  </si>
  <si>
    <t>048200100</t>
  </si>
  <si>
    <t>028617482217</t>
  </si>
  <si>
    <t>482-S BISTRO CHALK  FINE BLACK</t>
  </si>
  <si>
    <t>0482P7000</t>
  </si>
  <si>
    <t>028617482408</t>
  </si>
  <si>
    <t>0482P3100</t>
  </si>
  <si>
    <t>028617482316</t>
  </si>
  <si>
    <t>482P-S BISTRO CHALK FINE PASTEL PL.VLT</t>
  </si>
  <si>
    <t>0482P7700</t>
  </si>
  <si>
    <t>028617482576</t>
  </si>
  <si>
    <t>482P-S BISTRO CHALK FINE PASTEL P.PEACH</t>
  </si>
  <si>
    <t>0482P7600</t>
  </si>
  <si>
    <t>028617482460</t>
  </si>
  <si>
    <t>482P-S BISTRO CHALK FINE PASTEL BLUSH PNK</t>
  </si>
  <si>
    <t>0482P701C</t>
  </si>
  <si>
    <t>028617482705</t>
  </si>
  <si>
    <t>0482P311C</t>
  </si>
  <si>
    <t>028617482613</t>
  </si>
  <si>
    <t>482P-C BISTRO CHALK FINE PASTEL PL.VLT</t>
  </si>
  <si>
    <t>0482P771C</t>
  </si>
  <si>
    <t>028617482774</t>
  </si>
  <si>
    <t>482P-C BISTRO CHALK FINE PASTEL P.PEACH</t>
  </si>
  <si>
    <t>0482P761C</t>
  </si>
  <si>
    <t>028617482767</t>
  </si>
  <si>
    <t>482P-C BISTRO CHALK FINE PASTEL BLUSH PNK</t>
  </si>
  <si>
    <t>0482F081C</t>
  </si>
  <si>
    <t>028617482484</t>
  </si>
  <si>
    <t>04820051C</t>
  </si>
  <si>
    <t>028617482552</t>
  </si>
  <si>
    <t>482-C BISTRO CHALK FINE YELLOW CARDED</t>
  </si>
  <si>
    <t>04820001C</t>
  </si>
  <si>
    <t>028617482309</t>
  </si>
  <si>
    <t>482-C BISTRO CHALK FINE WHITE CARDED</t>
  </si>
  <si>
    <t>04820081C</t>
  </si>
  <si>
    <t>028617482583</t>
  </si>
  <si>
    <t>482-C BISTRO CHALK FINE VIOLET CARDED</t>
  </si>
  <si>
    <t>04820021C</t>
  </si>
  <si>
    <t>028617482521</t>
  </si>
  <si>
    <t>482-C BISTRO CHALK FINE RED CARDED</t>
  </si>
  <si>
    <t>0482SLV1C</t>
  </si>
  <si>
    <t>028617484082</t>
  </si>
  <si>
    <t>0482M021C</t>
  </si>
  <si>
    <t>028617484020</t>
  </si>
  <si>
    <t>0482GLD1C</t>
  </si>
  <si>
    <t>028617484099</t>
  </si>
  <si>
    <t>0482M031C</t>
  </si>
  <si>
    <t>028617484037</t>
  </si>
  <si>
    <t>04820041C</t>
  </si>
  <si>
    <t>028617482545</t>
  </si>
  <si>
    <t>482-C BISTRO CHALK FINE GREEN CARDED</t>
  </si>
  <si>
    <t>0482F051C</t>
  </si>
  <si>
    <t>028617482453</t>
  </si>
  <si>
    <t>0482F021C</t>
  </si>
  <si>
    <t>028617482422</t>
  </si>
  <si>
    <t>0482F091C</t>
  </si>
  <si>
    <t>028617482491</t>
  </si>
  <si>
    <t>0482F071C</t>
  </si>
  <si>
    <t>028617482477</t>
  </si>
  <si>
    <t>0482F041C</t>
  </si>
  <si>
    <t>028617482446</t>
  </si>
  <si>
    <t>0482F031C</t>
  </si>
  <si>
    <t>028617482507</t>
  </si>
  <si>
    <t>04820061C</t>
  </si>
  <si>
    <t>028617482569</t>
  </si>
  <si>
    <t>482-C BISTRO CHALK FINE BROWN CARDED</t>
  </si>
  <si>
    <t>04820031C</t>
  </si>
  <si>
    <t>028617482538</t>
  </si>
  <si>
    <t>482-C BISTRO CHALK FINE BLUE CARDED</t>
  </si>
  <si>
    <t>04820011C</t>
  </si>
  <si>
    <t>028617482514</t>
  </si>
  <si>
    <t>482-C BISTRO CHALK FINE BLACK CARDED</t>
  </si>
  <si>
    <t>048202M</t>
  </si>
  <si>
    <t>028617484228</t>
  </si>
  <si>
    <t>482-2M BISTRO CHALK FINE METALLIC (1GL/1SL)</t>
  </si>
  <si>
    <t>048204W</t>
  </si>
  <si>
    <t>028617482699</t>
  </si>
  <si>
    <t>482-4W BISTRO CHALK MARKER FINE SET W</t>
  </si>
  <si>
    <t>048204P</t>
  </si>
  <si>
    <t>028617482682</t>
  </si>
  <si>
    <t>482-4P BISTRO CHALK MARKER FINE SET P</t>
  </si>
  <si>
    <t>048204M</t>
  </si>
  <si>
    <t>028617484341</t>
  </si>
  <si>
    <t>482-4M BISTRO CHALK FINE METALLIC SET</t>
  </si>
  <si>
    <t>048204H</t>
  </si>
  <si>
    <t>028617482668</t>
  </si>
  <si>
    <t>482-4H BISTRO CHALK MARKER FINE SET H</t>
  </si>
  <si>
    <t>048204E</t>
  </si>
  <si>
    <t>028617482651</t>
  </si>
  <si>
    <t>482-4E BISTRO CHALK MARKER FINE SET E</t>
  </si>
  <si>
    <t>048204B</t>
  </si>
  <si>
    <t>028617482644</t>
  </si>
  <si>
    <t>482-4B BISTRO CHALK MARKER FINE SET B</t>
  </si>
  <si>
    <t>048204A</t>
  </si>
  <si>
    <t>028617482620</t>
  </si>
  <si>
    <t>482-4A BISTRO CHALK MARKER FINE SET A</t>
  </si>
  <si>
    <t>0482R6D</t>
  </si>
  <si>
    <t>028617948300</t>
  </si>
  <si>
    <t>04826D</t>
  </si>
  <si>
    <t>028617948263</t>
  </si>
  <si>
    <t>048237D</t>
  </si>
  <si>
    <t>028617933429</t>
  </si>
  <si>
    <t>4823-7D BISTRO CHALK FINE &amp; CHISEL 7DZ. FL. DISPLAY</t>
  </si>
  <si>
    <t>04823P9D</t>
  </si>
  <si>
    <t>028617948805</t>
  </si>
  <si>
    <t>048300000</t>
  </si>
  <si>
    <t>028617483009</t>
  </si>
  <si>
    <t>483-S BISTRO CHALK CHISEL WHITE</t>
  </si>
  <si>
    <t>048300200</t>
  </si>
  <si>
    <t>028617483122</t>
  </si>
  <si>
    <t>483-S BISTRO CHALK CHISEL RED</t>
  </si>
  <si>
    <t>048300300</t>
  </si>
  <si>
    <t>028617483146</t>
  </si>
  <si>
    <t>483-S BISTRO CHALK CHISEL BLUE</t>
  </si>
  <si>
    <t>048300100</t>
  </si>
  <si>
    <t>028617483108</t>
  </si>
  <si>
    <t>483-S BISTRO CHALK CHISEL BLK</t>
  </si>
  <si>
    <t>0483P3100</t>
  </si>
  <si>
    <t>028617483511</t>
  </si>
  <si>
    <t>483P-S BISTRO CHALK CHISEL PASTEL PL.VLT</t>
  </si>
  <si>
    <t>0483P7000</t>
  </si>
  <si>
    <t>028617483603</t>
  </si>
  <si>
    <t>483P-S BISTRO CHALK CHISEL PASTEL PEPRMNT</t>
  </si>
  <si>
    <t>0483P7700</t>
  </si>
  <si>
    <t>028617483672</t>
  </si>
  <si>
    <t>483P-S BISTRO CHALK CHISEL PASTEL P.PEACH</t>
  </si>
  <si>
    <t>0483P7600</t>
  </si>
  <si>
    <t>028617483665</t>
  </si>
  <si>
    <t>483P-S BISTRO CHALK CHISEL PASTEL BLUSH PNK</t>
  </si>
  <si>
    <t>0483SLV00</t>
  </si>
  <si>
    <t>028617433691</t>
  </si>
  <si>
    <t>483M-S BISTRO CHALK CHISEL METALLIC SILVER</t>
  </si>
  <si>
    <t>0483M0200</t>
  </si>
  <si>
    <t>028617433721</t>
  </si>
  <si>
    <t>483M-S BISTRO CHALK CHISEL METALLIC RED</t>
  </si>
  <si>
    <t>0483GLD00</t>
  </si>
  <si>
    <t>028617433684</t>
  </si>
  <si>
    <t>483M-S BISTRO CHALK CHISEL METALLIC GOLD</t>
  </si>
  <si>
    <t>0483M0300</t>
  </si>
  <si>
    <t>028617433738</t>
  </si>
  <si>
    <t>483M-S BISTRO CHALK CHISEL METALLIC BLUE</t>
  </si>
  <si>
    <t>0483F0500</t>
  </si>
  <si>
    <t>028617483450</t>
  </si>
  <si>
    <t>483F-S BISTRO CHALK CHISEL FL. YELLOW</t>
  </si>
  <si>
    <t>0483F0800</t>
  </si>
  <si>
    <t>028617483481</t>
  </si>
  <si>
    <t>483F-S BISTRO CHALK CHISEL FL. VIOLET</t>
  </si>
  <si>
    <t>0483F0900</t>
  </si>
  <si>
    <t>028617483498</t>
  </si>
  <si>
    <t>483F-S BISTRO CHALK CHISEL FL. PINK</t>
  </si>
  <si>
    <t>0483F0400</t>
  </si>
  <si>
    <t>028617483443</t>
  </si>
  <si>
    <t>483F-S BISTRO CHALK CHISEL FL. GREEN</t>
  </si>
  <si>
    <t>0483F0300</t>
  </si>
  <si>
    <t>028617483436</t>
  </si>
  <si>
    <t>483F-S BISTRO CHALK CHISEL FL. BLUE</t>
  </si>
  <si>
    <t>0483P311C</t>
  </si>
  <si>
    <t>028617483405</t>
  </si>
  <si>
    <t>483P-C BISTRO CHALK CHISEL PASTEL PL. VLT</t>
  </si>
  <si>
    <t>0483P701C</t>
  </si>
  <si>
    <t>028617483504</t>
  </si>
  <si>
    <t>483P-C BISTRO CHALK CHISEL PASTEL PEPRMNT</t>
  </si>
  <si>
    <t>0483P771C</t>
  </si>
  <si>
    <t>028617483573</t>
  </si>
  <si>
    <t>483P-C BISTRO CHALK CHISEL PASTEL P.PEACH</t>
  </si>
  <si>
    <t>0483P761C</t>
  </si>
  <si>
    <t>028617483566</t>
  </si>
  <si>
    <t>483P-C BISTRO CHALK CHISEL PASTEL BLUSH PNK</t>
  </si>
  <si>
    <t>0483SLV1C</t>
  </si>
  <si>
    <t>028617433790</t>
  </si>
  <si>
    <t>483M-C BISTRO CHALK CHISEL METALLIC SILVER</t>
  </si>
  <si>
    <t>0483M021C</t>
  </si>
  <si>
    <t>028617433929</t>
  </si>
  <si>
    <t>483M-C BISTRO CHALK CHISEL METALLIC RED</t>
  </si>
  <si>
    <t>0483GLD1C</t>
  </si>
  <si>
    <t>028617433783</t>
  </si>
  <si>
    <t>483M-C BISTRO CHALK CHISEL METALLIC GOLD</t>
  </si>
  <si>
    <t>0483M031C</t>
  </si>
  <si>
    <t>028617433936</t>
  </si>
  <si>
    <t>483M-C BISTRO CHALK CHISEL METALLIC BLUE</t>
  </si>
  <si>
    <t>0483F051C</t>
  </si>
  <si>
    <t>028617483351</t>
  </si>
  <si>
    <t>483F-C BISTRO CHALK CHISEL FL. YELLOW CARDED</t>
  </si>
  <si>
    <t>0483F081C</t>
  </si>
  <si>
    <t>028617483382</t>
  </si>
  <si>
    <t>483F-C BISTRO CHALK CHISEL FL. VIOLET CARDED</t>
  </si>
  <si>
    <t>0483F091C</t>
  </si>
  <si>
    <t>028617483399</t>
  </si>
  <si>
    <t>483F-C BISTRO CHALK CHISEL FL. PINK CARDED</t>
  </si>
  <si>
    <t>0483F041C</t>
  </si>
  <si>
    <t>028617483344</t>
  </si>
  <si>
    <t>483F-C BISTRO CHALK CHISEL FL. GREEN CARDED</t>
  </si>
  <si>
    <t>0483F031C</t>
  </si>
  <si>
    <t>028617483337</t>
  </si>
  <si>
    <t>483F-C BISTRO CHALK CHISEL FL. BLUE CARDED</t>
  </si>
  <si>
    <t>04830001C</t>
  </si>
  <si>
    <t>028617483016</t>
  </si>
  <si>
    <t>483-C BISTRO CHALK CHISEL WHITE CARDED</t>
  </si>
  <si>
    <t>04830021C</t>
  </si>
  <si>
    <t>028617483139</t>
  </si>
  <si>
    <t>483-C BISTRO CHALK CHISEL RED CARDED</t>
  </si>
  <si>
    <t>04830031C</t>
  </si>
  <si>
    <t>028617483153</t>
  </si>
  <si>
    <t>483-C BISTRO CHALK CHISEL BLUE CARDED</t>
  </si>
  <si>
    <t>04830011C</t>
  </si>
  <si>
    <t>028617483115</t>
  </si>
  <si>
    <t>483-C BISTRO CHALK CHISEL BLACK CARDED</t>
  </si>
  <si>
    <t>048302M</t>
  </si>
  <si>
    <t>028617433127</t>
  </si>
  <si>
    <t>483-2M BISTRO CHALK CHISEL METALLIC (1GL/1SL)</t>
  </si>
  <si>
    <t>048304H</t>
  </si>
  <si>
    <t>028617483238</t>
  </si>
  <si>
    <t>483F-4H BISTRO CHALK CHISEL SET H</t>
  </si>
  <si>
    <t>048304P</t>
  </si>
  <si>
    <t>028617483221</t>
  </si>
  <si>
    <t>483-4P BISTRO CHALK  CHISEL PASTEL SET</t>
  </si>
  <si>
    <t>048304M</t>
  </si>
  <si>
    <t>028617433141</t>
  </si>
  <si>
    <t>483-4M BISTRO CHALK CHISEL METALLIC SET</t>
  </si>
  <si>
    <t>048304C</t>
  </si>
  <si>
    <t>028617483207</t>
  </si>
  <si>
    <t>483-4C BISTRO CHALK CHISEL SET C</t>
  </si>
  <si>
    <t>04837D</t>
  </si>
  <si>
    <t>028617948355</t>
  </si>
  <si>
    <t>048400100</t>
  </si>
  <si>
    <t>028617484013</t>
  </si>
  <si>
    <t>484-S EASY CHALKBOARD MARKER BLACK</t>
  </si>
  <si>
    <t>04840011C</t>
  </si>
  <si>
    <t>028617484112</t>
  </si>
  <si>
    <t>484-C EASY CHALKBOARD MARKER BLACK CARDED</t>
  </si>
  <si>
    <t>048448PD</t>
  </si>
  <si>
    <t>028617942407</t>
  </si>
  <si>
    <t>484-48PD EASY CHALKBOARD MRKR DISPLAY</t>
  </si>
  <si>
    <t>048500000</t>
  </si>
  <si>
    <t>028617485102</t>
  </si>
  <si>
    <t>485-S BISTRO CHALK EXTRA FINE WHITE</t>
  </si>
  <si>
    <t>0485F0500</t>
  </si>
  <si>
    <t>028617485508</t>
  </si>
  <si>
    <t>485F-S BISTRO CHALK EXTRA FINE FL.YELLOW</t>
  </si>
  <si>
    <t>0485F0800</t>
  </si>
  <si>
    <t>028617485805</t>
  </si>
  <si>
    <t>485F-S BISTRO CHALK EXTRA FINE FL.VIOLET</t>
  </si>
  <si>
    <t>0485F0200</t>
  </si>
  <si>
    <t>028617485201</t>
  </si>
  <si>
    <t>485F-S BISTRO CHALK EXTRA FINE FL.RED</t>
  </si>
  <si>
    <t>0485F0900</t>
  </si>
  <si>
    <t>028617485904</t>
  </si>
  <si>
    <t>485F-S BISTRO CHALK EXTRA FINE FL.PINK</t>
  </si>
  <si>
    <t>0485F0700</t>
  </si>
  <si>
    <t>028617485706</t>
  </si>
  <si>
    <t>485F-S BISTRO CHALK EXTRA FINE FL.ORANGE</t>
  </si>
  <si>
    <t>0485F0400</t>
  </si>
  <si>
    <t>028617485409</t>
  </si>
  <si>
    <t>485F-S BISTRO CHALK EXTRA FINE FL.GREEN</t>
  </si>
  <si>
    <t>0485F0300</t>
  </si>
  <si>
    <t>028617485300</t>
  </si>
  <si>
    <t>485F-S BISTRO CHALK EXTRA FINE FL.BLUE</t>
  </si>
  <si>
    <t>0485GLD00</t>
  </si>
  <si>
    <t>028617485089</t>
  </si>
  <si>
    <t>485M-S BISTRO CHALK EXTRA FINE METALLIC GOLD</t>
  </si>
  <si>
    <t>0485SLV00</t>
  </si>
  <si>
    <t>028617485096</t>
  </si>
  <si>
    <t>485M-S BISTRO CHALK EXTRA FINE METALLIC SILVER</t>
  </si>
  <si>
    <t>0485P3100</t>
  </si>
  <si>
    <t>028617486017</t>
  </si>
  <si>
    <t>0485P7000</t>
  </si>
  <si>
    <t>028617486109</t>
  </si>
  <si>
    <t>0485P7600</t>
  </si>
  <si>
    <t>028617486161</t>
  </si>
  <si>
    <t>0485P7700</t>
  </si>
  <si>
    <t>028617486178</t>
  </si>
  <si>
    <t>0485F021C</t>
  </si>
  <si>
    <t>028617485218</t>
  </si>
  <si>
    <t>485F-C BISTRO CHALK EXTRA FINE FL.RED CARDED</t>
  </si>
  <si>
    <t>0485F091C</t>
  </si>
  <si>
    <t>028617485911</t>
  </si>
  <si>
    <t>485F-C BISTRO CHALK EXTRA FINE FL.PINK CARDED</t>
  </si>
  <si>
    <t>0485F051C</t>
  </si>
  <si>
    <t>028617485515</t>
  </si>
  <si>
    <t>485F-C BISTRO CHALK EXTRA FINE FL. YELLOW CARDED</t>
  </si>
  <si>
    <t>0485F081C</t>
  </si>
  <si>
    <t>028617485812</t>
  </si>
  <si>
    <t>485F-C BISTRO CHALK EXTRA FINE FL. VIOLET CARDED</t>
  </si>
  <si>
    <t>0485F071C</t>
  </si>
  <si>
    <t>028617485713</t>
  </si>
  <si>
    <t>485F-C BISTRO CHALK EXTRA FINE FL. ORANGE CARDED</t>
  </si>
  <si>
    <t>0485F041C</t>
  </si>
  <si>
    <t>028617485416</t>
  </si>
  <si>
    <t>485F-C BISTRO CHALK EXTRA FINE FL. GREEN CARDED</t>
  </si>
  <si>
    <t>0485F031C</t>
  </si>
  <si>
    <t>028617485317</t>
  </si>
  <si>
    <t>485F-C BISTRO CHALK EXTRA FINE FL. BLUE CARDED</t>
  </si>
  <si>
    <t>04850001C</t>
  </si>
  <si>
    <t>028617485119</t>
  </si>
  <si>
    <t>485-C BISTRO CHALK EXTRA FINE WHITE CARDED</t>
  </si>
  <si>
    <t>0485GLD1C</t>
  </si>
  <si>
    <t>028617485287</t>
  </si>
  <si>
    <t>0485SLV1C</t>
  </si>
  <si>
    <t>028617485294</t>
  </si>
  <si>
    <t>0485P311C</t>
  </si>
  <si>
    <t>028617486215</t>
  </si>
  <si>
    <t>0485P701C</t>
  </si>
  <si>
    <t>028617486307</t>
  </si>
  <si>
    <t>485P-C BISTRO CHALK EXTRA FINE PASTEL PEPRMNT CARDED</t>
  </si>
  <si>
    <t>0485P761C</t>
  </si>
  <si>
    <t>028617486369</t>
  </si>
  <si>
    <t>0485P771C</t>
  </si>
  <si>
    <t>028617486376</t>
  </si>
  <si>
    <t>048502A</t>
  </si>
  <si>
    <t>028617486048</t>
  </si>
  <si>
    <t>048502M</t>
  </si>
  <si>
    <t>028617486123</t>
  </si>
  <si>
    <t>048504H</t>
  </si>
  <si>
    <t>028617486024</t>
  </si>
  <si>
    <t>485-4H BISTRO CHALK EXTRA FINE SET H</t>
  </si>
  <si>
    <t>048504A</t>
  </si>
  <si>
    <t>028617486000</t>
  </si>
  <si>
    <t>485-4A BISTRO CHALK EXTRA FINE SET A</t>
  </si>
  <si>
    <t>048504P</t>
  </si>
  <si>
    <t>028617486406</t>
  </si>
  <si>
    <t>485-4P BISTRO CHALK EXTRA FINE SET P</t>
  </si>
  <si>
    <t>04856D</t>
  </si>
  <si>
    <t>028617948560</t>
  </si>
  <si>
    <t>011500000</t>
  </si>
  <si>
    <t>028617127101</t>
  </si>
  <si>
    <t>011500100</t>
  </si>
  <si>
    <t>028617127118</t>
  </si>
  <si>
    <t>0115GLD00</t>
  </si>
  <si>
    <t>028617127583</t>
  </si>
  <si>
    <t>0115SLV00</t>
  </si>
  <si>
    <t>028617127385</t>
  </si>
  <si>
    <t>01150001C</t>
  </si>
  <si>
    <t>028617127200</t>
  </si>
  <si>
    <t>01150011C</t>
  </si>
  <si>
    <t>028617127217</t>
  </si>
  <si>
    <t>0115GLD1C</t>
  </si>
  <si>
    <t>028617127480</t>
  </si>
  <si>
    <t>0115SLV1C</t>
  </si>
  <si>
    <t>028617127286</t>
  </si>
  <si>
    <t>011504B</t>
  </si>
  <si>
    <t>028617127262</t>
  </si>
  <si>
    <t>0120SLV00</t>
  </si>
  <si>
    <t>028617120812</t>
  </si>
  <si>
    <t>120-S EXTRA FINE LIQUID SILVER</t>
  </si>
  <si>
    <t>0120GLD00</t>
  </si>
  <si>
    <t>028617120911</t>
  </si>
  <si>
    <t>120-S EXTRA FINE LIQUID GOLD</t>
  </si>
  <si>
    <t>0120SLV1C</t>
  </si>
  <si>
    <t>028617120829</t>
  </si>
  <si>
    <t>120-C EXTRA FINE LIQUID SILVER CARDED</t>
  </si>
  <si>
    <t>0120GLD1C</t>
  </si>
  <si>
    <t>028617120928</t>
  </si>
  <si>
    <t>120-C EXTRA FINE LIQUID GOLD CARDED</t>
  </si>
  <si>
    <t>01206D SD</t>
  </si>
  <si>
    <t>028617912967</t>
  </si>
  <si>
    <t>120-6D EXTRA FINE GLD/SLVR DIS</t>
  </si>
  <si>
    <t>012500000</t>
  </si>
  <si>
    <t>028617125107</t>
  </si>
  <si>
    <t>125-S DECO CALLIGRAPHY WHITE</t>
  </si>
  <si>
    <t>0125SLV00</t>
  </si>
  <si>
    <t>028617125817</t>
  </si>
  <si>
    <t>125-S DECO CALLIGRAPHY SILVER</t>
  </si>
  <si>
    <t>012500200</t>
  </si>
  <si>
    <t>028617125213</t>
  </si>
  <si>
    <t>125-S DECO CALLIGRAPHY RED</t>
  </si>
  <si>
    <t>012500400</t>
  </si>
  <si>
    <t>028617125411</t>
  </si>
  <si>
    <t>125-S DECO CALLIGRAPHY GREEN</t>
  </si>
  <si>
    <t>0125GLD00</t>
  </si>
  <si>
    <t>028617125916</t>
  </si>
  <si>
    <t>125-S DECO CALLIGRAPHY GOLD</t>
  </si>
  <si>
    <t>012500300</t>
  </si>
  <si>
    <t>028617125312</t>
  </si>
  <si>
    <t>125-S DECO CALLIGRAPHY BLUE</t>
  </si>
  <si>
    <t>012500100</t>
  </si>
  <si>
    <t>028617125114</t>
  </si>
  <si>
    <t>125-S DECO CALLIGRAPHY BLACK</t>
  </si>
  <si>
    <t>01250001C</t>
  </si>
  <si>
    <t>028617125022</t>
  </si>
  <si>
    <t>125-C DECO CALLIGRAPHY WHITE</t>
  </si>
  <si>
    <t>0125SLV1C</t>
  </si>
  <si>
    <t>028617125824</t>
  </si>
  <si>
    <t>125-C DECO CALLIGRAPHY SILVER</t>
  </si>
  <si>
    <t>01250021C</t>
  </si>
  <si>
    <t>028617125220</t>
  </si>
  <si>
    <t>125-C DECO CALLIGRAPHY RED</t>
  </si>
  <si>
    <t>01250041C</t>
  </si>
  <si>
    <t>028617125428</t>
  </si>
  <si>
    <t>125-C DECO CALLIGRAPHY GREEN</t>
  </si>
  <si>
    <t>0125GLD1C</t>
  </si>
  <si>
    <t>028617125923</t>
  </si>
  <si>
    <t>125-C DECO CALLIGRAPHY GOLD</t>
  </si>
  <si>
    <t>01250031C</t>
  </si>
  <si>
    <t>028617125329</t>
  </si>
  <si>
    <t>125-C DECO CALLIGRAPHY BLUE</t>
  </si>
  <si>
    <t>01250011C</t>
  </si>
  <si>
    <t>028617125121</t>
  </si>
  <si>
    <t>125-C DECO CALLIGRAPHY BLACK</t>
  </si>
  <si>
    <t>012503C</t>
  </si>
  <si>
    <t>028617125589</t>
  </si>
  <si>
    <t>125-3C DECO CALLIGRAPHY 3 PC SET</t>
  </si>
  <si>
    <t>012503B</t>
  </si>
  <si>
    <t>028617125572</t>
  </si>
  <si>
    <t>125-3B DECO CALLIGRAPHY 3 PC SET</t>
  </si>
  <si>
    <t>012503A</t>
  </si>
  <si>
    <t>028617125565</t>
  </si>
  <si>
    <t>125-3A DECO CALLIGRAPHY 3 PC SET</t>
  </si>
  <si>
    <t>012506A</t>
  </si>
  <si>
    <t>028617125619</t>
  </si>
  <si>
    <t>125-6A DECO CALLIGRAPHY 6 PC.SET</t>
  </si>
  <si>
    <t>01256D</t>
  </si>
  <si>
    <t>028617912561</t>
  </si>
  <si>
    <t>125-6D DECO CALLIGRAPHY 6DZ DISPLAY</t>
  </si>
  <si>
    <t>012512D</t>
  </si>
  <si>
    <t>028617912592</t>
  </si>
  <si>
    <t>125-12D DECO CALLIGRAPHY 12DZ DISPLAY</t>
  </si>
  <si>
    <t>013000000</t>
  </si>
  <si>
    <t>028617130019</t>
  </si>
  <si>
    <t>130-S OPAQUE WHITE EXTRA FINE</t>
  </si>
  <si>
    <t>01300001C</t>
  </si>
  <si>
    <t>028617130026</t>
  </si>
  <si>
    <t>130-C OPAQUE WHITE EXTRA FINE</t>
  </si>
  <si>
    <t>01303D SD</t>
  </si>
  <si>
    <t>028617913032</t>
  </si>
  <si>
    <t>130-3D OPAQUE WHITE DISPLAY</t>
  </si>
  <si>
    <t>014000500</t>
  </si>
  <si>
    <t>028617140513</t>
  </si>
  <si>
    <t>140-S DECOCOLOR EXTRA FINE YELLOW</t>
  </si>
  <si>
    <t>014000800</t>
  </si>
  <si>
    <t>028617140810</t>
  </si>
  <si>
    <t>140-S DECOCOLOR EXTRA FINE VIOLET</t>
  </si>
  <si>
    <t>014005000</t>
  </si>
  <si>
    <t>028617145013</t>
  </si>
  <si>
    <t>140-S DECOCOLOR EXTRA FINE ULTRAMARINE</t>
  </si>
  <si>
    <t>014000200</t>
  </si>
  <si>
    <t>028617140216</t>
  </si>
  <si>
    <t>140-S DECOCOLOR EXTRA FINE RED</t>
  </si>
  <si>
    <t>014000900</t>
  </si>
  <si>
    <t>028617140919</t>
  </si>
  <si>
    <t>140-S DECOCOLOR EXTRA FINE PINK</t>
  </si>
  <si>
    <t>014007000</t>
  </si>
  <si>
    <t>028617167015</t>
  </si>
  <si>
    <t>140-S DECOCOLOR EXTRA FINE PEPPERMINT</t>
  </si>
  <si>
    <t>014003100</t>
  </si>
  <si>
    <t>028617143118</t>
  </si>
  <si>
    <t>140-S DECOCOLOR EXTRA FINE PALE VIOLET</t>
  </si>
  <si>
    <t>014005300</t>
  </si>
  <si>
    <t>028617145310</t>
  </si>
  <si>
    <t>140-S DECOCOLOR EXTRA FINE PALE BLUE</t>
  </si>
  <si>
    <t>014001000</t>
  </si>
  <si>
    <t>028617141015</t>
  </si>
  <si>
    <t>140-S DECOCOLOR EXTRA FINE LT. BLUE</t>
  </si>
  <si>
    <t>014000400</t>
  </si>
  <si>
    <t>028617140414</t>
  </si>
  <si>
    <t>140-S DECOCOLOR EXTRA FINE GREEN</t>
  </si>
  <si>
    <t>014004200</t>
  </si>
  <si>
    <t>028617144214</t>
  </si>
  <si>
    <t>140-S DECOCOLOR EXTRA FINE CREAM YELLOW</t>
  </si>
  <si>
    <t>014007600</t>
  </si>
  <si>
    <t>028617167619</t>
  </si>
  <si>
    <t>140-S DECOCOLOR EXTRA FINE BLUSH PINK</t>
  </si>
  <si>
    <t>014000300</t>
  </si>
  <si>
    <t>028617140315</t>
  </si>
  <si>
    <t>140-S DECOCOLOR EXTRA FINE BLUE</t>
  </si>
  <si>
    <t>014000100</t>
  </si>
  <si>
    <t>028617140117</t>
  </si>
  <si>
    <t>140-S DECOCOLOR EXTRA FINE BLACK</t>
  </si>
  <si>
    <t>01400051C</t>
  </si>
  <si>
    <t>028617140520</t>
  </si>
  <si>
    <t>140-C DECOCOLOR EXTRA FINE YELLOW CARDED</t>
  </si>
  <si>
    <t>01400081C</t>
  </si>
  <si>
    <t>028617140827</t>
  </si>
  <si>
    <t>140-C DECOCOLOR EXTRA FINE VIOLET CARDED</t>
  </si>
  <si>
    <t>01400501C</t>
  </si>
  <si>
    <t>028617145020</t>
  </si>
  <si>
    <t>140-C DECOCOLOR EXTRA FINE ULTRAMARINE CARDED</t>
  </si>
  <si>
    <t>01400021C</t>
  </si>
  <si>
    <t>028617140223</t>
  </si>
  <si>
    <t>140-C DECOCOLOR EXTRA FINE RED CARDED</t>
  </si>
  <si>
    <t>01400091C</t>
  </si>
  <si>
    <t>028617140926</t>
  </si>
  <si>
    <t>140-C DECOCOLOR EXTRA FINE PINK CARDED</t>
  </si>
  <si>
    <t>01400701C</t>
  </si>
  <si>
    <t>028617167022</t>
  </si>
  <si>
    <t>140-C DECOCOLOR EXTRA FINE PEPPERMINT CARDED</t>
  </si>
  <si>
    <t>01400311C</t>
  </si>
  <si>
    <t>028617143125</t>
  </si>
  <si>
    <t>140-C DECOCOLOR EXTRA FINE PALE VIOLET CARDED</t>
  </si>
  <si>
    <t>01400531C</t>
  </si>
  <si>
    <t>028617145327</t>
  </si>
  <si>
    <t>140-C DECOCOLOR EXTRA FINE PALE BLUE CARDED</t>
  </si>
  <si>
    <t>01400101C</t>
  </si>
  <si>
    <t>028617141022</t>
  </si>
  <si>
    <t>140-C DECOCOLOR EXTRA FINE LT. BLUE CARDED</t>
  </si>
  <si>
    <t>01400041C</t>
  </si>
  <si>
    <t>028617140421</t>
  </si>
  <si>
    <t>140-C DECOCOLOR EXTRA FINE GREEN CARDED</t>
  </si>
  <si>
    <t>01400421C</t>
  </si>
  <si>
    <t>028617144221</t>
  </si>
  <si>
    <t>140-C DECOCOLOR EXTRA FINE CREAM YELLOW CARDED</t>
  </si>
  <si>
    <t>01400761C</t>
  </si>
  <si>
    <t>028617167626</t>
  </si>
  <si>
    <t>140-C DECOCOLOR EXTRA FINE BLUSH PINK CARDED</t>
  </si>
  <si>
    <t>01400031C</t>
  </si>
  <si>
    <t>028617140322</t>
  </si>
  <si>
    <t>140-C DECOCOLOR EXTRA FINE BLUE CARDED</t>
  </si>
  <si>
    <t>01400011C</t>
  </si>
  <si>
    <t>028617140124</t>
  </si>
  <si>
    <t>140-C DECOCOLOR EXTRA FINE BLACK CARDED</t>
  </si>
  <si>
    <t>01406D</t>
  </si>
  <si>
    <t>028617914060</t>
  </si>
  <si>
    <t>140-6D DECO COLOR, EXTRA FINE</t>
  </si>
  <si>
    <t>12343A</t>
  </si>
  <si>
    <t>028617123240</t>
  </si>
  <si>
    <t>1234-3A DECO EXTRA FINE MULTI PACK</t>
  </si>
  <si>
    <t>12343B</t>
  </si>
  <si>
    <t>1234-3B DECO EXTRA FINE  MULTI PACK</t>
  </si>
  <si>
    <t>12346AT</t>
  </si>
  <si>
    <t>028617123264</t>
  </si>
  <si>
    <t>1234-6 DECO EXTRA FINE  SET '3T'</t>
  </si>
  <si>
    <t>123412D</t>
  </si>
  <si>
    <t>028617912349</t>
  </si>
  <si>
    <t>1234-12D EXTRA FINE COMBO DSPLY</t>
  </si>
  <si>
    <t>1234615D</t>
  </si>
  <si>
    <t>028617913452</t>
  </si>
  <si>
    <t>12346-15D DECO EXTRA FINE 15DZ DSP</t>
  </si>
  <si>
    <t>016000500</t>
  </si>
  <si>
    <t>028617168050</t>
  </si>
  <si>
    <t>160-S GLITTER DECOCOLOR YELLOW</t>
  </si>
  <si>
    <t>016000800</t>
  </si>
  <si>
    <t>028617168081</t>
  </si>
  <si>
    <t>160-S GLITTER DECOCOLOR VIOLET</t>
  </si>
  <si>
    <t>016000200</t>
  </si>
  <si>
    <t>028617168029</t>
  </si>
  <si>
    <t>160-S GLITTER DECOCOLOR RED</t>
  </si>
  <si>
    <t>016002000</t>
  </si>
  <si>
    <t>028617168203</t>
  </si>
  <si>
    <t>160-S GLITTER DECOCOLOR MAGENTA</t>
  </si>
  <si>
    <t>016000400</t>
  </si>
  <si>
    <t>028617168043</t>
  </si>
  <si>
    <t>160-S GLITTER DECOCOLOR GREEN</t>
  </si>
  <si>
    <t>016000300</t>
  </si>
  <si>
    <t>028617168036</t>
  </si>
  <si>
    <t>160-S GLITTER DECOCOLOR BLUE</t>
  </si>
  <si>
    <t>01600051C</t>
  </si>
  <si>
    <t>028617168159</t>
  </si>
  <si>
    <t>160-C GLITTER DECOCOLOR YELLOW CARDED</t>
  </si>
  <si>
    <t>01600081C</t>
  </si>
  <si>
    <t>028617168166</t>
  </si>
  <si>
    <t>160-C GLITTER DECOCOLOR VIOLET CARDED</t>
  </si>
  <si>
    <t>01600021C</t>
  </si>
  <si>
    <t>028617168128</t>
  </si>
  <si>
    <t>160-C GLITTER DECOCOLOR RED CARDED</t>
  </si>
  <si>
    <t>01600201C</t>
  </si>
  <si>
    <t>028617168210</t>
  </si>
  <si>
    <t>160-C GLITTER DECOCOLOR MAGENTA CARDED</t>
  </si>
  <si>
    <t>01600041C</t>
  </si>
  <si>
    <t>028617168142</t>
  </si>
  <si>
    <t>160-C GLITTER DECOCOLOR GREEN CARDED</t>
  </si>
  <si>
    <t>01600031C</t>
  </si>
  <si>
    <t>028617168135</t>
  </si>
  <si>
    <t>160-C GLITTER DECOCOLOR BLUE CARDED</t>
  </si>
  <si>
    <t>016006AT</t>
  </si>
  <si>
    <t>028617160009</t>
  </si>
  <si>
    <t>160-6A GLITTER DECOCOLOR SET '3T'</t>
  </si>
  <si>
    <t>01606D</t>
  </si>
  <si>
    <t>028617960067</t>
  </si>
  <si>
    <t>017004A</t>
  </si>
  <si>
    <t>028617170947</t>
  </si>
  <si>
    <t>020000000</t>
  </si>
  <si>
    <t>028617020013</t>
  </si>
  <si>
    <t>200-S DECOCOLOR FINE WHITE</t>
  </si>
  <si>
    <t>020000100</t>
  </si>
  <si>
    <t>028617020112</t>
  </si>
  <si>
    <t>200-S DECOCOLOR FINE BLACK #1</t>
  </si>
  <si>
    <t>020000200</t>
  </si>
  <si>
    <t>028617020211</t>
  </si>
  <si>
    <t>200-S DECOCOLOR FINE RED #2</t>
  </si>
  <si>
    <t>020000300</t>
  </si>
  <si>
    <t>028617020310</t>
  </si>
  <si>
    <t>200-S DECOCOLOR FINE BLUE #3</t>
  </si>
  <si>
    <t>020000400</t>
  </si>
  <si>
    <t>028617020419</t>
  </si>
  <si>
    <t>200-S DECOCOLOR FINE GREEN #4</t>
  </si>
  <si>
    <t>020000500</t>
  </si>
  <si>
    <t>028617020518</t>
  </si>
  <si>
    <t>200-S DECOCOLOR FINE YELLOW #5</t>
  </si>
  <si>
    <t>020000600</t>
  </si>
  <si>
    <t>028617020617</t>
  </si>
  <si>
    <t>200-S DECOCOLOR FINE BROWN #6</t>
  </si>
  <si>
    <t>020000700</t>
  </si>
  <si>
    <t>028617020716</t>
  </si>
  <si>
    <t>200-S DECOCOLOR FINE ORANGE #7</t>
  </si>
  <si>
    <t>020000800</t>
  </si>
  <si>
    <t>028617020815</t>
  </si>
  <si>
    <t>200-S DECOCOLOR FINE VIOLET #8</t>
  </si>
  <si>
    <t>020000900</t>
  </si>
  <si>
    <t>028617020914</t>
  </si>
  <si>
    <t>200-S DECOCOLOR FINE PINK #9</t>
  </si>
  <si>
    <t>020001000</t>
  </si>
  <si>
    <t>028617021010</t>
  </si>
  <si>
    <t>200-S DECOCOLOR FINE LT. BLUE #10</t>
  </si>
  <si>
    <t>020001100</t>
  </si>
  <si>
    <t>028617021119</t>
  </si>
  <si>
    <t>200-S DECOCOLOR FINE LT. GREEN #11</t>
  </si>
  <si>
    <t>020001200</t>
  </si>
  <si>
    <t>028617021218</t>
  </si>
  <si>
    <t>200-S DECOCOLOR FINE GREY #12</t>
  </si>
  <si>
    <t>020001800</t>
  </si>
  <si>
    <t>028617021812</t>
  </si>
  <si>
    <t>200-S DECOCOLOR FINE DARK BROWN #18</t>
  </si>
  <si>
    <t>020003000</t>
  </si>
  <si>
    <t>028617023014</t>
  </si>
  <si>
    <t>200-S DECOCOLOR FINE ROSEWOOD #30</t>
  </si>
  <si>
    <t>020003100</t>
  </si>
  <si>
    <t>028617023113</t>
  </si>
  <si>
    <t>200-S DECOCOLOR FINE PALE VIOLET #31</t>
  </si>
  <si>
    <t>020003500</t>
  </si>
  <si>
    <t>028617023519</t>
  </si>
  <si>
    <t>200-S DECOCOLOR FINE CORAL PINK #35</t>
  </si>
  <si>
    <t>020004200</t>
  </si>
  <si>
    <t>028617024219</t>
  </si>
  <si>
    <t>200-S DECOCOLOR FINE CREAM YELLOW #42</t>
  </si>
  <si>
    <t>020004600</t>
  </si>
  <si>
    <t>028617024615</t>
  </si>
  <si>
    <t>200-S DECOCOLOR FINE CRIMSON LAKE #46</t>
  </si>
  <si>
    <t>020005000</t>
  </si>
  <si>
    <t>028617025018</t>
  </si>
  <si>
    <t>200-S DECOCOLOR FINE ULTRAMARINE #50</t>
  </si>
  <si>
    <t>020005200</t>
  </si>
  <si>
    <t>028617025216</t>
  </si>
  <si>
    <t>200-S DECOCOLOR FINE LIME GREEN #52</t>
  </si>
  <si>
    <t>020005300</t>
  </si>
  <si>
    <t>028617025315</t>
  </si>
  <si>
    <t>200-S DECOCOLOR FINE PALE BLUE #53</t>
  </si>
  <si>
    <t>020005900</t>
  </si>
  <si>
    <t>028617025919</t>
  </si>
  <si>
    <t>200-S DECOCOLOR FINE ROSEMARIE #59</t>
  </si>
  <si>
    <t>020006400</t>
  </si>
  <si>
    <t>028617026411</t>
  </si>
  <si>
    <t>200-S DECOCOLOR FINE PLUM #64</t>
  </si>
  <si>
    <t>020007000</t>
  </si>
  <si>
    <t>028617027012</t>
  </si>
  <si>
    <t>200-S DECOCOLOR FINE PEPPERMINT #70</t>
  </si>
  <si>
    <t>020007200</t>
  </si>
  <si>
    <t>028617027210</t>
  </si>
  <si>
    <t>200-S DECOCOLOR FINE PINE GREEN.#72</t>
  </si>
  <si>
    <t>020007300</t>
  </si>
  <si>
    <t>028617027319</t>
  </si>
  <si>
    <t>200-S DECOCOLOR FINE TEAL #73</t>
  </si>
  <si>
    <t>020007600</t>
  </si>
  <si>
    <t>028617027616</t>
  </si>
  <si>
    <t>200-S DECOCOLOR FINE BLUSH PINK #76</t>
  </si>
  <si>
    <t>020007700</t>
  </si>
  <si>
    <t>028617027715</t>
  </si>
  <si>
    <t>200-S DECOCOLOR FINE PASTEL PEACH #77</t>
  </si>
  <si>
    <t>020007900</t>
  </si>
  <si>
    <t>028617027913</t>
  </si>
  <si>
    <t>200-S DECOCOLOR FINE HOT PURPLE #79</t>
  </si>
  <si>
    <t>020008100</t>
  </si>
  <si>
    <t>028617028118</t>
  </si>
  <si>
    <t>200-S DECOCOLOR FINE PALE MAUVE #81</t>
  </si>
  <si>
    <t>020008200</t>
  </si>
  <si>
    <t>028617028217</t>
  </si>
  <si>
    <t>200-S DECOCOLOR FINE MUSTARD #82</t>
  </si>
  <si>
    <t>0200GLD00</t>
  </si>
  <si>
    <t>028617029917</t>
  </si>
  <si>
    <t>200-S DECOCOLOR FINE GOLD</t>
  </si>
  <si>
    <t>0200SLV00</t>
  </si>
  <si>
    <t>028617029818</t>
  </si>
  <si>
    <t>200-S DECOCOLOR FINE SILVER</t>
  </si>
  <si>
    <t>0200CPR00</t>
  </si>
  <si>
    <t>028617029719</t>
  </si>
  <si>
    <t>200-S DECOCOLOR FINE COPPER</t>
  </si>
  <si>
    <t>02000001C</t>
  </si>
  <si>
    <t>028617020020</t>
  </si>
  <si>
    <t>200-C DECOCOLOR FINE WHITE CARDED</t>
  </si>
  <si>
    <t>02000021C</t>
  </si>
  <si>
    <t>028617020228</t>
  </si>
  <si>
    <t>200-C DECOCOLOR FINE RED CARDED</t>
  </si>
  <si>
    <t>02000051C</t>
  </si>
  <si>
    <t>028617020525</t>
  </si>
  <si>
    <t>200-C DECOCOLOR FINE YELLOW CARDED</t>
  </si>
  <si>
    <t>02000081C</t>
  </si>
  <si>
    <t>028617020822</t>
  </si>
  <si>
    <t>200-C DECOCOLOR FINE VIOLET CARDED</t>
  </si>
  <si>
    <t>02000501C</t>
  </si>
  <si>
    <t>028617025025</t>
  </si>
  <si>
    <t>200-C DECOCOLOR FINE ULTRAMARINE CARDED</t>
  </si>
  <si>
    <t>02000731C</t>
  </si>
  <si>
    <t>028617027326</t>
  </si>
  <si>
    <t>200-C DECOCOLOR FINE TEAL CARDED</t>
  </si>
  <si>
    <t>0200SLV1C</t>
  </si>
  <si>
    <t>028617029825</t>
  </si>
  <si>
    <t>200-C DECOCOLOR FINE SILVER CARDED</t>
  </si>
  <si>
    <t>02000301C</t>
  </si>
  <si>
    <t>028617023021</t>
  </si>
  <si>
    <t>200-C DECOCOLOR FINE ROSEWOOD CARDED</t>
  </si>
  <si>
    <t>02000591C</t>
  </si>
  <si>
    <t>028617025926</t>
  </si>
  <si>
    <t>200-C DECOCOLOR FINE ROSEMARIE CARDED</t>
  </si>
  <si>
    <t>02000641C</t>
  </si>
  <si>
    <t>028617026428</t>
  </si>
  <si>
    <t>200-C DECOCOLOR FINE PLUM CARDED</t>
  </si>
  <si>
    <t>02000091C</t>
  </si>
  <si>
    <t>028617020921</t>
  </si>
  <si>
    <t>200-C DECOCOLOR FINE PINK CARDED</t>
  </si>
  <si>
    <t>02000721C</t>
  </si>
  <si>
    <t>028617027227</t>
  </si>
  <si>
    <t>200-C DECOCOLOR FINE PINE GREEN CARDED</t>
  </si>
  <si>
    <t>02000701C</t>
  </si>
  <si>
    <t>028617027029</t>
  </si>
  <si>
    <t>200-C DECOCOLOR FINE PEPPERMINT CARDED</t>
  </si>
  <si>
    <t>02000771C</t>
  </si>
  <si>
    <t>028617027722</t>
  </si>
  <si>
    <t>200-C DECOCOLOR FINE PASTEL PEACH CARDED</t>
  </si>
  <si>
    <t>02000311C</t>
  </si>
  <si>
    <t>028617023120</t>
  </si>
  <si>
    <t>200-C DECOCOLOR FINE PALE VIOLET CARDED</t>
  </si>
  <si>
    <t>02000531C</t>
  </si>
  <si>
    <t>028617025322</t>
  </si>
  <si>
    <t>200-C DECOCOLOR FINE PALE BLUE CARDED</t>
  </si>
  <si>
    <t>02000111C</t>
  </si>
  <si>
    <t>028617021126</t>
  </si>
  <si>
    <t>200-C DECOCOLOR FINE LT. GREEN CARDED</t>
  </si>
  <si>
    <t>02000101C</t>
  </si>
  <si>
    <t>028617021027</t>
  </si>
  <si>
    <t>200-C DECOCOLOR FINE LT. BLUE CARDED</t>
  </si>
  <si>
    <t>02000791C</t>
  </si>
  <si>
    <t>028617027920</t>
  </si>
  <si>
    <t>200-C DECOCOLOR FINE HOT PURPLE CARDED</t>
  </si>
  <si>
    <t>02000041C</t>
  </si>
  <si>
    <t>028617020426</t>
  </si>
  <si>
    <t>200-C DECOCOLOR FINE GREEN CARDED</t>
  </si>
  <si>
    <t>02000071C</t>
  </si>
  <si>
    <t>028617020723</t>
  </si>
  <si>
    <t>200-C DECOCOLOR FINE ORANGE CARDED</t>
  </si>
  <si>
    <t>0200GLD1C</t>
  </si>
  <si>
    <t>028617029924</t>
  </si>
  <si>
    <t>200-C DECOCOLOR FINE GOLD CARDED</t>
  </si>
  <si>
    <t>02000181C</t>
  </si>
  <si>
    <t>028617021829</t>
  </si>
  <si>
    <t>200-C DECOCOLOR FINE DARK BROWN CARDED</t>
  </si>
  <si>
    <t>02000461C</t>
  </si>
  <si>
    <t>028617024622</t>
  </si>
  <si>
    <t>200-C DECOCOLOR FINE CRIMSON LAKE CARDED</t>
  </si>
  <si>
    <t>02000421C</t>
  </si>
  <si>
    <t>028617024226</t>
  </si>
  <si>
    <t>200-C DECOCOLOR FINE CREAM YELLOW CARDED</t>
  </si>
  <si>
    <t>0200CPR1C</t>
  </si>
  <si>
    <t>028617029726</t>
  </si>
  <si>
    <t>200-C DECOCOLOR FINE COPPER CARDED</t>
  </si>
  <si>
    <t>02000061C</t>
  </si>
  <si>
    <t>028617020624</t>
  </si>
  <si>
    <t>200-C DECOCOLOR FINE BROWN CARDED</t>
  </si>
  <si>
    <t>02000761C</t>
  </si>
  <si>
    <t>028617027623</t>
  </si>
  <si>
    <t>200-C DECOCOLOR FINE BLUSH PINK CARDED</t>
  </si>
  <si>
    <t>02000031C</t>
  </si>
  <si>
    <t>028617020327</t>
  </si>
  <si>
    <t>200-C DECOCOLOR FINE BLUE CARDED</t>
  </si>
  <si>
    <t>02000011C</t>
  </si>
  <si>
    <t>028617020129</t>
  </si>
  <si>
    <t>200-C DECOCOLOR FINE BLACK CARDED</t>
  </si>
  <si>
    <t>02000121C</t>
  </si>
  <si>
    <t>028617021225</t>
  </si>
  <si>
    <t>02000351C</t>
  </si>
  <si>
    <t>028617023526</t>
  </si>
  <si>
    <t>02000521C</t>
  </si>
  <si>
    <t>028617025223</t>
  </si>
  <si>
    <t>028617028125</t>
  </si>
  <si>
    <t>02000821C</t>
  </si>
  <si>
    <t>028617028224</t>
  </si>
  <si>
    <t>02006A</t>
  </si>
  <si>
    <t>028617020068</t>
  </si>
  <si>
    <t>200-6A DECOCOLOR FINE PRIMARY SET</t>
  </si>
  <si>
    <t>02006B</t>
  </si>
  <si>
    <t>028617020075</t>
  </si>
  <si>
    <t>200-6B DECOCOLOR FINE PASTEL SET</t>
  </si>
  <si>
    <t>02006C</t>
  </si>
  <si>
    <t>028617020099</t>
  </si>
  <si>
    <t>02006D</t>
  </si>
  <si>
    <t>028617020105</t>
  </si>
  <si>
    <t>200-6D DECOCOLOR FINE RETRO SET</t>
  </si>
  <si>
    <t>020024D</t>
  </si>
  <si>
    <t>028617920245</t>
  </si>
  <si>
    <t>020030D</t>
  </si>
  <si>
    <t>028617920276</t>
  </si>
  <si>
    <t>021500000</t>
  </si>
  <si>
    <t>028617127309</t>
  </si>
  <si>
    <t>021500100</t>
  </si>
  <si>
    <t>028617127316</t>
  </si>
  <si>
    <t>021500200</t>
  </si>
  <si>
    <t>028617127323</t>
  </si>
  <si>
    <t>021500300</t>
  </si>
  <si>
    <t>028617127330</t>
  </si>
  <si>
    <t>0215GLD00</t>
  </si>
  <si>
    <t>028617127989</t>
  </si>
  <si>
    <t>0215SLV00</t>
  </si>
  <si>
    <t>028617127781</t>
  </si>
  <si>
    <t>02150001C</t>
  </si>
  <si>
    <t>028617127408</t>
  </si>
  <si>
    <t>02150011C</t>
  </si>
  <si>
    <t>028617127415</t>
  </si>
  <si>
    <t>02150021C</t>
  </si>
  <si>
    <t>028617127422</t>
  </si>
  <si>
    <t>02150031C</t>
  </si>
  <si>
    <t>028617127435</t>
  </si>
  <si>
    <t>0215GLD1C</t>
  </si>
  <si>
    <t>028617127880</t>
  </si>
  <si>
    <t>0215SLV1C</t>
  </si>
  <si>
    <t>028617127682</t>
  </si>
  <si>
    <t>021504B</t>
  </si>
  <si>
    <t>028617127347</t>
  </si>
  <si>
    <t>021504C</t>
  </si>
  <si>
    <t>028617127361</t>
  </si>
  <si>
    <t>0240RGL00</t>
  </si>
  <si>
    <t>028617220524</t>
  </si>
  <si>
    <t>0240SLV00</t>
  </si>
  <si>
    <t>028617220321</t>
  </si>
  <si>
    <t>0240GLD00</t>
  </si>
  <si>
    <t>028617220222</t>
  </si>
  <si>
    <t>240-S DECO PREMIUM FINE GOLD</t>
  </si>
  <si>
    <t>0240CPR00</t>
  </si>
  <si>
    <t>028617220422</t>
  </si>
  <si>
    <t>240-S DECO PREMIUM FINE COPPER</t>
  </si>
  <si>
    <t>0240RGL1C</t>
  </si>
  <si>
    <t>028617220642</t>
  </si>
  <si>
    <t>0240SLV1C</t>
  </si>
  <si>
    <t>028617220345</t>
  </si>
  <si>
    <t>0240GLD1C</t>
  </si>
  <si>
    <t>028617220246</t>
  </si>
  <si>
    <t>240-C DECO PREMIUM FINE GOLD CARDED</t>
  </si>
  <si>
    <t>0240CPR1C</t>
  </si>
  <si>
    <t>028617220444</t>
  </si>
  <si>
    <t>240-C DECO PREMIUM FINE COPPER CARDED</t>
  </si>
  <si>
    <t>024036PD</t>
  </si>
  <si>
    <t>028617922409</t>
  </si>
  <si>
    <t>240-36PD DECO PREMIUM 36PC DISPLAY</t>
  </si>
  <si>
    <t>0250RGL00</t>
  </si>
  <si>
    <t>028617250816</t>
  </si>
  <si>
    <t>0250SLV00</t>
  </si>
  <si>
    <t>028617250618</t>
  </si>
  <si>
    <t>0250GLD00</t>
  </si>
  <si>
    <t>028617250519</t>
  </si>
  <si>
    <t>0250CPR00</t>
  </si>
  <si>
    <t>028617250717</t>
  </si>
  <si>
    <t>0250RGL1C</t>
  </si>
  <si>
    <t>028617250885</t>
  </si>
  <si>
    <t>0250SLV1C</t>
  </si>
  <si>
    <t>028617250823</t>
  </si>
  <si>
    <t>0250GLD1C</t>
  </si>
  <si>
    <t>028617250724</t>
  </si>
  <si>
    <t>0250CPR1C</t>
  </si>
  <si>
    <t>028617250847</t>
  </si>
  <si>
    <t>025036PD</t>
  </si>
  <si>
    <t>028617925202</t>
  </si>
  <si>
    <t>024700500</t>
  </si>
  <si>
    <t>028617240053</t>
  </si>
  <si>
    <t>247-S DECOCOLOR ID: SOLID STICK YELLOW</t>
  </si>
  <si>
    <t>9609 10 0000</t>
  </si>
  <si>
    <t>024700300</t>
  </si>
  <si>
    <t>028617240039</t>
  </si>
  <si>
    <t>247-S DECOCOLOR ID: SOLID STICK BLUE</t>
  </si>
  <si>
    <t>02470051C</t>
  </si>
  <si>
    <t>028617240152</t>
  </si>
  <si>
    <t>247-C DECOCOLOR ID: SOLID STICK YELLOW CARDED</t>
  </si>
  <si>
    <t>02470031C</t>
  </si>
  <si>
    <t>028617240138</t>
  </si>
  <si>
    <t>247-C DECOCOLOR ID: SOLID STICK BLUE CARDED</t>
  </si>
  <si>
    <t>030000000</t>
  </si>
  <si>
    <t>028617030012</t>
  </si>
  <si>
    <t>300-S DECOCOLOR BROAD WHITE</t>
  </si>
  <si>
    <t>030000100</t>
  </si>
  <si>
    <t>028617030111</t>
  </si>
  <si>
    <t>300-S DECOCOLOR BROAD BLACK #1</t>
  </si>
  <si>
    <t>030000200</t>
  </si>
  <si>
    <t>028617030210</t>
  </si>
  <si>
    <t>300-S DECOCOLOR BROAD RED #2</t>
  </si>
  <si>
    <t>030000300</t>
  </si>
  <si>
    <t>028617030319</t>
  </si>
  <si>
    <t>300-S DECOCOLOR BROAD BLUE #3</t>
  </si>
  <si>
    <t>030000400</t>
  </si>
  <si>
    <t>028617030418</t>
  </si>
  <si>
    <t>300-S DECOCOLOR BROAD GREEN #4</t>
  </si>
  <si>
    <t>030000500</t>
  </si>
  <si>
    <t>028617030517</t>
  </si>
  <si>
    <t>300-S DECOCOLOR BROAD YELLOW #5</t>
  </si>
  <si>
    <t>030000600</t>
  </si>
  <si>
    <t>028617030616</t>
  </si>
  <si>
    <t>300-S DECOCOLOR BROAD BROWN #6</t>
  </si>
  <si>
    <t>030000700</t>
  </si>
  <si>
    <t>028617030715</t>
  </si>
  <si>
    <t>300-S DECOCOLOR BROAD ORANGE #7</t>
  </si>
  <si>
    <t>030000800</t>
  </si>
  <si>
    <t>028617030814</t>
  </si>
  <si>
    <t>300-S DECOCOLOR BROAD VIOLET #8</t>
  </si>
  <si>
    <t>030000900</t>
  </si>
  <si>
    <t>028617030913</t>
  </si>
  <si>
    <t>300-S DECOCOLOR BROAD PINK #9</t>
  </si>
  <si>
    <t>030001000</t>
  </si>
  <si>
    <t>028617031019</t>
  </si>
  <si>
    <t>300-S DECOCOLOR BROAD LT. BLUE #10</t>
  </si>
  <si>
    <t>030001100</t>
  </si>
  <si>
    <t>028617031118</t>
  </si>
  <si>
    <t>300-S DECOCOLOR BROAD LT. GREEN #11</t>
  </si>
  <si>
    <t>030001200</t>
  </si>
  <si>
    <t>028617031514</t>
  </si>
  <si>
    <t>300-S DECOCOLOR BROAD GREY #12</t>
  </si>
  <si>
    <t>030001800</t>
  </si>
  <si>
    <t>028617031811</t>
  </si>
  <si>
    <t>300-S DECOCOLOR BROAD DARK BROWN #18</t>
  </si>
  <si>
    <t>030003000</t>
  </si>
  <si>
    <t>028617033013</t>
  </si>
  <si>
    <t>300-S DECOCOLOR BROAD ROSEWOOD #30</t>
  </si>
  <si>
    <t>030003100</t>
  </si>
  <si>
    <t>028617033112</t>
  </si>
  <si>
    <t>300-S DECOCOLOR BROAD PALE VIOLET #31</t>
  </si>
  <si>
    <t>030003500</t>
  </si>
  <si>
    <t>028617033518</t>
  </si>
  <si>
    <t>300-S DECOCOLOR BROAD CORAL PINK #35</t>
  </si>
  <si>
    <t>030004200</t>
  </si>
  <si>
    <t>028617034218</t>
  </si>
  <si>
    <t>300-S DECOCOLOR BROAD CREAM YELLOW #42</t>
  </si>
  <si>
    <t>030004600</t>
  </si>
  <si>
    <t>028617034614</t>
  </si>
  <si>
    <t>300-S DECOCOLOR BROAD CRIMSON LAKE #46</t>
  </si>
  <si>
    <t>030005000</t>
  </si>
  <si>
    <t>028617035017</t>
  </si>
  <si>
    <t>300-S DECOCOLOR BROAD ULTRAMARINE #50</t>
  </si>
  <si>
    <t>030005200</t>
  </si>
  <si>
    <t>028617035215</t>
  </si>
  <si>
    <t>300-S DECOCOLOR BROAD LIME GREEN #52</t>
  </si>
  <si>
    <t>030005300</t>
  </si>
  <si>
    <t>028617035314</t>
  </si>
  <si>
    <t>300-S DECOCOLOR BROAD PALE BLUE #53</t>
  </si>
  <si>
    <t>030005900</t>
  </si>
  <si>
    <t>028617035918</t>
  </si>
  <si>
    <t>300-S DECOCOLOR BROAD ROSEMARIE #59</t>
  </si>
  <si>
    <t>030006400</t>
  </si>
  <si>
    <t>028617036410</t>
  </si>
  <si>
    <t>300-S DECOCOLOR BROAD PLUM #64</t>
  </si>
  <si>
    <t>030007000</t>
  </si>
  <si>
    <t>028617037011</t>
  </si>
  <si>
    <t>300-S DECOCOLOR BROAD PEPPERMINT #70</t>
  </si>
  <si>
    <t>030007200</t>
  </si>
  <si>
    <t>028617037219</t>
  </si>
  <si>
    <t>300-S DECOCOLOR BROAD PINE GREEN.#72</t>
  </si>
  <si>
    <t>030007300</t>
  </si>
  <si>
    <t>028617037318</t>
  </si>
  <si>
    <t>300-S DECOCOLOR BROAD TEAL #73</t>
  </si>
  <si>
    <t>030007600</t>
  </si>
  <si>
    <t>028617037615</t>
  </si>
  <si>
    <t>300-S DECOCOLOR BROAD BLUSH PINK #76</t>
  </si>
  <si>
    <t>030007700</t>
  </si>
  <si>
    <t>028617037714</t>
  </si>
  <si>
    <t>300-S DECOCOLOR BROAD PASTEL PEACH #77</t>
  </si>
  <si>
    <t>030007900</t>
  </si>
  <si>
    <t>028617037912</t>
  </si>
  <si>
    <t>300-S DECOCOLOR BROAD HOT PURPLE #79</t>
  </si>
  <si>
    <t>030008100</t>
  </si>
  <si>
    <t>028617038117</t>
  </si>
  <si>
    <t>030008200</t>
  </si>
  <si>
    <t>028617038216</t>
  </si>
  <si>
    <t>300-S DECOCOLOR BROAD MUSTARD #82</t>
  </si>
  <si>
    <t>0300SLV00</t>
  </si>
  <si>
    <t>028617039817</t>
  </si>
  <si>
    <t>300-S DECOCOLOR BROAD SILVER</t>
  </si>
  <si>
    <t>0300GLD00</t>
  </si>
  <si>
    <t>028617039916</t>
  </si>
  <si>
    <t>300-S DECOCOLOR BROAD GOLD</t>
  </si>
  <si>
    <t>0300CPR00</t>
  </si>
  <si>
    <t>028617039718</t>
  </si>
  <si>
    <t>300-S DECOCOLOR BROAD COPPER</t>
  </si>
  <si>
    <t>03000051C</t>
  </si>
  <si>
    <t>028617030524</t>
  </si>
  <si>
    <t>300-C DECOCOLOR BROAD YELLOW CARDED</t>
  </si>
  <si>
    <t>03000001C</t>
  </si>
  <si>
    <t>028617030029</t>
  </si>
  <si>
    <t>300-C DECOCOLOR BROAD WHITE CARDED</t>
  </si>
  <si>
    <t>03000081C</t>
  </si>
  <si>
    <t>028617030821</t>
  </si>
  <si>
    <t>300-C DECOCOLOR BROAD VIOLET CARDED</t>
  </si>
  <si>
    <t>03000501C</t>
  </si>
  <si>
    <t>028617035024</t>
  </si>
  <si>
    <t>300-C DECOCOLOR BROAD ULTRAMARINE CARDED</t>
  </si>
  <si>
    <t>03000731C</t>
  </si>
  <si>
    <t>028617037325</t>
  </si>
  <si>
    <t>300-C DECOCOLOR BROAD TEAL CARDED</t>
  </si>
  <si>
    <t>0300SLV1C</t>
  </si>
  <si>
    <t>028617039824</t>
  </si>
  <si>
    <t>300-C DECOCOLOR BROAD SILVER CARDED</t>
  </si>
  <si>
    <t>03000301C</t>
  </si>
  <si>
    <t>028617033020</t>
  </si>
  <si>
    <t>300-C DECOCOLOR BROAD ROSEWOOD CARDED</t>
  </si>
  <si>
    <t>03000591C</t>
  </si>
  <si>
    <t>028617035925</t>
  </si>
  <si>
    <t>300-C DECOCOLOR BROAD ROSEMARIE CARDED</t>
  </si>
  <si>
    <t>03000021C</t>
  </si>
  <si>
    <t>028617030227</t>
  </si>
  <si>
    <t>300-C DECOCOLOR BROAD RED CARDED</t>
  </si>
  <si>
    <t>03000641C</t>
  </si>
  <si>
    <t>028617036427</t>
  </si>
  <si>
    <t>300-C DECOCOLOR BROAD PLUM CARDED</t>
  </si>
  <si>
    <t>03000091C</t>
  </si>
  <si>
    <t>028617030920</t>
  </si>
  <si>
    <t>300-C DECOCOLOR BROAD PINK CARDED</t>
  </si>
  <si>
    <t>03000721C</t>
  </si>
  <si>
    <t>028617037226</t>
  </si>
  <si>
    <t>300-C DECOCOLOR BROAD PINE GREEN CARDED</t>
  </si>
  <si>
    <t>03000701C</t>
  </si>
  <si>
    <t>028617037028</t>
  </si>
  <si>
    <t>300-C DECOCOLOR BROAD PEPPERMINT CARDED</t>
  </si>
  <si>
    <t>03000771C</t>
  </si>
  <si>
    <t>028617037721</t>
  </si>
  <si>
    <t>300-C DECOCOLOR BROAD PASTEL PEACH CARDED</t>
  </si>
  <si>
    <t>03000311C</t>
  </si>
  <si>
    <t>028617033129</t>
  </si>
  <si>
    <t>300-C DECOCOLOR BROAD PALE VIOLET CARDED</t>
  </si>
  <si>
    <t>03000531C</t>
  </si>
  <si>
    <t>028617035321</t>
  </si>
  <si>
    <t>300-C DECOCOLOR BROAD PALE BLUE CARDED</t>
  </si>
  <si>
    <t>03000071C</t>
  </si>
  <si>
    <t>028617030722</t>
  </si>
  <si>
    <t>300-C DECOCOLOR BROAD ORANGE CARDED</t>
  </si>
  <si>
    <t>03000111C</t>
  </si>
  <si>
    <t>028617031125</t>
  </si>
  <si>
    <t>300-C DECOCOLOR BROAD LT. GREEN CARDED</t>
  </si>
  <si>
    <t>03000101C</t>
  </si>
  <si>
    <t>028617031026</t>
  </si>
  <si>
    <t>300-C DECOCOLOR BROAD LT. BLUE CARDED</t>
  </si>
  <si>
    <t>03000791C</t>
  </si>
  <si>
    <t>028617037929</t>
  </si>
  <si>
    <t>300-C DECOCOLOR BROAD HOT PURPLE CARDED</t>
  </si>
  <si>
    <t>03000041C</t>
  </si>
  <si>
    <t>028617030425</t>
  </si>
  <si>
    <t>300-C DECOCOLOR BROAD GREEN CARDED</t>
  </si>
  <si>
    <t>0300GLD1C</t>
  </si>
  <si>
    <t>028617039923</t>
  </si>
  <si>
    <t>300-C DECOCOLOR BROAD GOLD CARDED</t>
  </si>
  <si>
    <t>03000181C</t>
  </si>
  <si>
    <t>028617031828</t>
  </si>
  <si>
    <t>300-C DECOCOLOR BROAD DARK BROWN CARDED</t>
  </si>
  <si>
    <t>03000461C</t>
  </si>
  <si>
    <t>028617034621</t>
  </si>
  <si>
    <t>300-C DECOCOLOR BROAD CRIMSON LAKE CARDED</t>
  </si>
  <si>
    <t>03000421C</t>
  </si>
  <si>
    <t>028617034225</t>
  </si>
  <si>
    <t>300-C DECOCOLOR BROAD CREAM YELLOW CARDED</t>
  </si>
  <si>
    <t>0300CPR1C</t>
  </si>
  <si>
    <t>028617039725</t>
  </si>
  <si>
    <t>300-C DECOCOLOR BROAD COPPER CARDED</t>
  </si>
  <si>
    <t>03000061C</t>
  </si>
  <si>
    <t>028617030623</t>
  </si>
  <si>
    <t>300-C DECOCOLOR BROAD BROWN CARDED</t>
  </si>
  <si>
    <t>03000761C</t>
  </si>
  <si>
    <t>028617037622</t>
  </si>
  <si>
    <t>300-C DECOCOLOR BROAD BLUSH PINK CARDED</t>
  </si>
  <si>
    <t>03000031C</t>
  </si>
  <si>
    <t>028617030326</t>
  </si>
  <si>
    <t>300-C DECOCOLOR BROAD BLUE CARDED</t>
  </si>
  <si>
    <t>03000011C</t>
  </si>
  <si>
    <t>028617030128</t>
  </si>
  <si>
    <t>300-C DECOCOLOR BROAD BLACK CARDED</t>
  </si>
  <si>
    <t>03000821C</t>
  </si>
  <si>
    <t>028617031521</t>
  </si>
  <si>
    <t>03000351C</t>
  </si>
  <si>
    <t>028617033525</t>
  </si>
  <si>
    <t>03000521C</t>
  </si>
  <si>
    <t>028617035222</t>
  </si>
  <si>
    <t>03000811C</t>
  </si>
  <si>
    <t>028617038124</t>
  </si>
  <si>
    <t>028617038223</t>
  </si>
  <si>
    <t>03006A</t>
  </si>
  <si>
    <t>028617030067</t>
  </si>
  <si>
    <t>300-6A DECOCOLOR BROAD PRIMARY SET</t>
  </si>
  <si>
    <t>03006B</t>
  </si>
  <si>
    <t>028617030074</t>
  </si>
  <si>
    <t>300-6B DECOCOLOR BROAD PASTEL SET</t>
  </si>
  <si>
    <t>03006C</t>
  </si>
  <si>
    <t>028617030081</t>
  </si>
  <si>
    <t>03006D</t>
  </si>
  <si>
    <t>028617030098</t>
  </si>
  <si>
    <t>300-6D DECOCOLOR BROAD RETRO SET</t>
  </si>
  <si>
    <t>030010D</t>
  </si>
  <si>
    <t>028617930909</t>
  </si>
  <si>
    <t>030015D</t>
  </si>
  <si>
    <t>028617931005</t>
  </si>
  <si>
    <t>030024D</t>
  </si>
  <si>
    <t>028617930244</t>
  </si>
  <si>
    <t>030030D</t>
  </si>
  <si>
    <t>028617930305</t>
  </si>
  <si>
    <t>DCR0300</t>
  </si>
  <si>
    <t>028617039909</t>
  </si>
  <si>
    <t>DCR300 DECOCOLOR REMOVER</t>
  </si>
  <si>
    <t>DCR03001C</t>
  </si>
  <si>
    <t>028617039954</t>
  </si>
  <si>
    <t>DCR300C DECOCOLOR REMOVER CARDED</t>
  </si>
  <si>
    <t>DCR0300PD</t>
  </si>
  <si>
    <t>028617903002</t>
  </si>
  <si>
    <t>DCR300 DECOCOLOR REMOVER 24PCS DISPLAY</t>
  </si>
  <si>
    <t>031500500</t>
  </si>
  <si>
    <t>028617315058</t>
  </si>
  <si>
    <t>315-S DECO ACRYLIC YELLOW #5</t>
  </si>
  <si>
    <t>031506200</t>
  </si>
  <si>
    <t>028617315621</t>
  </si>
  <si>
    <t>315-S DECO ACRYLIC WISTERIA #62</t>
  </si>
  <si>
    <t>031500000</t>
  </si>
  <si>
    <t>028617315003</t>
  </si>
  <si>
    <t>315-S DECO ACRYLIC WHITE #0</t>
  </si>
  <si>
    <t>031500800</t>
  </si>
  <si>
    <t>028617315089</t>
  </si>
  <si>
    <t>315-S DECO ACRYLIC VIOLET #8</t>
  </si>
  <si>
    <t>0315SLV00</t>
  </si>
  <si>
    <t>028617315980</t>
  </si>
  <si>
    <t>315-S DECO ACRYLIC SILVER</t>
  </si>
  <si>
    <t>031500200</t>
  </si>
  <si>
    <t>028617315027</t>
  </si>
  <si>
    <t>315-S DECO ACRYLIC RED #2</t>
  </si>
  <si>
    <t>031508700</t>
  </si>
  <si>
    <t>028617315874</t>
  </si>
  <si>
    <t>315-S DECO ACRYLIC PUMPKIN #87</t>
  </si>
  <si>
    <t>031500900</t>
  </si>
  <si>
    <t>028617315096</t>
  </si>
  <si>
    <t>315-S DECO ACRYLIC PINK #9</t>
  </si>
  <si>
    <t>031501600</t>
  </si>
  <si>
    <t>028617315164</t>
  </si>
  <si>
    <t>315-S DECO ACRYLIC PALE ORANGE #16</t>
  </si>
  <si>
    <t>031500700</t>
  </si>
  <si>
    <t>028617315072</t>
  </si>
  <si>
    <t>315-S DECO ACRYLIC ORANGE #7</t>
  </si>
  <si>
    <t>031501100</t>
  </si>
  <si>
    <t>028617315119</t>
  </si>
  <si>
    <t>315-S DECO ACRYLIC LT. GREEN #11</t>
  </si>
  <si>
    <t>031501000</t>
  </si>
  <si>
    <t>028617315102</t>
  </si>
  <si>
    <t>315-S DECO ACRYLIC LT. BLUE #10</t>
  </si>
  <si>
    <t>031510200</t>
  </si>
  <si>
    <t>028617316024</t>
  </si>
  <si>
    <t>315-S DECO ACRYLIC JADE GREEN #102</t>
  </si>
  <si>
    <t>031500400</t>
  </si>
  <si>
    <t>028617315041</t>
  </si>
  <si>
    <t>315-S DECO ACRYLIC GREEN #4</t>
  </si>
  <si>
    <t>0315GLD00</t>
  </si>
  <si>
    <t>028617315997</t>
  </si>
  <si>
    <t>315-S DECO ACRYLIC GOLD</t>
  </si>
  <si>
    <t>031502800</t>
  </si>
  <si>
    <t>028617315287</t>
  </si>
  <si>
    <t>315-S DECO ACRYLIC ENGLISH RED #28</t>
  </si>
  <si>
    <t>031509200</t>
  </si>
  <si>
    <t>028617315928</t>
  </si>
  <si>
    <t>315-S DECO ACRYLIC CELERY #92</t>
  </si>
  <si>
    <t>031509500</t>
  </si>
  <si>
    <t>028617315959</t>
  </si>
  <si>
    <t>315-S DECO ACRYLIC CELADON #95</t>
  </si>
  <si>
    <t>031506700</t>
  </si>
  <si>
    <t>028617315676</t>
  </si>
  <si>
    <t>315-S DECO ACRYLIC BUBLEGUM #67</t>
  </si>
  <si>
    <t>031500600</t>
  </si>
  <si>
    <t>028617315065</t>
  </si>
  <si>
    <t>315-S DECO ACRYLIC BROWN #6</t>
  </si>
  <si>
    <t>031500300</t>
  </si>
  <si>
    <t>028617315034</t>
  </si>
  <si>
    <t>315-S DECO ACRYLIC BLUE #3</t>
  </si>
  <si>
    <t>031500100</t>
  </si>
  <si>
    <t>028617315010</t>
  </si>
  <si>
    <t>315-S DECO ACRYLIC BLACK #1</t>
  </si>
  <si>
    <t>031509300</t>
  </si>
  <si>
    <t>028617315935</t>
  </si>
  <si>
    <t>315-S DECO ACRYLIC AUBRGINE #93</t>
  </si>
  <si>
    <t>031507400</t>
  </si>
  <si>
    <t>028617315744</t>
  </si>
  <si>
    <t>315-S DECO ACRYLIC AQUAMARN #74</t>
  </si>
  <si>
    <t>0315M0800</t>
  </si>
  <si>
    <t>028617313184</t>
  </si>
  <si>
    <t>315M-S DECO ACRYLIC METALLIC VIOLET</t>
  </si>
  <si>
    <t>0315M0200</t>
  </si>
  <si>
    <t>028617313122</t>
  </si>
  <si>
    <t>315M-S DECO ACRYLIC METALLIC RED</t>
  </si>
  <si>
    <t>0315M0400</t>
  </si>
  <si>
    <t>028617313146</t>
  </si>
  <si>
    <t>315M-S DECO ACRYLIC METALLIC GREEN</t>
  </si>
  <si>
    <t>0315M0300</t>
  </si>
  <si>
    <t>028617313139</t>
  </si>
  <si>
    <t>315M-S DECO ACRYLIC METALLIC BLUE</t>
  </si>
  <si>
    <t>0315M081C</t>
  </si>
  <si>
    <t>028617313252</t>
  </si>
  <si>
    <t>315M-C DECO ACRYLIC METALLIC VIOLET CARDED</t>
  </si>
  <si>
    <t>0315M021C</t>
  </si>
  <si>
    <t>028617313221</t>
  </si>
  <si>
    <t>315M-C DECO ACRYLIC METALLIC RED CARDED</t>
  </si>
  <si>
    <t>0315M041C</t>
  </si>
  <si>
    <t>028617313245</t>
  </si>
  <si>
    <t>315M-C DECO ACRYLIC METALLIC GREEN CARDED</t>
  </si>
  <si>
    <t>0315M031C</t>
  </si>
  <si>
    <t>028617313238</t>
  </si>
  <si>
    <t>315M-C DECO ACRYLIC METALLIC BLUE CARDED</t>
  </si>
  <si>
    <t>03150051C</t>
  </si>
  <si>
    <t>028617317052</t>
  </si>
  <si>
    <t>315-C DECO ACRYLIC YELLOW #5 CARDED</t>
  </si>
  <si>
    <t>03150621C</t>
  </si>
  <si>
    <t>028617317625</t>
  </si>
  <si>
    <t>315-C DECO ACRYLIC WISTERIA #62 CARDED</t>
  </si>
  <si>
    <t>03150001C</t>
  </si>
  <si>
    <t>028617317007</t>
  </si>
  <si>
    <t>315-C DECO ACRYLIC WHITE #0 CARDED</t>
  </si>
  <si>
    <t>03150081C</t>
  </si>
  <si>
    <t>028617317083</t>
  </si>
  <si>
    <t>315-C DECO ACRYLIC VIOLET #8 CARDED</t>
  </si>
  <si>
    <t>0315SLV1C</t>
  </si>
  <si>
    <t>028617317984</t>
  </si>
  <si>
    <t>315-C DECO ACRYLIC SILVER CARDED</t>
  </si>
  <si>
    <t>03150021C</t>
  </si>
  <si>
    <t>028617317021</t>
  </si>
  <si>
    <t>315-C DECO ACRYLIC RED #2 CARDED</t>
  </si>
  <si>
    <t>03150871C</t>
  </si>
  <si>
    <t>028617317878</t>
  </si>
  <si>
    <t>315-C DECO ACRYLIC PUMPKIN #87 CARDED</t>
  </si>
  <si>
    <t>03150091C</t>
  </si>
  <si>
    <t>028617317090</t>
  </si>
  <si>
    <t>315-C DECO ACRYLIC PINK #9 CARDED</t>
  </si>
  <si>
    <t>03150161C</t>
  </si>
  <si>
    <t>028617317168</t>
  </si>
  <si>
    <t>315-C DECO ACRYLIC PALE ORANG #16 CARDED</t>
  </si>
  <si>
    <t>03150071C</t>
  </si>
  <si>
    <t>028617317076</t>
  </si>
  <si>
    <t>315-C DECO ACRYLIC ORANGE #7 CARDED</t>
  </si>
  <si>
    <t>03150111C</t>
  </si>
  <si>
    <t>028617317113</t>
  </si>
  <si>
    <t>03150101C</t>
  </si>
  <si>
    <t>028617317106</t>
  </si>
  <si>
    <t>315-C DECO ACRYLIC LT. BLUE #10 CARDED</t>
  </si>
  <si>
    <t>03151021C</t>
  </si>
  <si>
    <t>028617318028</t>
  </si>
  <si>
    <t>315-C DECO ACRYLIC JADE GREEN #102 CARDED</t>
  </si>
  <si>
    <t>03150041C</t>
  </si>
  <si>
    <t>028617317045</t>
  </si>
  <si>
    <t>315-C DECO ACRYLIC GREEN #4 CARDED</t>
  </si>
  <si>
    <t>0315GLD1C</t>
  </si>
  <si>
    <t>028617317991</t>
  </si>
  <si>
    <t>315-C DECO ACRYLIC GOLD CARDED</t>
  </si>
  <si>
    <t>03150281C</t>
  </si>
  <si>
    <t>028617317281</t>
  </si>
  <si>
    <t>315-C DECO ACRYLIC ENGLISH RED #28 CARDED</t>
  </si>
  <si>
    <t>03150921C</t>
  </si>
  <si>
    <t>028617317922</t>
  </si>
  <si>
    <t>315-C DECO ACRYLIC CELERY #92 CARDED</t>
  </si>
  <si>
    <t>03150951C</t>
  </si>
  <si>
    <t>028617317953</t>
  </si>
  <si>
    <t>315-C DECO ACRYLIC CELADON #95 CARDED</t>
  </si>
  <si>
    <t>03150671C</t>
  </si>
  <si>
    <t>028617317670</t>
  </si>
  <si>
    <t>315-C DECO ACRYLIC BUBLEGUM #67 CARDED</t>
  </si>
  <si>
    <t>03150061C</t>
  </si>
  <si>
    <t>028617317069</t>
  </si>
  <si>
    <t>315-C DECO ACRYLIC BROWN #6 CARDED</t>
  </si>
  <si>
    <t>03150031C</t>
  </si>
  <si>
    <t>028617317038</t>
  </si>
  <si>
    <t>315-C DECO ACRYLIC BLUE #3 CARDED</t>
  </si>
  <si>
    <t>03150011C</t>
  </si>
  <si>
    <t>028617317014</t>
  </si>
  <si>
    <t>315-C DECO ACRYLIC BLACK #1 CARDED</t>
  </si>
  <si>
    <t>03150931C</t>
  </si>
  <si>
    <t>028617317939</t>
  </si>
  <si>
    <t>315-C DECO ACRYLIC AUBRGINE #93 CARDED</t>
  </si>
  <si>
    <t>03150741C</t>
  </si>
  <si>
    <t>028617317748</t>
  </si>
  <si>
    <t>315-C DECO ACRYLIC AQUAMRNE #74 CARDED</t>
  </si>
  <si>
    <t>031504A</t>
  </si>
  <si>
    <t>028617332154</t>
  </si>
  <si>
    <t>028617127446</t>
  </si>
  <si>
    <t>031504C</t>
  </si>
  <si>
    <t>028617127545</t>
  </si>
  <si>
    <t>031504D</t>
  </si>
  <si>
    <t>028617127569</t>
  </si>
  <si>
    <t>031504E</t>
  </si>
  <si>
    <t>028617332178</t>
  </si>
  <si>
    <t>031504M</t>
  </si>
  <si>
    <t>028617332192</t>
  </si>
  <si>
    <t>031522D</t>
  </si>
  <si>
    <t>028617950358</t>
  </si>
  <si>
    <t>03200051C</t>
  </si>
  <si>
    <t>028617320359</t>
  </si>
  <si>
    <t>320-C WOOD PAINT MARKER YELLOW CARDED</t>
  </si>
  <si>
    <t>0320SLV1C</t>
  </si>
  <si>
    <t>028617320885</t>
  </si>
  <si>
    <t>320-C WOOD PAINT MARKER SILVER CARDED</t>
  </si>
  <si>
    <t>03200021C</t>
  </si>
  <si>
    <t>028617320328</t>
  </si>
  <si>
    <t>320-C WOOD PAINT MARKER RED CARDED</t>
  </si>
  <si>
    <t>03200041C</t>
  </si>
  <si>
    <t>028617320342</t>
  </si>
  <si>
    <t>320-C WOOD PAINT MARKER GREEN CARDED</t>
  </si>
  <si>
    <t>0350RGL00</t>
  </si>
  <si>
    <t>028617350394</t>
  </si>
  <si>
    <t>0350SLV00</t>
  </si>
  <si>
    <t>028617350899</t>
  </si>
  <si>
    <t>0350GLD00</t>
  </si>
  <si>
    <t>028617350998</t>
  </si>
  <si>
    <t>0350CPR00</t>
  </si>
  <si>
    <t>028617350493</t>
  </si>
  <si>
    <t>0350RGL1C</t>
  </si>
  <si>
    <t>028617350295</t>
  </si>
  <si>
    <t>0350SLV1C</t>
  </si>
  <si>
    <t>028617350691</t>
  </si>
  <si>
    <t>0350GLD1C</t>
  </si>
  <si>
    <t>028617350790</t>
  </si>
  <si>
    <t>0350CPR1C</t>
  </si>
  <si>
    <t>028617350592</t>
  </si>
  <si>
    <t>035024PD</t>
  </si>
  <si>
    <t>028617953304</t>
  </si>
  <si>
    <t>350 DECOCOLOR PREMIUM 24PC DISPLAY</t>
  </si>
  <si>
    <t>041500500</t>
  </si>
  <si>
    <t>028617413051</t>
  </si>
  <si>
    <t>415-S JUMBO DECO ACRYLIC YELLOW</t>
  </si>
  <si>
    <t>041500000</t>
  </si>
  <si>
    <t>028617413006</t>
  </si>
  <si>
    <t>415-S JUMBO DECO ACRYLIC WHITE</t>
  </si>
  <si>
    <t>0415SLV00</t>
  </si>
  <si>
    <t>028617413914</t>
  </si>
  <si>
    <t>415-S JUMBO DECO ACRYLIC SILVER</t>
  </si>
  <si>
    <t>041500200</t>
  </si>
  <si>
    <t>028617413020</t>
  </si>
  <si>
    <t>415-S JUMBO DECO ACRYLIC RED</t>
  </si>
  <si>
    <t>041500400</t>
  </si>
  <si>
    <t>028617413044</t>
  </si>
  <si>
    <t>415-S JUMBO DECO ACRYLIC GREEN</t>
  </si>
  <si>
    <t>0415GLD00</t>
  </si>
  <si>
    <t>028617413907</t>
  </si>
  <si>
    <t>415-S JUMBO DECO ACRYLIC GOLD</t>
  </si>
  <si>
    <t>041500600</t>
  </si>
  <si>
    <t>028617413068</t>
  </si>
  <si>
    <t>415-S JUMBO DECO ACRYLIC BROWN</t>
  </si>
  <si>
    <t>041500300</t>
  </si>
  <si>
    <t>028617413037</t>
  </si>
  <si>
    <t>415-S JUMBO DECO ACRYLIC BLUE</t>
  </si>
  <si>
    <t>041500100</t>
  </si>
  <si>
    <t>028617413013</t>
  </si>
  <si>
    <t>415-S JUMBO DECO ACRYLIC BLACK</t>
  </si>
  <si>
    <t>04150051C</t>
  </si>
  <si>
    <t>028617413358</t>
  </si>
  <si>
    <t>415-C JUMBO DECO ACRYLIC YELLOW CARDED</t>
  </si>
  <si>
    <t>04150001C</t>
  </si>
  <si>
    <t>028617413303</t>
  </si>
  <si>
    <t>415-C JUMBO DECO ACRYLIC WHITE</t>
  </si>
  <si>
    <t>0415SLV1C</t>
  </si>
  <si>
    <t>028617413815</t>
  </si>
  <si>
    <t>415-C JUMBO DECO ACRYLIC SILVER CARDED</t>
  </si>
  <si>
    <t>04150021C</t>
  </si>
  <si>
    <t>028617413327</t>
  </si>
  <si>
    <t>415-C JUMBO DECO ACRYLIC RED CARDED</t>
  </si>
  <si>
    <t>04150041C</t>
  </si>
  <si>
    <t>028617413341</t>
  </si>
  <si>
    <t>415-C JUMBO DECO ACRYLIC GREEN CARDED</t>
  </si>
  <si>
    <t>0415GLD1C</t>
  </si>
  <si>
    <t>028617413808</t>
  </si>
  <si>
    <t>415-C JUMBO DECO ACRYLIC GOLD CARDED</t>
  </si>
  <si>
    <t>04150061C</t>
  </si>
  <si>
    <t>028617413365</t>
  </si>
  <si>
    <t>415-C JUMBO DECO ACRYLIC BROWN CARDED</t>
  </si>
  <si>
    <t>04150031C</t>
  </si>
  <si>
    <t>028617413334</t>
  </si>
  <si>
    <t>415-C JUMBO DECO ACRYLIC BLUE CARDED</t>
  </si>
  <si>
    <t>04150011C</t>
  </si>
  <si>
    <t>028617413310</t>
  </si>
  <si>
    <t>415-C JUMBO DECO ACRYLIC BLACK CARDED</t>
  </si>
  <si>
    <t>041548PD</t>
  </si>
  <si>
    <t>028617942605</t>
  </si>
  <si>
    <t>051500000</t>
  </si>
  <si>
    <t>028617127507</t>
  </si>
  <si>
    <t>051500100</t>
  </si>
  <si>
    <t>028617127606</t>
  </si>
  <si>
    <t>05150001C</t>
  </si>
  <si>
    <t>028617127514</t>
  </si>
  <si>
    <t>05150011C</t>
  </si>
  <si>
    <t>028617127613</t>
  </si>
  <si>
    <t>0412C05</t>
  </si>
  <si>
    <t>028617142456</t>
  </si>
  <si>
    <t>412-C5 FABRI-INK KIT YELLOW</t>
  </si>
  <si>
    <t>0412C04</t>
  </si>
  <si>
    <t>028617142449</t>
  </si>
  <si>
    <t>412-C4 FABRI-INK KIT GREEN</t>
  </si>
  <si>
    <t>0412C03</t>
  </si>
  <si>
    <t>028617142432</t>
  </si>
  <si>
    <t>412-C3 FABRI-INK KIT BLUE</t>
  </si>
  <si>
    <t>0412C02</t>
  </si>
  <si>
    <t>028617142425</t>
  </si>
  <si>
    <t>412-C2 FABRI-INK KIT RED</t>
  </si>
  <si>
    <t>0412C01</t>
  </si>
  <si>
    <t>028617142418</t>
  </si>
  <si>
    <t>412-C1 FABRI-INK KIT BLACK</t>
  </si>
  <si>
    <t>041204B</t>
  </si>
  <si>
    <t>028617142623</t>
  </si>
  <si>
    <t>412-4B FABRI-INK WATERCOLOR FLORAL SET</t>
  </si>
  <si>
    <t>041204A</t>
  </si>
  <si>
    <t>028617142609</t>
  </si>
  <si>
    <t>412-4A FABRI-INK WATERCOLOR FLUORESCENT SET</t>
  </si>
  <si>
    <t>0922T02A</t>
  </si>
  <si>
    <t>028617922102</t>
  </si>
  <si>
    <t>922T-2A TRANSFER PEN 2PCS BLACK SET</t>
  </si>
  <si>
    <t>022200500</t>
  </si>
  <si>
    <t>028617200507</t>
  </si>
  <si>
    <t>222-S DECOFABRIC MARKER YELLOW</t>
  </si>
  <si>
    <t>022200800</t>
  </si>
  <si>
    <t>028617200804</t>
  </si>
  <si>
    <t>222-S DECOFABRIC MARKER VIOLET</t>
  </si>
  <si>
    <t>022200900</t>
  </si>
  <si>
    <t>028617200903</t>
  </si>
  <si>
    <t>222-S DECOFABRIC MARKER PINK</t>
  </si>
  <si>
    <t>022200700</t>
  </si>
  <si>
    <t>028617200705</t>
  </si>
  <si>
    <t>222-S DECOFABRIC MARKER ORANGE</t>
  </si>
  <si>
    <t>022201000</t>
  </si>
  <si>
    <t>028617201108</t>
  </si>
  <si>
    <t>222-S DECOFABRIC MARKER LT. BLUE</t>
  </si>
  <si>
    <t>0222CPR00</t>
  </si>
  <si>
    <t>028617220703</t>
  </si>
  <si>
    <t>222-S DECOFABRIC MARKER COPPER</t>
  </si>
  <si>
    <t>022200600</t>
  </si>
  <si>
    <t>028617200606</t>
  </si>
  <si>
    <t>222-S DECOFABRIC MARKER BROWN</t>
  </si>
  <si>
    <t>0222BRZ00</t>
  </si>
  <si>
    <t>028617220604</t>
  </si>
  <si>
    <t>222-S DECOFABRIC MARKER BRONZE</t>
  </si>
  <si>
    <t>0222P0000</t>
  </si>
  <si>
    <t>028617231006</t>
  </si>
  <si>
    <t>222P-S DECOFABRIC PEARL WHITE</t>
  </si>
  <si>
    <t>0222P0800</t>
  </si>
  <si>
    <t>028617231808</t>
  </si>
  <si>
    <t>222P-S DECOFABRIC PEARL VIOLET</t>
  </si>
  <si>
    <t>0222P0900</t>
  </si>
  <si>
    <t>028617231907</t>
  </si>
  <si>
    <t>222P-S DECOFABRIC PEARL PINK</t>
  </si>
  <si>
    <t>0222P0400</t>
  </si>
  <si>
    <t>028617231402</t>
  </si>
  <si>
    <t>222P-S DECOFABRIC PEARL GREEN</t>
  </si>
  <si>
    <t>0222P0300</t>
  </si>
  <si>
    <t>028617231303</t>
  </si>
  <si>
    <t>222P-S DECOFABRIC PEARL BLUE</t>
  </si>
  <si>
    <t>0222P0100</t>
  </si>
  <si>
    <t>028617231105</t>
  </si>
  <si>
    <t>222P-S DECOFABRIC PEARL BLACK</t>
  </si>
  <si>
    <t>0222G0500</t>
  </si>
  <si>
    <t>028617221502</t>
  </si>
  <si>
    <t>222G-S DECOFABRIC MARKER GLITTER YELLOW</t>
  </si>
  <si>
    <t>0222GWH00</t>
  </si>
  <si>
    <t>028617221908</t>
  </si>
  <si>
    <t>222G-S DECOFABRIC MARKER GLITTER WHITE</t>
  </si>
  <si>
    <t>0222G0800</t>
  </si>
  <si>
    <t>028617221809</t>
  </si>
  <si>
    <t>222G-S DECOFABRIC MARKER GLITTER VIOLET</t>
  </si>
  <si>
    <t>0222GSL00</t>
  </si>
  <si>
    <t>028617220406</t>
  </si>
  <si>
    <t>222G-S DECOFABRIC MARKER GLITTER SILVER</t>
  </si>
  <si>
    <t>0222G0200</t>
  </si>
  <si>
    <t>028617221205</t>
  </si>
  <si>
    <t>222G-S DECOFABRIC MARKER GLITTER RED</t>
  </si>
  <si>
    <t>0222G0700</t>
  </si>
  <si>
    <t>028617221700</t>
  </si>
  <si>
    <t>222G-S DECOFABRIC MARKER GLITTER ORANGE</t>
  </si>
  <si>
    <t>0222G0400</t>
  </si>
  <si>
    <t>028617221403</t>
  </si>
  <si>
    <t>222G-S DECOFABRIC MARKER GLITTER GREEN</t>
  </si>
  <si>
    <t>0222G0300</t>
  </si>
  <si>
    <t>028617221304</t>
  </si>
  <si>
    <t>222G-S DECOFABRIC MARKER GLITTER BLUE</t>
  </si>
  <si>
    <t>0222G0100</t>
  </si>
  <si>
    <t>028617221106</t>
  </si>
  <si>
    <t>222G-S DECOFABRIC MARKER GLITTER BLACK</t>
  </si>
  <si>
    <t>0222F0500</t>
  </si>
  <si>
    <t>028617201504</t>
  </si>
  <si>
    <t>222F-S DECOFABRIC MARKER FL. YELLOW</t>
  </si>
  <si>
    <t>0222F0800</t>
  </si>
  <si>
    <t>028617201801</t>
  </si>
  <si>
    <t>222F-S DECOFABRIC MARKER FL. VIOLET</t>
  </si>
  <si>
    <t>0222F0700</t>
  </si>
  <si>
    <t>028617201702</t>
  </si>
  <si>
    <t>222F-S DECOFABRIC MARKER FL. ORANGE</t>
  </si>
  <si>
    <t>0222F1000</t>
  </si>
  <si>
    <t>028617211008</t>
  </si>
  <si>
    <t>222F-S DECOFABRIC MARKER FL. LT. BLUE</t>
  </si>
  <si>
    <t>02220051C</t>
  </si>
  <si>
    <t>028617200514</t>
  </si>
  <si>
    <t>222-C DECOFABRIC MARKER YELLOW CARDED</t>
  </si>
  <si>
    <t>02220081C</t>
  </si>
  <si>
    <t>028617200811</t>
  </si>
  <si>
    <t>222-C DECOFABRIC MARKER VIOLET CARDED</t>
  </si>
  <si>
    <t>02220091C</t>
  </si>
  <si>
    <t>028617200910</t>
  </si>
  <si>
    <t>222-C DECOFABRIC MARKER PINK CARDED</t>
  </si>
  <si>
    <t>02220071C</t>
  </si>
  <si>
    <t>028617200712</t>
  </si>
  <si>
    <t>222-C DECOFABRIC MARKER ORANGE CARDED</t>
  </si>
  <si>
    <t>02220101C</t>
  </si>
  <si>
    <t>028617201115</t>
  </si>
  <si>
    <t>222-C DECOFABRIC MARKER LT. BLUE CARDED</t>
  </si>
  <si>
    <t>0222CPR1C</t>
  </si>
  <si>
    <t>028617220710</t>
  </si>
  <si>
    <t>222-C DECOFABRIC MARKER COPPER CARDED</t>
  </si>
  <si>
    <t>02220061C</t>
  </si>
  <si>
    <t>028617200613</t>
  </si>
  <si>
    <t>222-C DECOFABRIC MARKER BROWN CARDED</t>
  </si>
  <si>
    <t>0222BRZ1C</t>
  </si>
  <si>
    <t>028617220611</t>
  </si>
  <si>
    <t>222-C DECOFABRIC MARKER BRONZE CARDED</t>
  </si>
  <si>
    <t>0222P001C</t>
  </si>
  <si>
    <t>028617230047</t>
  </si>
  <si>
    <t>222P-C DECOFABRIC MARKER PEARL WHITE CARDED</t>
  </si>
  <si>
    <t>0222P081C</t>
  </si>
  <si>
    <t>028617231846</t>
  </si>
  <si>
    <t>222P-C DECOFABRIC MARKER PEARL VIOLET CARDED</t>
  </si>
  <si>
    <t>0222P091C</t>
  </si>
  <si>
    <t>028617231945</t>
  </si>
  <si>
    <t>222P-C DECOFABRIC MARKER PEARL PINK CARDED</t>
  </si>
  <si>
    <t>0222P041C</t>
  </si>
  <si>
    <t>028617231440</t>
  </si>
  <si>
    <t>222P-C DECOFABRIC MARKER PEARL GREEN CARDED</t>
  </si>
  <si>
    <t>0222P031C</t>
  </si>
  <si>
    <t>028617231341</t>
  </si>
  <si>
    <t>222P-C DECOFABRIC MARKER PEARL BLUE CARDED</t>
  </si>
  <si>
    <t>0222P011C</t>
  </si>
  <si>
    <t>028617230146</t>
  </si>
  <si>
    <t>222P-C DECOFABRIC MARKER PEARL BLACK CARDED</t>
  </si>
  <si>
    <t>0222G051C</t>
  </si>
  <si>
    <t>028617221519</t>
  </si>
  <si>
    <t>222G-C DECOFABRIC MARKER GLITTER YELLOW CARDED</t>
  </si>
  <si>
    <t>0222GWH1C</t>
  </si>
  <si>
    <t>028617221915</t>
  </si>
  <si>
    <t>222G-C DECOFABRIC MARKER GLITTER WHITE CARDED</t>
  </si>
  <si>
    <t>0222G081C</t>
  </si>
  <si>
    <t>028617221816</t>
  </si>
  <si>
    <t>222G-C DECOFABRIC MARKER GLITTER VIOLET CARDED</t>
  </si>
  <si>
    <t>0222GSL1C</t>
  </si>
  <si>
    <t>028617220413</t>
  </si>
  <si>
    <t>222G-C DECOFABRIC MARKER GLITTER SILVER CARDED</t>
  </si>
  <si>
    <t>0222G021C</t>
  </si>
  <si>
    <t>028617221212</t>
  </si>
  <si>
    <t>222G-C DECOFABRIC MARKER GLITTER RED CARDED</t>
  </si>
  <si>
    <t>0222G071C</t>
  </si>
  <si>
    <t>028617221717</t>
  </si>
  <si>
    <t>222G-C DECOFABRIC MARKER GLITTER ORANGE CARDED</t>
  </si>
  <si>
    <t>0222G041C</t>
  </si>
  <si>
    <t>028617221410</t>
  </si>
  <si>
    <t>222G-C DECOFABRIC MARKER GLITTER GREEN CARDED</t>
  </si>
  <si>
    <t>0222G031C</t>
  </si>
  <si>
    <t>028617221311</t>
  </si>
  <si>
    <t>222G-C DECOFABRIC MARKER GLITTER BLUE CARDED</t>
  </si>
  <si>
    <t>0222G011C</t>
  </si>
  <si>
    <t>028617220017</t>
  </si>
  <si>
    <t>222G-C DECOFABRIC MARKER GLITTER BLACK CARDED</t>
  </si>
  <si>
    <t>0222F051C</t>
  </si>
  <si>
    <t>028617201511</t>
  </si>
  <si>
    <t>222F-C DECOFABRIC MARKER FL. YELLOW CARDED</t>
  </si>
  <si>
    <t>0222F081C</t>
  </si>
  <si>
    <t>028617201818</t>
  </si>
  <si>
    <t>222F-C DECOFABRIC MARKER FL. VIOLET CARDED</t>
  </si>
  <si>
    <t>0222F071C</t>
  </si>
  <si>
    <t>028617201719</t>
  </si>
  <si>
    <t>222F-C DECOFABRIC MARKER FL. ORANGE CARDED</t>
  </si>
  <si>
    <t>0222F101C</t>
  </si>
  <si>
    <t>028617221014</t>
  </si>
  <si>
    <t>222F-C DECOFABRIC MARKER FL. LT. BLUE CARDED</t>
  </si>
  <si>
    <t>0222JGS00</t>
  </si>
  <si>
    <t>028617201306</t>
  </si>
  <si>
    <t>222JG-S DECO JUST GLITTER SILVER</t>
  </si>
  <si>
    <t>0222JGG0T</t>
  </si>
  <si>
    <t>028617201603</t>
  </si>
  <si>
    <t>222JG-S DECO JUST GLITTER GOLD</t>
  </si>
  <si>
    <t>0222SET06P</t>
  </si>
  <si>
    <t>028617200569</t>
  </si>
  <si>
    <t>222-6P DECOFABRIC MARKER PEARL SET</t>
  </si>
  <si>
    <t>0222JGS1C</t>
  </si>
  <si>
    <t>028617201313</t>
  </si>
  <si>
    <t>222JG-C DECO JUST GLITTER SILVER CARDED</t>
  </si>
  <si>
    <t>0222JGG1C</t>
  </si>
  <si>
    <t>028617201610</t>
  </si>
  <si>
    <t>222JG-C DECO JUST GLITTER GOLD CARDED</t>
  </si>
  <si>
    <t>0222JG02A</t>
  </si>
  <si>
    <t>028617200224</t>
  </si>
  <si>
    <t>222JG-2A DECO JUST GLITTER 2 PCS PACK</t>
  </si>
  <si>
    <t>022300000</t>
  </si>
  <si>
    <t>028617260006</t>
  </si>
  <si>
    <t>223-S DECOFABRIC MARKER WHITE</t>
  </si>
  <si>
    <t>022300100</t>
  </si>
  <si>
    <t>028617260105</t>
  </si>
  <si>
    <t>223-S DECOFABRIC MARKER BLACK</t>
  </si>
  <si>
    <t>022300200</t>
  </si>
  <si>
    <t>028617260204</t>
  </si>
  <si>
    <t>022300300</t>
  </si>
  <si>
    <t>028617260303</t>
  </si>
  <si>
    <t>223-S DECOFABRIC MARKER BLUE</t>
  </si>
  <si>
    <t>022300400</t>
  </si>
  <si>
    <t>028617260402</t>
  </si>
  <si>
    <t>223-S DECOFABRIC MARKER GREEN</t>
  </si>
  <si>
    <t>022300500</t>
  </si>
  <si>
    <t>028617260501</t>
  </si>
  <si>
    <t>223-S DECOFABRIC MARKER YELLOW</t>
  </si>
  <si>
    <t>022300600</t>
  </si>
  <si>
    <t>028617260600</t>
  </si>
  <si>
    <t>223-S DECOFABRIC MARKER BROWN</t>
  </si>
  <si>
    <t>022300700</t>
  </si>
  <si>
    <t>028617260709</t>
  </si>
  <si>
    <t>223-S DECOFABRIC MARKER ORANGE</t>
  </si>
  <si>
    <t>022300800</t>
  </si>
  <si>
    <t>028617260808</t>
  </si>
  <si>
    <t>223-S DECOFABRIC MARKER VIOLET</t>
  </si>
  <si>
    <t>022301000</t>
  </si>
  <si>
    <t>028617261102</t>
  </si>
  <si>
    <t>0223F0300</t>
  </si>
  <si>
    <t>028617261300</t>
  </si>
  <si>
    <t>0223F0400</t>
  </si>
  <si>
    <t>028617261409</t>
  </si>
  <si>
    <t>0223F0900</t>
  </si>
  <si>
    <t>028617261904</t>
  </si>
  <si>
    <t>0223GLD00</t>
  </si>
  <si>
    <t>028617255903</t>
  </si>
  <si>
    <t>223-S DECOFABRIC MARKER GOLD</t>
  </si>
  <si>
    <t>0223SLV00</t>
  </si>
  <si>
    <t>028617255804</t>
  </si>
  <si>
    <t>223-S DECOFABRIC MARKER SILVER</t>
  </si>
  <si>
    <t>0223CPR00</t>
  </si>
  <si>
    <t>028617255705</t>
  </si>
  <si>
    <t>223-S DECOFABRIC MARKER COPPER</t>
  </si>
  <si>
    <t>0223BRZ00</t>
  </si>
  <si>
    <t>028617255606</t>
  </si>
  <si>
    <t>223-S DECOFABRIC MARKER BRONZE</t>
  </si>
  <si>
    <t>0223GWH00</t>
  </si>
  <si>
    <t>028617265001</t>
  </si>
  <si>
    <t>0223G0100</t>
  </si>
  <si>
    <t>028617265100</t>
  </si>
  <si>
    <t>0223P0000</t>
  </si>
  <si>
    <t>028617263007</t>
  </si>
  <si>
    <t>0223P0100</t>
  </si>
  <si>
    <t>028617263106</t>
  </si>
  <si>
    <t>0223P0300</t>
  </si>
  <si>
    <t>028617263304</t>
  </si>
  <si>
    <t>0223P0400</t>
  </si>
  <si>
    <t>028617263403</t>
  </si>
  <si>
    <t>0223P0800</t>
  </si>
  <si>
    <t>028617263809</t>
  </si>
  <si>
    <t>02230001C</t>
  </si>
  <si>
    <t>223-C DECOFABRIC MARKER WHITE CARDED</t>
  </si>
  <si>
    <t>02230011C</t>
  </si>
  <si>
    <t>028617260112</t>
  </si>
  <si>
    <t>223-C DECOFABRIC MARKER BLACK CARDED</t>
  </si>
  <si>
    <t>02230021C</t>
  </si>
  <si>
    <t>028617260211</t>
  </si>
  <si>
    <t>02230031C</t>
  </si>
  <si>
    <t>028617260310</t>
  </si>
  <si>
    <t>223-C DECOFABRIC MARKER BLUE CARDED</t>
  </si>
  <si>
    <t>02230041C</t>
  </si>
  <si>
    <t>028617260419</t>
  </si>
  <si>
    <t>223-C DECOFABRIC MARKER GREEN CARDED</t>
  </si>
  <si>
    <t>02230051C</t>
  </si>
  <si>
    <t>028617260518</t>
  </si>
  <si>
    <t>223-C DECOFABRIC MARKER YELLOW CARDED</t>
  </si>
  <si>
    <t>02230061C</t>
  </si>
  <si>
    <t>028617260617</t>
  </si>
  <si>
    <t>223-C DECOFABRIC MARKER BROWN CARDED</t>
  </si>
  <si>
    <t>02230071C</t>
  </si>
  <si>
    <t>028617260716</t>
  </si>
  <si>
    <t>223-C DECOFABRIC MARKER ORANGE CARDED</t>
  </si>
  <si>
    <t>02230081C</t>
  </si>
  <si>
    <t>028617260815</t>
  </si>
  <si>
    <t>223-C DECOFABRIC MARKER VIOLET CARDED</t>
  </si>
  <si>
    <t>02230101C</t>
  </si>
  <si>
    <t>028617261119</t>
  </si>
  <si>
    <t>223-C DECOFABRIC MARKER LT.BLUE CARDED</t>
  </si>
  <si>
    <t>0223F031C</t>
  </si>
  <si>
    <t>028617261317</t>
  </si>
  <si>
    <t>0223F041C</t>
  </si>
  <si>
    <t>028617261416</t>
  </si>
  <si>
    <t>0223F091C</t>
  </si>
  <si>
    <t>028617261911</t>
  </si>
  <si>
    <t>0223GLD1C</t>
  </si>
  <si>
    <t>028617255910</t>
  </si>
  <si>
    <t>223-C DECOFABRIC MARKER GOLD CARDED</t>
  </si>
  <si>
    <t>0223SLV1C</t>
  </si>
  <si>
    <t>028617255811</t>
  </si>
  <si>
    <t>223-C DECOFABRIC MARKER SILVER CARDED</t>
  </si>
  <si>
    <t>0223CPR1C</t>
  </si>
  <si>
    <t>028617255613</t>
  </si>
  <si>
    <t>223-C DECOFABRIC MARKER COPPER CARDED</t>
  </si>
  <si>
    <t>0223BRZ1C</t>
  </si>
  <si>
    <t>223-C DECOFABRIC MARKER BRONZE CARDED</t>
  </si>
  <si>
    <t>0223GWH1C</t>
  </si>
  <si>
    <t>028617265018</t>
  </si>
  <si>
    <t>028617265117</t>
  </si>
  <si>
    <t>0223P001C</t>
  </si>
  <si>
    <t>028617263014</t>
  </si>
  <si>
    <t>0223P011C</t>
  </si>
  <si>
    <t>028617263113</t>
  </si>
  <si>
    <t>0223P031C</t>
  </si>
  <si>
    <t>028617263311</t>
  </si>
  <si>
    <t>0223P041C</t>
  </si>
  <si>
    <t>028617263410</t>
  </si>
  <si>
    <t>0223P081C</t>
  </si>
  <si>
    <t>028617263816</t>
  </si>
  <si>
    <t>022302A</t>
  </si>
  <si>
    <t>028617265933</t>
  </si>
  <si>
    <t>022302B</t>
  </si>
  <si>
    <t>028617265940</t>
  </si>
  <si>
    <t>022302C</t>
  </si>
  <si>
    <t>028617265957</t>
  </si>
  <si>
    <t>022304C</t>
  </si>
  <si>
    <t>028617266046</t>
  </si>
  <si>
    <t>022304F</t>
  </si>
  <si>
    <t>028617266060</t>
  </si>
  <si>
    <t>022322D</t>
  </si>
  <si>
    <t>028617930404</t>
  </si>
  <si>
    <t>0223JGP20</t>
  </si>
  <si>
    <t>028617268200</t>
  </si>
  <si>
    <t>0223JGP30</t>
  </si>
  <si>
    <t>028617268309</t>
  </si>
  <si>
    <t>0223JGP80</t>
  </si>
  <si>
    <t>028617268804</t>
  </si>
  <si>
    <t>0223JGPGL</t>
  </si>
  <si>
    <t>028617267005</t>
  </si>
  <si>
    <t>0223JGPSL</t>
  </si>
  <si>
    <t>028617268002</t>
  </si>
  <si>
    <t>0223JGP02A</t>
  </si>
  <si>
    <t>028617270807</t>
  </si>
  <si>
    <t>0223JGP04A</t>
  </si>
  <si>
    <t>028617270845</t>
  </si>
  <si>
    <t>028617920085</t>
  </si>
  <si>
    <t>022304M</t>
  </si>
  <si>
    <t>028617268941</t>
  </si>
  <si>
    <t>0223G0000</t>
  </si>
  <si>
    <t>028617266602</t>
  </si>
  <si>
    <t>0223G001C</t>
  </si>
  <si>
    <t>028617266619</t>
  </si>
  <si>
    <t>0223GO2D</t>
  </si>
  <si>
    <t>028617930206</t>
  </si>
  <si>
    <t>042300000</t>
  </si>
  <si>
    <t>028617423005</t>
  </si>
  <si>
    <t>423-S ERSBL FBRC MRKR WHITE</t>
  </si>
  <si>
    <t>042300900</t>
  </si>
  <si>
    <t>028617423098</t>
  </si>
  <si>
    <t>423-S ERSBL FBRC MRKR PINK</t>
  </si>
  <si>
    <t>04230001C</t>
  </si>
  <si>
    <t>028617423012</t>
  </si>
  <si>
    <t>423-C ERSBL FBRC MRKR WHITE</t>
  </si>
  <si>
    <t>04230091C</t>
  </si>
  <si>
    <t>028617423197</t>
  </si>
  <si>
    <t>423-C  ERSBL FBRC MRKR PINK</t>
  </si>
  <si>
    <t>052200500</t>
  </si>
  <si>
    <t>028617520506</t>
  </si>
  <si>
    <t>522-S FABRIC MARKER FINE YELLOW</t>
  </si>
  <si>
    <t>052200200</t>
  </si>
  <si>
    <t>028617520209</t>
  </si>
  <si>
    <t>522-S FABRIC MARKER FINE RED</t>
  </si>
  <si>
    <t>052203400</t>
  </si>
  <si>
    <t>028617521107</t>
  </si>
  <si>
    <t>522-S FABRIC MARKER FINE PALE GREEN #34</t>
  </si>
  <si>
    <t>052200700</t>
  </si>
  <si>
    <t>028617520704</t>
  </si>
  <si>
    <t>522-S FABRIC MARKER FINE ORANGE</t>
  </si>
  <si>
    <t>052203300</t>
  </si>
  <si>
    <t>028617529905</t>
  </si>
  <si>
    <t>522-S FABRIC MARKER FINE NAVY #33</t>
  </si>
  <si>
    <t>052202000</t>
  </si>
  <si>
    <t>028617523101</t>
  </si>
  <si>
    <t>522-S FABRIC MARKER FINE MGENT #20</t>
  </si>
  <si>
    <t>052202700</t>
  </si>
  <si>
    <t>028617527703</t>
  </si>
  <si>
    <t>522-S FABRIC MARKER FINE KHAKI #27</t>
  </si>
  <si>
    <t>052201200</t>
  </si>
  <si>
    <t>028617521206</t>
  </si>
  <si>
    <t>522-S FABRIC MARKER FINE GREY #12</t>
  </si>
  <si>
    <t>052200400</t>
  </si>
  <si>
    <t>028617520407</t>
  </si>
  <si>
    <t>522-S FABRIC MARKER FINE GREEN</t>
  </si>
  <si>
    <t>052201300</t>
  </si>
  <si>
    <t>028617521305</t>
  </si>
  <si>
    <t>522-S FABRIC MARKER FINE GOLDEN ROD #13</t>
  </si>
  <si>
    <t>052204700</t>
  </si>
  <si>
    <t>028617524702</t>
  </si>
  <si>
    <t>522-S FABRIC MARKER FINE FLESH #47</t>
  </si>
  <si>
    <t>052206100</t>
  </si>
  <si>
    <t>028617520803</t>
  </si>
  <si>
    <t>522-S FABRIC MARKER FINE DARK VIOLET #61</t>
  </si>
  <si>
    <t>052204600</t>
  </si>
  <si>
    <t>028617524603</t>
  </si>
  <si>
    <t>522-S FABRIC MARKER FINE CRIMSON LAKE #46</t>
  </si>
  <si>
    <t>052203700</t>
  </si>
  <si>
    <t>028617523705</t>
  </si>
  <si>
    <t>522-S FABRIC MARKER FINE COOL GREY #37</t>
  </si>
  <si>
    <t>052206500</t>
  </si>
  <si>
    <t>028617528809</t>
  </si>
  <si>
    <t>522-S FABRIC MARKER FINE CHERRY #65</t>
  </si>
  <si>
    <t>052200600</t>
  </si>
  <si>
    <t>028617520605</t>
  </si>
  <si>
    <t>522-S FABRIC MARKER FINE BROWN</t>
  </si>
  <si>
    <t>052200300</t>
  </si>
  <si>
    <t>028617520308</t>
  </si>
  <si>
    <t>522-S FABRIC MARKER FINE BLUE</t>
  </si>
  <si>
    <t>052200100</t>
  </si>
  <si>
    <t>028617520100</t>
  </si>
  <si>
    <t>522-S FABRIC MARKER FINE BLACK</t>
  </si>
  <si>
    <t>0522F0500</t>
  </si>
  <si>
    <t>028617522500</t>
  </si>
  <si>
    <t>522F-S FABRIC MARKER FINE FL. YELLOW</t>
  </si>
  <si>
    <t>0522F0800</t>
  </si>
  <si>
    <t>028617522807</t>
  </si>
  <si>
    <t>522F-S FABRIC MARKER FINE FL. VIOLET</t>
  </si>
  <si>
    <t>0522F0900</t>
  </si>
  <si>
    <t>028617522906</t>
  </si>
  <si>
    <t>522F-S FABRIC MARKER FINE FL. PNK</t>
  </si>
  <si>
    <t>0522F0700</t>
  </si>
  <si>
    <t>028617522708</t>
  </si>
  <si>
    <t>522F-S FABRIC MARKER FINE FL. ORANGE</t>
  </si>
  <si>
    <t>0522F1000</t>
  </si>
  <si>
    <t>028617522302</t>
  </si>
  <si>
    <t>0522F0400</t>
  </si>
  <si>
    <t>028617522401</t>
  </si>
  <si>
    <t>522F-S FABRIC MARKER FINE FL. GREEN</t>
  </si>
  <si>
    <t>0522F051C</t>
  </si>
  <si>
    <t>028617522517</t>
  </si>
  <si>
    <t>522F-C FABRIC MARKER FINE FL. YELLOW CARDED</t>
  </si>
  <si>
    <t>0522F081C</t>
  </si>
  <si>
    <t>028617522814</t>
  </si>
  <si>
    <t>522F-C FABRIC MARKER FINE FL. VIOLET CARDED</t>
  </si>
  <si>
    <t>0522F091C</t>
  </si>
  <si>
    <t>028617522913</t>
  </si>
  <si>
    <t>522F-C FABRIC MARKER FINE FL. PINK CARDED</t>
  </si>
  <si>
    <t>0522F071C</t>
  </si>
  <si>
    <t>028617522715</t>
  </si>
  <si>
    <t>522F-C FABRIC MARKER FINE FL. ORANGE CARDED</t>
  </si>
  <si>
    <t>0522F101C</t>
  </si>
  <si>
    <t>028617522319</t>
  </si>
  <si>
    <t>522F-C FABRIC MARKER FINE FL. LT. BLUE CARDED</t>
  </si>
  <si>
    <t>0522F041C</t>
  </si>
  <si>
    <t>028617522418</t>
  </si>
  <si>
    <t>522F-C FABRIC MARKER FINE FL. GREEN CARDED</t>
  </si>
  <si>
    <t>05220051C</t>
  </si>
  <si>
    <t>028617520513</t>
  </si>
  <si>
    <t>522-C FABRIC MARKER FINE YELLOW CARDED</t>
  </si>
  <si>
    <t>05220021C</t>
  </si>
  <si>
    <t>028617520216</t>
  </si>
  <si>
    <t>522-C FABRIC MARKER FINE RED CARDED</t>
  </si>
  <si>
    <t>05220341C</t>
  </si>
  <si>
    <t>028617521114</t>
  </si>
  <si>
    <t>522-C FABRIC MARKER FINE PALE GREEN #34 CARDED</t>
  </si>
  <si>
    <t>05220071C</t>
  </si>
  <si>
    <t>028617520711</t>
  </si>
  <si>
    <t>522-C FABRIC MARKER FINE ORANGE CARDED</t>
  </si>
  <si>
    <t>05220331C</t>
  </si>
  <si>
    <t>028617529912</t>
  </si>
  <si>
    <t>522-C FABRIC MARKER FINE NAVY #33 CARDED</t>
  </si>
  <si>
    <t>05220201C</t>
  </si>
  <si>
    <t>028617523118</t>
  </si>
  <si>
    <t>522-C FABRIC MARKER FINE MAGENTA #20 CARDED</t>
  </si>
  <si>
    <t>05220271C</t>
  </si>
  <si>
    <t>028617527710</t>
  </si>
  <si>
    <t>522-C FABRIC MARKER FINE KHAKI #27 CARDED</t>
  </si>
  <si>
    <t>05220121C</t>
  </si>
  <si>
    <t>028617521213</t>
  </si>
  <si>
    <t>522-C FABRIC MARKER FINE GREY #12 CARDED</t>
  </si>
  <si>
    <t>05220041C</t>
  </si>
  <si>
    <t>028617520414</t>
  </si>
  <si>
    <t>522-C FABRIC MARKER FINE GREEN CARDED</t>
  </si>
  <si>
    <t>05220131C</t>
  </si>
  <si>
    <t>028617521312</t>
  </si>
  <si>
    <t>522-C FABRIC MARKER FINE GOLDEN ROD #13 CARDED</t>
  </si>
  <si>
    <t>05220471C</t>
  </si>
  <si>
    <t>028617524719</t>
  </si>
  <si>
    <t>522-C FABRIC MARKER FINE FLESH #47 CARDED</t>
  </si>
  <si>
    <t>05220611C</t>
  </si>
  <si>
    <t>028617520810</t>
  </si>
  <si>
    <t>522-C FABRIC MARKER FINE DARK VIOLET #61 CARDED</t>
  </si>
  <si>
    <t>05220461C</t>
  </si>
  <si>
    <t>028617524610</t>
  </si>
  <si>
    <t>522-C FABRIC MARKER FINE CRIMSON LAKE #46 CARDED</t>
  </si>
  <si>
    <t>05220371C</t>
  </si>
  <si>
    <t>028617523712</t>
  </si>
  <si>
    <t>522-C FABRIC MARKER FINE COOL GREY #37 CARDED</t>
  </si>
  <si>
    <t>05220651C</t>
  </si>
  <si>
    <t>028617528816</t>
  </si>
  <si>
    <t>522-C FABRIC MARKER FINE CHERRY #65 CARDED</t>
  </si>
  <si>
    <t>05220061C</t>
  </si>
  <si>
    <t>028617520612</t>
  </si>
  <si>
    <t>522-C FABRIC MARKER FINE BROWN CARDED</t>
  </si>
  <si>
    <t>05220031C</t>
  </si>
  <si>
    <t>028617520315</t>
  </si>
  <si>
    <t>522-C FABRIC MARKER FINE BLUE CARDED</t>
  </si>
  <si>
    <t>05220011C</t>
  </si>
  <si>
    <t>028617520117</t>
  </si>
  <si>
    <t>522-C FABRIC MARKER FINE BLACK CARDED</t>
  </si>
  <si>
    <t>05226A</t>
  </si>
  <si>
    <t>028617522166</t>
  </si>
  <si>
    <t>522-6A FABRIC MARKER FINE SET A</t>
  </si>
  <si>
    <t>05226B</t>
  </si>
  <si>
    <t>028617522265</t>
  </si>
  <si>
    <t>522-6B FABRIC MARKER FINE SET B</t>
  </si>
  <si>
    <t>028617522364</t>
  </si>
  <si>
    <t>05226C</t>
  </si>
  <si>
    <t>522-6C FABRIC MARKER FINE SET C</t>
  </si>
  <si>
    <t>05226D</t>
  </si>
  <si>
    <t>028617522463</t>
  </si>
  <si>
    <t>522-6D FABRIC MARKER FINE SET D</t>
  </si>
  <si>
    <t>052224D</t>
  </si>
  <si>
    <t>028617952246</t>
  </si>
  <si>
    <t>522-24D FABRIC MRKR DSPLY</t>
  </si>
  <si>
    <t>062200500</t>
  </si>
  <si>
    <t>028617620503</t>
  </si>
  <si>
    <t>622-S FABRIC MARKER BOLD YELLOW</t>
  </si>
  <si>
    <t>062200200</t>
  </si>
  <si>
    <t>028617620206</t>
  </si>
  <si>
    <t>622-S FABRIC MARKER BOLD RED</t>
  </si>
  <si>
    <t>062203400</t>
  </si>
  <si>
    <t>028617621104</t>
  </si>
  <si>
    <t>622-S FABRIC MARKER BOLD PALE GREEN #34</t>
  </si>
  <si>
    <t>062200700</t>
  </si>
  <si>
    <t>028617620701</t>
  </si>
  <si>
    <t>622-S FABRIC MARKER BOLD ORANGE</t>
  </si>
  <si>
    <t>062203300</t>
  </si>
  <si>
    <t>028617629902</t>
  </si>
  <si>
    <t>622-S FABRIC MARKER BOLD NAVY #33</t>
  </si>
  <si>
    <t>062202000</t>
  </si>
  <si>
    <t>028617623108</t>
  </si>
  <si>
    <t>622-S FABRIC MARKER BOLD MGENT #20</t>
  </si>
  <si>
    <t>062202700</t>
  </si>
  <si>
    <t>028617627700</t>
  </si>
  <si>
    <t>622-S FABRIC MARKER BOLD KHAKI #27</t>
  </si>
  <si>
    <t>062201200</t>
  </si>
  <si>
    <t>028617621204</t>
  </si>
  <si>
    <t>622-S FABRIC MARKER BOLD GREY #12</t>
  </si>
  <si>
    <t>062200400</t>
  </si>
  <si>
    <t>028617620404</t>
  </si>
  <si>
    <t>622-S FABRIC MARKER BOLD GREEN</t>
  </si>
  <si>
    <t>062201300</t>
  </si>
  <si>
    <t>028617621302</t>
  </si>
  <si>
    <t>622-S FABRIC MARKER BOLD GOLDEN ROD #13</t>
  </si>
  <si>
    <t>062204700</t>
  </si>
  <si>
    <t>028617624709</t>
  </si>
  <si>
    <t>622-S FABRIC MARKER BOLD FLESH #47</t>
  </si>
  <si>
    <t>062206100</t>
  </si>
  <si>
    <t>028617620800</t>
  </si>
  <si>
    <t>622-S FABRIC MARKER BOLD DARK VIOLET #61</t>
  </si>
  <si>
    <t>062204600</t>
  </si>
  <si>
    <t>028617624600</t>
  </si>
  <si>
    <t>622-S FABRIC MARKER BOLD CRIMSON LAKE #46</t>
  </si>
  <si>
    <t>062203700</t>
  </si>
  <si>
    <t>028617623702</t>
  </si>
  <si>
    <t>622-S FABRIC MARKER BOLD COOL GREY #37</t>
  </si>
  <si>
    <t>062206500</t>
  </si>
  <si>
    <t>028617628806</t>
  </si>
  <si>
    <t>622-S FABRIC MARKER BOLD CHERRY #65</t>
  </si>
  <si>
    <t>062200600</t>
  </si>
  <si>
    <t>028617620602</t>
  </si>
  <si>
    <t>622-S FABRIC MARKER BOLD BROWN</t>
  </si>
  <si>
    <t>062200300</t>
  </si>
  <si>
    <t>028617620305</t>
  </si>
  <si>
    <t>622-S FABRIC MARKER BOLD BLUE</t>
  </si>
  <si>
    <t>062200100</t>
  </si>
  <si>
    <t>028617620107</t>
  </si>
  <si>
    <t>622-S FABRIC MARKER BOLD BLACK</t>
  </si>
  <si>
    <t>0622F0500</t>
  </si>
  <si>
    <t>028617622507</t>
  </si>
  <si>
    <t>622F-S FABRIC MARKER BOLD FL. YELLOW</t>
  </si>
  <si>
    <t>0622F0800</t>
  </si>
  <si>
    <t>028617622804</t>
  </si>
  <si>
    <t>622F-S FABRIC MARKER BOLD FL. VIOLET</t>
  </si>
  <si>
    <t>0622F0900</t>
  </si>
  <si>
    <t>028617622903</t>
  </si>
  <si>
    <t>622F-S FABRIC MARKER BOLD FL. PNK</t>
  </si>
  <si>
    <t>0622F0700</t>
  </si>
  <si>
    <t>028617622705</t>
  </si>
  <si>
    <t>622F-S FABRIC MARKER BOLD FL. ORANGE</t>
  </si>
  <si>
    <t>0622F1000</t>
  </si>
  <si>
    <t>028617622309</t>
  </si>
  <si>
    <t>0622F0400</t>
  </si>
  <si>
    <t>028617622408</t>
  </si>
  <si>
    <t>622F-S FABRIC MARKER BOLD FL. GREEN</t>
  </si>
  <si>
    <t>0622F051C</t>
  </si>
  <si>
    <t>028617622514</t>
  </si>
  <si>
    <t>622F-C FABRIC MARKER BOLD FL. YELLOW CARDED</t>
  </si>
  <si>
    <t>0622F081C</t>
  </si>
  <si>
    <t>028617622811</t>
  </si>
  <si>
    <t>622F-C FABRIC MARKER BOLD FL. VIOLET CARDED</t>
  </si>
  <si>
    <t>0622F091C</t>
  </si>
  <si>
    <t>028617622910</t>
  </si>
  <si>
    <t>622F-C FABRIC MARKER BOLD FL. PINK CARDED</t>
  </si>
  <si>
    <t>0622F071C</t>
  </si>
  <si>
    <t>028617622712</t>
  </si>
  <si>
    <t>622F-C FABRIC MARKER BOLD FL. ORANGE CARDED</t>
  </si>
  <si>
    <t>0622F101C</t>
  </si>
  <si>
    <t>028617622316</t>
  </si>
  <si>
    <t>0622F041C</t>
  </si>
  <si>
    <t>028617622415</t>
  </si>
  <si>
    <t>622F-C FABRIC MARKER BOLD FL. GREEN CARDED</t>
  </si>
  <si>
    <t>06220051C</t>
  </si>
  <si>
    <t>028617620510</t>
  </si>
  <si>
    <t>622-C FABRIC MARKER BOLD YELLOW CARDED</t>
  </si>
  <si>
    <t>06220021C</t>
  </si>
  <si>
    <t>028617620213</t>
  </si>
  <si>
    <t>622-C FABRIC MARKER BOLD RED CARDED</t>
  </si>
  <si>
    <t>06220341C</t>
  </si>
  <si>
    <t>028617621111</t>
  </si>
  <si>
    <t>622-C FABRIC MARKER BOLD PALE GREEN #34 CARDED</t>
  </si>
  <si>
    <t>06220071C</t>
  </si>
  <si>
    <t>028617620718</t>
  </si>
  <si>
    <t>622-C FABRIC MARKER BOLD ORANGE CARDED</t>
  </si>
  <si>
    <t>06220331C</t>
  </si>
  <si>
    <t>028617629919</t>
  </si>
  <si>
    <t>622-C FABRIC MARKER BOLD NAVY #33 CARDED</t>
  </si>
  <si>
    <t>06220201C</t>
  </si>
  <si>
    <t>028617623115</t>
  </si>
  <si>
    <t>622-C FABRIC MARKER BOLD MAGENTA #20 CARDED</t>
  </si>
  <si>
    <t>06220271C</t>
  </si>
  <si>
    <t>028617627717</t>
  </si>
  <si>
    <t>622-C FABRIC MARKER BOLD KHAKI #27 CARDED</t>
  </si>
  <si>
    <t>06220121C</t>
  </si>
  <si>
    <t>028617621210</t>
  </si>
  <si>
    <t>622-C FABRIC MARKER BOLD GREY #12 CARDED</t>
  </si>
  <si>
    <t>06220041C</t>
  </si>
  <si>
    <t>028617620411</t>
  </si>
  <si>
    <t>622-C FABRIC MARKER BOLD GREEN CARDED</t>
  </si>
  <si>
    <t>06220131C</t>
  </si>
  <si>
    <t>028617621319</t>
  </si>
  <si>
    <t>622-C FABRIC MARKER BOLD GOLDEN ROD #13 CARDED</t>
  </si>
  <si>
    <t>06220471C</t>
  </si>
  <si>
    <t>028617624716</t>
  </si>
  <si>
    <t>622-C FABRIC MARKER BOLD FLESH #47 CARDED</t>
  </si>
  <si>
    <t>06220611C</t>
  </si>
  <si>
    <t>028617620817</t>
  </si>
  <si>
    <t>622-C FABRIC MARKER BOLD DARK VIOLET #61 CARDED</t>
  </si>
  <si>
    <t>06220461C</t>
  </si>
  <si>
    <t>028617624617</t>
  </si>
  <si>
    <t>622-C FABRIC MARKER BOLD CRIMSON LAKE #46 CARDED</t>
  </si>
  <si>
    <t>06220371C</t>
  </si>
  <si>
    <t>028617623719</t>
  </si>
  <si>
    <t>622-C FABRIC MARKER BOLD COOL GREY #37 CARDED</t>
  </si>
  <si>
    <t>06220651C</t>
  </si>
  <si>
    <t>028617628813</t>
  </si>
  <si>
    <t>622-C FABRIC MARKER BOLD CHERRY #65 CARDED</t>
  </si>
  <si>
    <t>06220061C</t>
  </si>
  <si>
    <t>028617620619</t>
  </si>
  <si>
    <t>622-C FABRIC MARKER BOLD BROWN CARDED</t>
  </si>
  <si>
    <t>06220031C</t>
  </si>
  <si>
    <t>028617620312</t>
  </si>
  <si>
    <t>622-C FABRIC MARKER BOLD BLUE CARDED</t>
  </si>
  <si>
    <t>028617620114</t>
  </si>
  <si>
    <t>06220011C</t>
  </si>
  <si>
    <t>622-C FABRIC MARKER BOLD BLACK CARDED</t>
  </si>
  <si>
    <t>062212D</t>
  </si>
  <si>
    <t>028617962122</t>
  </si>
  <si>
    <t>622-12D FABRIC MRKR DSPLY</t>
  </si>
  <si>
    <t>072200500</t>
  </si>
  <si>
    <t>028617720500</t>
  </si>
  <si>
    <t>722-S FABRIC BRUSH MARKER YELLOW</t>
  </si>
  <si>
    <t>072200200</t>
  </si>
  <si>
    <t>028617720203</t>
  </si>
  <si>
    <t>722-S FABRIC BRUSH MARKER RED</t>
  </si>
  <si>
    <t>072203400</t>
  </si>
  <si>
    <t>028617721101</t>
  </si>
  <si>
    <t>722-S FABRIC BRUSH MARKER PALE GREEN #34</t>
  </si>
  <si>
    <t>072200700</t>
  </si>
  <si>
    <t>028617720708</t>
  </si>
  <si>
    <t>722-S FABRIC BRUSH MARKER ORANGE</t>
  </si>
  <si>
    <t>072203300</t>
  </si>
  <si>
    <t>028617729909</t>
  </si>
  <si>
    <t>722-S FABRIC BRUSH MARKER NAVY #33</t>
  </si>
  <si>
    <t>072202000</t>
  </si>
  <si>
    <t>028617723105</t>
  </si>
  <si>
    <t>722-S FABRIC BRUSH MARKER MGENT #20</t>
  </si>
  <si>
    <t>072202700</t>
  </si>
  <si>
    <t>028617727707</t>
  </si>
  <si>
    <t>722-S FABRIC BRUSH MARKER KHAKI #27</t>
  </si>
  <si>
    <t>072201200</t>
  </si>
  <si>
    <t>028617721200</t>
  </si>
  <si>
    <t>722-S FABRIC BRUSH MARKER GREY #12</t>
  </si>
  <si>
    <t>072200400</t>
  </si>
  <si>
    <t>028617720401</t>
  </si>
  <si>
    <t>722-S FABRIC BRUSH MARKER GREEN</t>
  </si>
  <si>
    <t>072201300</t>
  </si>
  <si>
    <t>028617721309</t>
  </si>
  <si>
    <t>722-S FABRIC BRUSH MARKER GOLDEN ROD #13</t>
  </si>
  <si>
    <t>072204700</t>
  </si>
  <si>
    <t>028617724706</t>
  </si>
  <si>
    <t>722-S FABRIC BRUSH MARKER FLESH #47</t>
  </si>
  <si>
    <t>072206100</t>
  </si>
  <si>
    <t>028617720807</t>
  </si>
  <si>
    <t>722-S FABRIC BRUSH MARKER DARK VIOLET #61</t>
  </si>
  <si>
    <t>072204600</t>
  </si>
  <si>
    <t>028617724003</t>
  </si>
  <si>
    <t>722-S FABRIC BRUSH MARKER CRIMSON LAKE #46</t>
  </si>
  <si>
    <t>072203700</t>
  </si>
  <si>
    <t>028617723709</t>
  </si>
  <si>
    <t>722-S FABRIC BRUSH MARKER COOL GREY #37</t>
  </si>
  <si>
    <t>072206500</t>
  </si>
  <si>
    <t>028617728803</t>
  </si>
  <si>
    <t>722-S FABRIC BRUSH MARKER CHERRY #65</t>
  </si>
  <si>
    <t>072200600</t>
  </si>
  <si>
    <t>028617720609</t>
  </si>
  <si>
    <t>722-S FABRIC BRUSH MARKER BROWN</t>
  </si>
  <si>
    <t>072200300</t>
  </si>
  <si>
    <t>028617720302</t>
  </si>
  <si>
    <t>722-S FABRIC BRUSH MARKER BLUE</t>
  </si>
  <si>
    <t>072200100</t>
  </si>
  <si>
    <t>028617720104</t>
  </si>
  <si>
    <t>722-S FABRIC BRUSH MARKER BLACK</t>
  </si>
  <si>
    <t>0722F0500</t>
  </si>
  <si>
    <t>028617722504</t>
  </si>
  <si>
    <t>722F-S FABRIC BRUSH MARKER FL. YELLOW</t>
  </si>
  <si>
    <t>0722F0800</t>
  </si>
  <si>
    <t>028617722801</t>
  </si>
  <si>
    <t>722F-S FABRIC BRUSH MARKER FL. VIOLET</t>
  </si>
  <si>
    <t>0722F0900</t>
  </si>
  <si>
    <t>028617722900</t>
  </si>
  <si>
    <t>722F-S FABRIC BRUSH MARKER FL. PNK</t>
  </si>
  <si>
    <t>0722F0700</t>
  </si>
  <si>
    <t>028617722702</t>
  </si>
  <si>
    <t>722F-S FABRIC BRUSH MARKER FL. ORANGE</t>
  </si>
  <si>
    <t>0722F1000</t>
  </si>
  <si>
    <t>028617722306</t>
  </si>
  <si>
    <t>0722F0400</t>
  </si>
  <si>
    <t>028617722405</t>
  </si>
  <si>
    <t>722F-S FABRIC BRUSH MARKER FL. GREEN</t>
  </si>
  <si>
    <t>0722F051C</t>
  </si>
  <si>
    <t>028617722511</t>
  </si>
  <si>
    <t>722F-C FABRIC BRUSH MARKER FL. YELLOW CARDED</t>
  </si>
  <si>
    <t>0722F081C</t>
  </si>
  <si>
    <t>028617722818</t>
  </si>
  <si>
    <t>722F-C FABRIC BRUSH MARKER FL. VIOLET CARDED</t>
  </si>
  <si>
    <t>0722F091C</t>
  </si>
  <si>
    <t>028617722917</t>
  </si>
  <si>
    <t>722F-C FABRIC BRUSH MARKER FL. PINK CARDED</t>
  </si>
  <si>
    <t>0722F071C</t>
  </si>
  <si>
    <t>028617722719</t>
  </si>
  <si>
    <t>722F-C FABRIC BRUSH MARKER FL. ORANGE CARDED</t>
  </si>
  <si>
    <t>0722F101C</t>
  </si>
  <si>
    <t>028617722313</t>
  </si>
  <si>
    <t>0722F041C</t>
  </si>
  <si>
    <t>028617722412</t>
  </si>
  <si>
    <t>722F-C FABRIC BRUSH MARKER FL. GREEN CARDED</t>
  </si>
  <si>
    <t>028617720111</t>
  </si>
  <si>
    <t>07220051C</t>
  </si>
  <si>
    <t>028617720517</t>
  </si>
  <si>
    <t>722-C FABRIC BRUSH MARKER YELLOW CARDED</t>
  </si>
  <si>
    <t>07220021C</t>
  </si>
  <si>
    <t>028617720210</t>
  </si>
  <si>
    <t>722-C FABRIC BRUSH MARKER RED CARDED</t>
  </si>
  <si>
    <t>07220341C</t>
  </si>
  <si>
    <t>028617721118</t>
  </si>
  <si>
    <t>722-C FABRIC BRUSH MARKER PALE GREEN #34 CARDED</t>
  </si>
  <si>
    <t>07220071C</t>
  </si>
  <si>
    <t>028617720715</t>
  </si>
  <si>
    <t>722-C FABRIC BRUSH MARKER ORANGE CARDED</t>
  </si>
  <si>
    <t>07220331C</t>
  </si>
  <si>
    <t>028617729916</t>
  </si>
  <si>
    <t>722-C FABRIC BRUSH MARKER NAVY #33 CARDED</t>
  </si>
  <si>
    <t>07220201C</t>
  </si>
  <si>
    <t>028617723112</t>
  </si>
  <si>
    <t>722-C FABRIC BRUSH MARKER MAGENTA #20 CARDED</t>
  </si>
  <si>
    <t>07220271C</t>
  </si>
  <si>
    <t>028617727714</t>
  </si>
  <si>
    <t>722-C FABRIC BRUSH MARKER KHAKI #27 CARDED</t>
  </si>
  <si>
    <t>07220121C</t>
  </si>
  <si>
    <t>028617721217</t>
  </si>
  <si>
    <t>722-C FABRIC BRUSH MARKER GREY #12 CARDED</t>
  </si>
  <si>
    <t>07220041C</t>
  </si>
  <si>
    <t>028617720418</t>
  </si>
  <si>
    <t>722-C FABRIC BRUSH MARKER GREEN CARDED</t>
  </si>
  <si>
    <t>07220131C</t>
  </si>
  <si>
    <t>028617721316</t>
  </si>
  <si>
    <t>722-C FABRIC BRUSH MARKER GOLDEN ROD #13 CARDED</t>
  </si>
  <si>
    <t>07220611C</t>
  </si>
  <si>
    <t>028617720814</t>
  </si>
  <si>
    <t>722-C FABRIC BRUSH MARKER DARK VIOLET #61 CARDED</t>
  </si>
  <si>
    <t>07220461C</t>
  </si>
  <si>
    <t>028617724010</t>
  </si>
  <si>
    <t>722-C FABRIC BRUSH MARKER CRIMSON LAKE #46 CARDED</t>
  </si>
  <si>
    <t>07220371C</t>
  </si>
  <si>
    <t>028617723716</t>
  </si>
  <si>
    <t>722-C FABRIC BRUSH MARKER COOL GREY #37 CARDED</t>
  </si>
  <si>
    <t>07220651C</t>
  </si>
  <si>
    <t>028617728810</t>
  </si>
  <si>
    <t>722-C FABRIC BRUSH MARKER CHERRY #65 CARDED</t>
  </si>
  <si>
    <t>07220061C</t>
  </si>
  <si>
    <t>028617720616</t>
  </si>
  <si>
    <t>722-C FABRIC BRUSH MARKER BROWN CARDED</t>
  </si>
  <si>
    <t>07220031C</t>
  </si>
  <si>
    <t>028617720319</t>
  </si>
  <si>
    <t>722-C FABRIC BRUSH MARKER BLUE CARDED</t>
  </si>
  <si>
    <t>07220011C</t>
  </si>
  <si>
    <t>722-C FABRIC BRUSH MARKER BLACK CARDED</t>
  </si>
  <si>
    <t>07220471C</t>
  </si>
  <si>
    <t>028617724713</t>
  </si>
  <si>
    <t>722-C ABRC MARKER BOLD FLESH #47 CARDED</t>
  </si>
  <si>
    <t>07226A</t>
  </si>
  <si>
    <t>028617722160</t>
  </si>
  <si>
    <t>722-6A FABRIC BRUSH MARKER SET A</t>
  </si>
  <si>
    <t>07226B</t>
  </si>
  <si>
    <t>028617722269</t>
  </si>
  <si>
    <t>722-6B FABRIC BRUSH MARKER SET B</t>
  </si>
  <si>
    <t>07226C</t>
  </si>
  <si>
    <t>028617722368</t>
  </si>
  <si>
    <t>722-6C FABRIC BRUSH MARKER SET C</t>
  </si>
  <si>
    <t>07226D</t>
  </si>
  <si>
    <t>028617722467</t>
  </si>
  <si>
    <t>722-6D FABRIC BRUSH MARKER SET D</t>
  </si>
  <si>
    <t>072212D</t>
  </si>
  <si>
    <t>028617972121</t>
  </si>
  <si>
    <t>722-12D FABRIC BRUSH MARKER DISPLAY</t>
  </si>
  <si>
    <t>028617122984</t>
  </si>
  <si>
    <t>028617122977</t>
  </si>
  <si>
    <t>028617122908</t>
  </si>
  <si>
    <t>028617122946</t>
  </si>
  <si>
    <t>0122F051C</t>
  </si>
  <si>
    <t>028617124858</t>
  </si>
  <si>
    <t>122F-C FABRIC BALL FL.YELLOW</t>
  </si>
  <si>
    <t>0122F081C</t>
  </si>
  <si>
    <t>028617124889</t>
  </si>
  <si>
    <t>122F-C FABRIC BALL FL.VIOLET</t>
  </si>
  <si>
    <t>0122F091C</t>
  </si>
  <si>
    <t>028617124896</t>
  </si>
  <si>
    <t>122F-C FABRIC BALL FL.PINK</t>
  </si>
  <si>
    <t>0122F071C</t>
  </si>
  <si>
    <t>028617124872</t>
  </si>
  <si>
    <t>122F-C FABRIC BALL FL.ORANGE</t>
  </si>
  <si>
    <t>0122F101C</t>
  </si>
  <si>
    <t>028617124902</t>
  </si>
  <si>
    <t>122F-C FABRIC BALL FL.LT.BLUE</t>
  </si>
  <si>
    <t>0122F041C</t>
  </si>
  <si>
    <t>028617124841</t>
  </si>
  <si>
    <t>122F-C FABRIC BALL FL.GREEN</t>
  </si>
  <si>
    <t>01220051C</t>
  </si>
  <si>
    <t>028617124056</t>
  </si>
  <si>
    <t>122-C FABRIC BALL YELLOW</t>
  </si>
  <si>
    <t>01220021C</t>
  </si>
  <si>
    <t>028617124025</t>
  </si>
  <si>
    <t>122-C FABRIC BALL RED</t>
  </si>
  <si>
    <t>01220041C</t>
  </si>
  <si>
    <t>028617124049</t>
  </si>
  <si>
    <t>122-C FABRIC BALL GREEN</t>
  </si>
  <si>
    <t>01220061C</t>
  </si>
  <si>
    <t>028617124063</t>
  </si>
  <si>
    <t>122-C FABRIC BALL BROWN</t>
  </si>
  <si>
    <t>01220031C</t>
  </si>
  <si>
    <t>028617124032</t>
  </si>
  <si>
    <t>122-C FABRIC BALL BLUE</t>
  </si>
  <si>
    <t>01220011C</t>
  </si>
  <si>
    <t>028617124018</t>
  </si>
  <si>
    <t>122-C FABRIC BALL BLACK</t>
  </si>
  <si>
    <t>012206A</t>
  </si>
  <si>
    <t>028617123295</t>
  </si>
  <si>
    <t>122-6A FBRC BALL&amp;BRUSH SET A</t>
  </si>
  <si>
    <t>012206C</t>
  </si>
  <si>
    <t>028617123431</t>
  </si>
  <si>
    <t>122-6C FBRC BALL&amp;BRSH FL.SET C</t>
  </si>
  <si>
    <t>012212D</t>
  </si>
  <si>
    <t>028617920023</t>
  </si>
  <si>
    <t>122-12D FBRC BALL 12 DZ DSPY</t>
  </si>
  <si>
    <t>05100011C</t>
  </si>
  <si>
    <t>028617505916</t>
  </si>
  <si>
    <t>510-C AUTOGRAPH MARKER</t>
  </si>
  <si>
    <t>028617505718</t>
  </si>
  <si>
    <t>054007100</t>
  </si>
  <si>
    <t>028617540719</t>
  </si>
  <si>
    <t>540-S FABRIC MARKER CHISEL VIRIDIAN</t>
  </si>
  <si>
    <t>054000200</t>
  </si>
  <si>
    <t>028617540023</t>
  </si>
  <si>
    <t>540-S FABRIC MARKER CHISEL RED</t>
  </si>
  <si>
    <t>054000800</t>
  </si>
  <si>
    <t>028617540085</t>
  </si>
  <si>
    <t>540-S FABRIC MARKER CHISEL PURPLE</t>
  </si>
  <si>
    <t>054007500</t>
  </si>
  <si>
    <t>028617540757</t>
  </si>
  <si>
    <t>540-S FABRIC MARKER CHISEL PEACK.BLUE</t>
  </si>
  <si>
    <t>054000700</t>
  </si>
  <si>
    <t>028617540078</t>
  </si>
  <si>
    <t>540-S FABRIC MARKER CHISEL ORANGE</t>
  </si>
  <si>
    <t>054001200</t>
  </si>
  <si>
    <t>028617540122</t>
  </si>
  <si>
    <t>540-S FABRIC MARKER CHISEL MIST GREY</t>
  </si>
  <si>
    <t>054002000</t>
  </si>
  <si>
    <t>028617540207</t>
  </si>
  <si>
    <t>540-S FABRIC MARKER CHISEL MAGENTA</t>
  </si>
  <si>
    <t>054002200</t>
  </si>
  <si>
    <t>028617540221</t>
  </si>
  <si>
    <t>540-S FABRIC MARKER CHISEL LEMON</t>
  </si>
  <si>
    <t>054003700</t>
  </si>
  <si>
    <t>028617540375</t>
  </si>
  <si>
    <t>540-S FABRIC MARKER CHISEL GREY</t>
  </si>
  <si>
    <t>054000400</t>
  </si>
  <si>
    <t>028617540047</t>
  </si>
  <si>
    <t>540-S FABRIC MARKER CHISEL GREEN</t>
  </si>
  <si>
    <t>054004700</t>
  </si>
  <si>
    <t>028617540474</t>
  </si>
  <si>
    <t>540-S FABRIC MARKER CHISEL FLESH TONE</t>
  </si>
  <si>
    <t>054006000</t>
  </si>
  <si>
    <t>028617540603</t>
  </si>
  <si>
    <t>540-S FABRIC MARKER CHISEL COBALT BLUE</t>
  </si>
  <si>
    <t>054000600</t>
  </si>
  <si>
    <t>028617540061</t>
  </si>
  <si>
    <t>540-S FABRIC MARKER CHISEL BROWN</t>
  </si>
  <si>
    <t>054000300</t>
  </si>
  <si>
    <t>028617540030</t>
  </si>
  <si>
    <t>540-S FABRIC MARKER CHISEL BLUE</t>
  </si>
  <si>
    <t>054000100</t>
  </si>
  <si>
    <t>028617540016</t>
  </si>
  <si>
    <t>540-S FABRIC MARKER CHISEL BLACK</t>
  </si>
  <si>
    <t>054001100</t>
  </si>
  <si>
    <t>028617540115</t>
  </si>
  <si>
    <t>540-S FABRIC MARKER CHISEL APPLE GREEN</t>
  </si>
  <si>
    <t>054013200</t>
  </si>
  <si>
    <t>028617541327</t>
  </si>
  <si>
    <t>540-S FABRIC MARKER CHISEL ALZ.CRIMSON</t>
  </si>
  <si>
    <t>0540F0800</t>
  </si>
  <si>
    <t>028617541587</t>
  </si>
  <si>
    <t>0540F1000</t>
  </si>
  <si>
    <t>028617541600</t>
  </si>
  <si>
    <t>540F-S FABRIC MARKER CHISEL FL.SKY BLUE</t>
  </si>
  <si>
    <t>0540F0900</t>
  </si>
  <si>
    <t>028617541594</t>
  </si>
  <si>
    <t>540F-S FABRIC MARKER CHISEL FL.NEON PNK</t>
  </si>
  <si>
    <t>0540F0700</t>
  </si>
  <si>
    <t>028617541570</t>
  </si>
  <si>
    <t>540F-S FABRIC MARKER CHISEL FL.NEON ORNG</t>
  </si>
  <si>
    <t>0540F0400</t>
  </si>
  <si>
    <t>028617541549</t>
  </si>
  <si>
    <t>540F-S FABRIC MARKER CHISEL FL.LIME</t>
  </si>
  <si>
    <t>054003G</t>
  </si>
  <si>
    <t>028617541846</t>
  </si>
  <si>
    <t>540-3G FABRIC MARKER CHISEL TROPICAL SET</t>
  </si>
  <si>
    <t>054003C</t>
  </si>
  <si>
    <t>028617541839</t>
  </si>
  <si>
    <t>540-3C FABRIC MARKER CHISEL FLRSCNT SET</t>
  </si>
  <si>
    <t>054003A</t>
  </si>
  <si>
    <t>028617541815</t>
  </si>
  <si>
    <t>540-3A FABRIC MARKER CHISEL PRIMARY SET</t>
  </si>
  <si>
    <t>05124-4A</t>
  </si>
  <si>
    <t>028617551777</t>
  </si>
  <si>
    <t>5124-4A FABRIC MKR MULTI TIP SET</t>
  </si>
  <si>
    <t>055007100</t>
  </si>
  <si>
    <t>028617550718</t>
  </si>
  <si>
    <t>550-S FABRIC MARKER BRUSH VIRIDIAN</t>
  </si>
  <si>
    <t>055000200</t>
  </si>
  <si>
    <t>028617550022</t>
  </si>
  <si>
    <t>550-S FABRIC MARKER BRUSH RED</t>
  </si>
  <si>
    <t>055000800</t>
  </si>
  <si>
    <t>028617550084</t>
  </si>
  <si>
    <t>550-S FABRIC MARKER BRUSH PURPLE</t>
  </si>
  <si>
    <t>055007500</t>
  </si>
  <si>
    <t>028617550756</t>
  </si>
  <si>
    <t>550-S FABRIC MARKER BRUSH PEACK.BLUE</t>
  </si>
  <si>
    <t>055000700</t>
  </si>
  <si>
    <t>028617550077</t>
  </si>
  <si>
    <t>550-S FABRIC MARKER BRUSH ORANGE</t>
  </si>
  <si>
    <t>055002000</t>
  </si>
  <si>
    <t>028617550206</t>
  </si>
  <si>
    <t>550-S FABRIC MARKER BRUSH MAGENTA</t>
  </si>
  <si>
    <t>055002200</t>
  </si>
  <si>
    <t>028617550220</t>
  </si>
  <si>
    <t>550-S FABRIC MARKER BRUSH LEMON</t>
  </si>
  <si>
    <t>055003700</t>
  </si>
  <si>
    <t>028617550374</t>
  </si>
  <si>
    <t>550-S FABRIC MARKER BRUSH GREY</t>
  </si>
  <si>
    <t>055000400</t>
  </si>
  <si>
    <t>028617550046</t>
  </si>
  <si>
    <t>550-S FABRIC MARKER BRUSH GREEN</t>
  </si>
  <si>
    <t>055006000</t>
  </si>
  <si>
    <t>028617550602</t>
  </si>
  <si>
    <t>550-S FABRIC MARKER BRUSH COBALT BLUE</t>
  </si>
  <si>
    <t>055000600</t>
  </si>
  <si>
    <t>028617550060</t>
  </si>
  <si>
    <t>550-S FABRIC MARKER BRUSH BROWN</t>
  </si>
  <si>
    <t>055000300</t>
  </si>
  <si>
    <t>028617550039</t>
  </si>
  <si>
    <t>550-S FABRIC MARKER BRUSH BLUE</t>
  </si>
  <si>
    <t>055000100</t>
  </si>
  <si>
    <t>028617550015</t>
  </si>
  <si>
    <t>550-S FABRIC MARKER BRUSH BLACK</t>
  </si>
  <si>
    <t>055001100</t>
  </si>
  <si>
    <t>028617550114</t>
  </si>
  <si>
    <t>550-S FABRIC MARKER BRUSH APPLE GREEN</t>
  </si>
  <si>
    <t>055013200</t>
  </si>
  <si>
    <t>028617551326</t>
  </si>
  <si>
    <t>550-S FABRIC MARKER BRUSH ALZ.CRIMSON</t>
  </si>
  <si>
    <t>0550F1000</t>
  </si>
  <si>
    <t>028617551609</t>
  </si>
  <si>
    <t>550F-S FABRIC MARKER BRUSH FL.SKY BLUE</t>
  </si>
  <si>
    <t>0550F0900</t>
  </si>
  <si>
    <t>028617551593</t>
  </si>
  <si>
    <t>550F-S FABRIC MARKER BRUSH FL.NEON PNK</t>
  </si>
  <si>
    <t>056006C</t>
  </si>
  <si>
    <t>028617552101</t>
  </si>
  <si>
    <t>560-6C GRAFFITI FABRIC MARKER FLUORESCENT SET</t>
  </si>
  <si>
    <t>056006B</t>
  </si>
  <si>
    <t>028617552088</t>
  </si>
  <si>
    <t>560-6B GRAFFITI FABRIC MARKER FLORAL SET</t>
  </si>
  <si>
    <t>056006A</t>
  </si>
  <si>
    <t>028617552064</t>
  </si>
  <si>
    <t>560-6A GRAFFITI FABRIC MARKER PRIMARY SET</t>
  </si>
  <si>
    <t>056030A</t>
  </si>
  <si>
    <t>028617950075</t>
  </si>
  <si>
    <t>560-30A GRFFITI FABRIC MARKER 30PCS VALUE PACK</t>
  </si>
  <si>
    <t>057000500</t>
  </si>
  <si>
    <t>028617570150</t>
  </si>
  <si>
    <t>570-S FABRIC MARKER CHISEL YELLOW</t>
  </si>
  <si>
    <t>057006700</t>
  </si>
  <si>
    <t>028617570679</t>
  </si>
  <si>
    <t>570-S FABRIC MARKER CHISEL STRAWBERRY</t>
  </si>
  <si>
    <t>057009400</t>
  </si>
  <si>
    <t>028617570945</t>
  </si>
  <si>
    <t>570-S FABRIC MARKER CHISEL SCARLET</t>
  </si>
  <si>
    <t>057000200</t>
  </si>
  <si>
    <t>028617570129</t>
  </si>
  <si>
    <t>570-S FABRIC MARKER CHISEL RED</t>
  </si>
  <si>
    <t>057000800</t>
  </si>
  <si>
    <t>028617570181</t>
  </si>
  <si>
    <t>570-S FABRIC MARKER CHISEL PURPLE</t>
  </si>
  <si>
    <t>057000700</t>
  </si>
  <si>
    <t>028617570174</t>
  </si>
  <si>
    <t>570-S FABRIC MARKER CHISEL ORANGE</t>
  </si>
  <si>
    <t>057001000</t>
  </si>
  <si>
    <t>028617570204</t>
  </si>
  <si>
    <t>570-S FABRIC MARKER CHISEL LT. BLUE</t>
  </si>
  <si>
    <t>057001200</t>
  </si>
  <si>
    <t>028617570228</t>
  </si>
  <si>
    <t>570-S FABRIC MARKER CHISEL GREY</t>
  </si>
  <si>
    <t>057000400</t>
  </si>
  <si>
    <t>028617570143</t>
  </si>
  <si>
    <t>570-S FABRIC MARKER CHISEL GREEN</t>
  </si>
  <si>
    <t>0570F0500</t>
  </si>
  <si>
    <t>028617571058</t>
  </si>
  <si>
    <t>570-S FABRIC MARKER CHISEL FL. YELLOW</t>
  </si>
  <si>
    <t>0570F0800</t>
  </si>
  <si>
    <t>028617571089</t>
  </si>
  <si>
    <t>570-S FABRIC MARKER CHISEL FL. VIOLET</t>
  </si>
  <si>
    <t>0570F0900</t>
  </si>
  <si>
    <t>028617571096</t>
  </si>
  <si>
    <t>570-S FABRIC MARKER CHISEL FL. PINK</t>
  </si>
  <si>
    <t>0570F1000</t>
  </si>
  <si>
    <t>028617571102</t>
  </si>
  <si>
    <t>570-S FABRIC MARKER CHISEL FL. LT. BLUE</t>
  </si>
  <si>
    <t>0570F0400</t>
  </si>
  <si>
    <t>028617571041</t>
  </si>
  <si>
    <t>570-S FABRIC MARKER CHISEL FL. GREEN</t>
  </si>
  <si>
    <t>057000600</t>
  </si>
  <si>
    <t>028617570167</t>
  </si>
  <si>
    <t>570-S FABRIC MARKER CHISEL BROWN</t>
  </si>
  <si>
    <t>057000300</t>
  </si>
  <si>
    <t>028617570136</t>
  </si>
  <si>
    <t>570-S FABRIC MARKER CHISEL BLUE</t>
  </si>
  <si>
    <t>057000100</t>
  </si>
  <si>
    <t>028617570105</t>
  </si>
  <si>
    <t>570-S FABRIC MARKER CHISEL BLACK</t>
  </si>
  <si>
    <t>057030A</t>
  </si>
  <si>
    <t>028617955803</t>
  </si>
  <si>
    <t>570-30A FABRIC MARKER CHISEL 30PC VALUE P</t>
  </si>
  <si>
    <t>057010D</t>
  </si>
  <si>
    <t>028617955704</t>
  </si>
  <si>
    <t>570-10D FABRIC MARKER CHISEL 10DZ DISPLAY</t>
  </si>
  <si>
    <t>150000900</t>
  </si>
  <si>
    <t>028617150901</t>
  </si>
  <si>
    <t>1500-S BRUSH MARKER COLOR #9</t>
  </si>
  <si>
    <t>150008500</t>
  </si>
  <si>
    <t>028617158501</t>
  </si>
  <si>
    <t>1500-S BRUSH MARKER COLOR #85</t>
  </si>
  <si>
    <t>150000800</t>
  </si>
  <si>
    <t>028617150802</t>
  </si>
  <si>
    <t>1500-S BRUSH MARKER COLOR #8</t>
  </si>
  <si>
    <t>150000700</t>
  </si>
  <si>
    <t>028617150703</t>
  </si>
  <si>
    <t>1500-S BRUSH MARKER COLOR #7</t>
  </si>
  <si>
    <t>150006000</t>
  </si>
  <si>
    <t>028617156002</t>
  </si>
  <si>
    <t>1500-S BRUSH MARKER COLOR #60</t>
  </si>
  <si>
    <t>150000600</t>
  </si>
  <si>
    <t>028617150604</t>
  </si>
  <si>
    <t>1500-S BRUSH MARKER COLOR #6</t>
  </si>
  <si>
    <t>150000500</t>
  </si>
  <si>
    <t>028617150505</t>
  </si>
  <si>
    <t>1500-S BRUSH MARKER COLOR #5</t>
  </si>
  <si>
    <t>150004800</t>
  </si>
  <si>
    <t>028617154800</t>
  </si>
  <si>
    <t>1500-S BRUSH MARKER COLOR #48</t>
  </si>
  <si>
    <t>150004700</t>
  </si>
  <si>
    <t>028617154701</t>
  </si>
  <si>
    <t>1500-S BRUSH MARKER COLOR #47</t>
  </si>
  <si>
    <t>150004600</t>
  </si>
  <si>
    <t>028617154602</t>
  </si>
  <si>
    <t>1500-S BRUSH MARKER COLOR #46</t>
  </si>
  <si>
    <t>150004300</t>
  </si>
  <si>
    <t>028617154305</t>
  </si>
  <si>
    <t>1500-S BRUSH MARKER COLOR #43</t>
  </si>
  <si>
    <t>150004200</t>
  </si>
  <si>
    <t>028617154206</t>
  </si>
  <si>
    <t>1500-S BRUSH MARKER COLOR #42</t>
  </si>
  <si>
    <t>150000400</t>
  </si>
  <si>
    <t>028617150406</t>
  </si>
  <si>
    <t>1500-S BRUSH MARKER COLOR #4</t>
  </si>
  <si>
    <t>150003600</t>
  </si>
  <si>
    <t>028617153605</t>
  </si>
  <si>
    <t>1500-S BRUSH MARKER COLOR #36</t>
  </si>
  <si>
    <t>150003100</t>
  </si>
  <si>
    <t>028617153100</t>
  </si>
  <si>
    <t>1500-S BRUSH MARKER COLOR #31</t>
  </si>
  <si>
    <t>150000300</t>
  </si>
  <si>
    <t>028617150307</t>
  </si>
  <si>
    <t>1500-S BRUSH MARKER COLOR #3</t>
  </si>
  <si>
    <t>150002600</t>
  </si>
  <si>
    <t>028617152608</t>
  </si>
  <si>
    <t>1500-S BRUSH MARKER COLOR #26</t>
  </si>
  <si>
    <t>150002500</t>
  </si>
  <si>
    <t>028617152509</t>
  </si>
  <si>
    <t>1500-S BRUSH MARKER COLOR #25</t>
  </si>
  <si>
    <t>150002000</t>
  </si>
  <si>
    <t>028617152004</t>
  </si>
  <si>
    <t>1500-S BRUSH MARKER COLOR #20</t>
  </si>
  <si>
    <t>150000200</t>
  </si>
  <si>
    <t>028617150208</t>
  </si>
  <si>
    <t>1500-S BRUSH MARKER COLOR #2</t>
  </si>
  <si>
    <t>150001200</t>
  </si>
  <si>
    <t>028617151205</t>
  </si>
  <si>
    <t>1500-S BRUSH MARKER COLOR #12</t>
  </si>
  <si>
    <t>150001100</t>
  </si>
  <si>
    <t>028617151106</t>
  </si>
  <si>
    <t>1500-S BRUSH MARKER COLOR #11</t>
  </si>
  <si>
    <t>150001000</t>
  </si>
  <si>
    <t>028617151007</t>
  </si>
  <si>
    <t>1500-S BRUSH MARKER COLOR #10</t>
  </si>
  <si>
    <t>150000100</t>
  </si>
  <si>
    <t>028617150109</t>
  </si>
  <si>
    <t>1500-S BRUSH MARKER COLOR #1</t>
  </si>
  <si>
    <t>15000091C</t>
  </si>
  <si>
    <t>028617150918</t>
  </si>
  <si>
    <t>1500-C BRUSH MARKER COLOR #9 CARDED</t>
  </si>
  <si>
    <t>15000851C</t>
  </si>
  <si>
    <t>028617158518</t>
  </si>
  <si>
    <t>1500-C BRUSH MARKER COLOR #85 CARDED</t>
  </si>
  <si>
    <t>15000081C</t>
  </si>
  <si>
    <t>028617150819</t>
  </si>
  <si>
    <t>1500-C BRUSH MARKER COLOR #8 CARDED</t>
  </si>
  <si>
    <t>15000071C</t>
  </si>
  <si>
    <t>028617150710</t>
  </si>
  <si>
    <t>1500-C BRUSH MARKER COLOR #7 CARDED</t>
  </si>
  <si>
    <t>15000601C</t>
  </si>
  <si>
    <t>028617156019</t>
  </si>
  <si>
    <t>1500-C BRUSH MARKER COLOR #60 CARDED</t>
  </si>
  <si>
    <t>15000061C</t>
  </si>
  <si>
    <t>028617150611</t>
  </si>
  <si>
    <t>1500-C BRUSH MARKER COLOR #6 CARDED</t>
  </si>
  <si>
    <t>15000051C</t>
  </si>
  <si>
    <t>028617150512</t>
  </si>
  <si>
    <t>1500-C BRUSH MARKER COLOR #5 CARDED</t>
  </si>
  <si>
    <t>15000481C</t>
  </si>
  <si>
    <t>028617154817</t>
  </si>
  <si>
    <t>1500-C BRUSH MARKER COLOR #48 CARDED</t>
  </si>
  <si>
    <t>15000471C</t>
  </si>
  <si>
    <t>028617154718</t>
  </si>
  <si>
    <t>1500-C BRUSH MARKER COLOR #47 CARDED</t>
  </si>
  <si>
    <t>15000461C</t>
  </si>
  <si>
    <t>028617154619</t>
  </si>
  <si>
    <t>1500-C BRUSH MARKER COLOR #46 CARDED</t>
  </si>
  <si>
    <t>15000431C</t>
  </si>
  <si>
    <t>028617154312</t>
  </si>
  <si>
    <t>1500-C BRUSH MARKER COLOR #43 CARDED</t>
  </si>
  <si>
    <t>15000421C</t>
  </si>
  <si>
    <t>028617154213</t>
  </si>
  <si>
    <t>1500-C BRUSH MARKER COLOR #42 CARDED</t>
  </si>
  <si>
    <t>15000041C</t>
  </si>
  <si>
    <t>028617150413</t>
  </si>
  <si>
    <t>1500-C BRUSH MARKER COLOR #4 CARDED</t>
  </si>
  <si>
    <t>15000361C</t>
  </si>
  <si>
    <t>028617153612</t>
  </si>
  <si>
    <t>1500-C BRUSH MARKER COLOR #36 CARDED</t>
  </si>
  <si>
    <t>15000311C</t>
  </si>
  <si>
    <t>028617153117</t>
  </si>
  <si>
    <t>1500-C BRUSH MARKER COLOR #31 CARDED</t>
  </si>
  <si>
    <t>15000031C</t>
  </si>
  <si>
    <t>028617150314</t>
  </si>
  <si>
    <t>1500-C BRUSH MARKER COLOR #3 CARDED</t>
  </si>
  <si>
    <t>15000261C</t>
  </si>
  <si>
    <t>028617152615</t>
  </si>
  <si>
    <t>1500-C BRUSH MARKER COLOR #26 CARDED</t>
  </si>
  <si>
    <t>15000251C</t>
  </si>
  <si>
    <t>028617152516</t>
  </si>
  <si>
    <t>1500-C BRUSH MARKER COLOR #25 CARDED</t>
  </si>
  <si>
    <t>15000201C</t>
  </si>
  <si>
    <t>028617152011</t>
  </si>
  <si>
    <t>1500-C BRUSH MARKER COLOR #20 CARDED</t>
  </si>
  <si>
    <t>15000021C</t>
  </si>
  <si>
    <t>028617150215</t>
  </si>
  <si>
    <t>1500-C BRUSH MARKER COLOR #2 CARDED</t>
  </si>
  <si>
    <t>15000121C</t>
  </si>
  <si>
    <t>028617151212</t>
  </si>
  <si>
    <t>1500-C BRUSH MARKER COLOR #12 CARDED</t>
  </si>
  <si>
    <t>15000111C</t>
  </si>
  <si>
    <t>028617151113</t>
  </si>
  <si>
    <t>1500-C BRUSH MARKER COLOR #11 CARDED</t>
  </si>
  <si>
    <t>15000101C</t>
  </si>
  <si>
    <t>028617151014</t>
  </si>
  <si>
    <t>1500-C BRUSH MARKER COLOR #10 CARDED</t>
  </si>
  <si>
    <t>15000011C</t>
  </si>
  <si>
    <t>028617150116</t>
  </si>
  <si>
    <t>1500-C BRUSH MARKER COLOR #1 CARDED</t>
  </si>
  <si>
    <t>028617150062</t>
  </si>
  <si>
    <t>1500-6A BRUSH MARKER SET</t>
  </si>
  <si>
    <t>1500SET6B</t>
  </si>
  <si>
    <t>028617150079</t>
  </si>
  <si>
    <t>1500SET6C</t>
  </si>
  <si>
    <t>028617150086</t>
  </si>
  <si>
    <t>150012A</t>
  </si>
  <si>
    <t>028617150123</t>
  </si>
  <si>
    <t>150012B</t>
  </si>
  <si>
    <t>028617150130</t>
  </si>
  <si>
    <t>1500SET24</t>
  </si>
  <si>
    <t>028617150246</t>
  </si>
  <si>
    <t>1500-24 BRUSH MARKER SET</t>
  </si>
  <si>
    <t>150012D</t>
  </si>
  <si>
    <t>028617915524</t>
  </si>
  <si>
    <t>1500-12D BRUSH MKR 12 DZ DISPLAY</t>
  </si>
  <si>
    <t>112209900</t>
  </si>
  <si>
    <t>028617120997</t>
  </si>
  <si>
    <t>1122-S LE PLUME II COLOR #99</t>
  </si>
  <si>
    <t>112209800</t>
  </si>
  <si>
    <t>028617120980</t>
  </si>
  <si>
    <t>1122-S LE PLUME II COLOR #98</t>
  </si>
  <si>
    <t>112209700</t>
  </si>
  <si>
    <t>028617120973</t>
  </si>
  <si>
    <t>1122-S LE PLUME II COLOR #97</t>
  </si>
  <si>
    <t>112209600</t>
  </si>
  <si>
    <t>028617120966</t>
  </si>
  <si>
    <t>1122-S LE PLUME II COLOR #96</t>
  </si>
  <si>
    <t>112209500</t>
  </si>
  <si>
    <t>028617120959</t>
  </si>
  <si>
    <t>1122-S LE PLUME II COLOR #95</t>
  </si>
  <si>
    <t>112209400</t>
  </si>
  <si>
    <t>028617120942</t>
  </si>
  <si>
    <t>1122-S LE PLUME II COLOR #94</t>
  </si>
  <si>
    <t>112209300</t>
  </si>
  <si>
    <t>028617120935</t>
  </si>
  <si>
    <t>1122-S LE PLUME II COLOR #93</t>
  </si>
  <si>
    <t>112209200</t>
  </si>
  <si>
    <t>028617122939</t>
  </si>
  <si>
    <t>1122-S LE PLUME II COLOR #92</t>
  </si>
  <si>
    <t>112209100</t>
  </si>
  <si>
    <t>028617122915</t>
  </si>
  <si>
    <t>1122-S LE PLUME II COLOR #91</t>
  </si>
  <si>
    <t>112209000</t>
  </si>
  <si>
    <t>028617120904</t>
  </si>
  <si>
    <t>1122-S LE PLUME II COLOR #90</t>
  </si>
  <si>
    <t>112200900</t>
  </si>
  <si>
    <t>028617120096</t>
  </si>
  <si>
    <t>1122-S LE PLUME II COLOR #9</t>
  </si>
  <si>
    <t>112208900</t>
  </si>
  <si>
    <t>028617120898</t>
  </si>
  <si>
    <t>1122-S LE PLUME II COLOR #89</t>
  </si>
  <si>
    <t>112208800</t>
  </si>
  <si>
    <t>028617120881</t>
  </si>
  <si>
    <t>1122-S LE PLUME II COLOR #88</t>
  </si>
  <si>
    <t>112208700</t>
  </si>
  <si>
    <t>028617120874</t>
  </si>
  <si>
    <t>1122-S LE PLUME II COLOR #87</t>
  </si>
  <si>
    <t>112208600</t>
  </si>
  <si>
    <t>028617120867</t>
  </si>
  <si>
    <t>1122-S LE PLUME II COLOR #86</t>
  </si>
  <si>
    <t>112208500</t>
  </si>
  <si>
    <t>028617120850</t>
  </si>
  <si>
    <t>1122-S LE PLUME II COLOR #85</t>
  </si>
  <si>
    <t>112208400</t>
  </si>
  <si>
    <t>028617120843</t>
  </si>
  <si>
    <t>1122-S LE PLUME II COLOR #84</t>
  </si>
  <si>
    <t>112208300</t>
  </si>
  <si>
    <t>028617120836</t>
  </si>
  <si>
    <t>1122-S LE PLUME II COLOR #83</t>
  </si>
  <si>
    <t>112208200</t>
  </si>
  <si>
    <t>028617123820</t>
  </si>
  <si>
    <t>1122-S LE PLUME II COLOR #82</t>
  </si>
  <si>
    <t>112208100</t>
  </si>
  <si>
    <t>028617122816</t>
  </si>
  <si>
    <t>1122-S LE PLUME II COLOR #81</t>
  </si>
  <si>
    <t>112208000</t>
  </si>
  <si>
    <t>028617120805</t>
  </si>
  <si>
    <t>1122-S LE PLUME II COLOR #80</t>
  </si>
  <si>
    <t>112200800</t>
  </si>
  <si>
    <t>028617120089</t>
  </si>
  <si>
    <t>1122-S LE PLUME II COLOR #8</t>
  </si>
  <si>
    <t>112207900</t>
  </si>
  <si>
    <t>028617120799</t>
  </si>
  <si>
    <t>1122-S LE PLUME II COLOR #79</t>
  </si>
  <si>
    <t>112207800</t>
  </si>
  <si>
    <t>028617120782</t>
  </si>
  <si>
    <t>1122-S LE PLUME II COLOR #78</t>
  </si>
  <si>
    <t>112207700</t>
  </si>
  <si>
    <t>028617120775</t>
  </si>
  <si>
    <t>1122-S LE PLUME II COLOR #77</t>
  </si>
  <si>
    <t>112207600</t>
  </si>
  <si>
    <t>028617120768</t>
  </si>
  <si>
    <t>1122-S LE PLUME II COLOR #76</t>
  </si>
  <si>
    <t>112207500</t>
  </si>
  <si>
    <t>028617120751</t>
  </si>
  <si>
    <t>1122-S LE PLUME II COLOR #75</t>
  </si>
  <si>
    <t>112207400</t>
  </si>
  <si>
    <t>028617120744</t>
  </si>
  <si>
    <t>1122-S LE PLUME II COLOR #74</t>
  </si>
  <si>
    <t>112207300</t>
  </si>
  <si>
    <t>028617120737</t>
  </si>
  <si>
    <t>1122-S LE PLUME II COLOR #73</t>
  </si>
  <si>
    <t>112207200</t>
  </si>
  <si>
    <t>028617120720</t>
  </si>
  <si>
    <t>1122-S LE PLUME II COLOR #72</t>
  </si>
  <si>
    <t>112207100</t>
  </si>
  <si>
    <t>028617120713</t>
  </si>
  <si>
    <t>1122-S LE PLUME II COLOR #71</t>
  </si>
  <si>
    <t>112207000</t>
  </si>
  <si>
    <t>028617120706</t>
  </si>
  <si>
    <t>1122-S LE PLUME II COLOR #70</t>
  </si>
  <si>
    <t>112200700</t>
  </si>
  <si>
    <t>028617120072</t>
  </si>
  <si>
    <t>1122-S LE PLUME II COLOR #7</t>
  </si>
  <si>
    <t>112206900</t>
  </si>
  <si>
    <t>028617120690</t>
  </si>
  <si>
    <t>1122-S LE PLUME II COLOR #69</t>
  </si>
  <si>
    <t>112206800</t>
  </si>
  <si>
    <t>028617120683</t>
  </si>
  <si>
    <t>1122-S LE PLUME II COLOR #68</t>
  </si>
  <si>
    <t>112206700</t>
  </si>
  <si>
    <t>028617120676</t>
  </si>
  <si>
    <t>1122-S LE PLUME II COLOR #67</t>
  </si>
  <si>
    <t>112206600</t>
  </si>
  <si>
    <t>028617120669</t>
  </si>
  <si>
    <t>1122-S LE PLUME II COLOR #66</t>
  </si>
  <si>
    <t>112206500</t>
  </si>
  <si>
    <t>028617120652</t>
  </si>
  <si>
    <t>1122-S LE PLUME II COLOR #65</t>
  </si>
  <si>
    <t>112206400</t>
  </si>
  <si>
    <t>028617120645</t>
  </si>
  <si>
    <t>1122-S LE PLUME II COLOR #64</t>
  </si>
  <si>
    <t>112206300</t>
  </si>
  <si>
    <t>028617120638</t>
  </si>
  <si>
    <t>1122-S LE PLUME II COLOR #63</t>
  </si>
  <si>
    <t>112206200</t>
  </si>
  <si>
    <t>028617120621</t>
  </si>
  <si>
    <t>1122-S LE PLUME II COLOR #62</t>
  </si>
  <si>
    <t>112206100</t>
  </si>
  <si>
    <t>028617120614</t>
  </si>
  <si>
    <t>1122-S LE PLUME II COLOR #61</t>
  </si>
  <si>
    <t>112206000</t>
  </si>
  <si>
    <t>028617120607</t>
  </si>
  <si>
    <t>1122-S LE PLUME II COLOR #60</t>
  </si>
  <si>
    <t>112200600</t>
  </si>
  <si>
    <t>028617120065</t>
  </si>
  <si>
    <t>1122-S LE PLUME II COLOR #6</t>
  </si>
  <si>
    <t>112205900</t>
  </si>
  <si>
    <t>028617120591</t>
  </si>
  <si>
    <t>1122-S LE PLUME II COLOR #59</t>
  </si>
  <si>
    <t>112205800</t>
  </si>
  <si>
    <t>028617120584</t>
  </si>
  <si>
    <t>1122-S LE PLUME II COLOR #58</t>
  </si>
  <si>
    <t>112205700</t>
  </si>
  <si>
    <t>028617120577</t>
  </si>
  <si>
    <t>1122-S LE PLUME II COLOR #57</t>
  </si>
  <si>
    <t>112205600</t>
  </si>
  <si>
    <t>028617120560</t>
  </si>
  <si>
    <t>1122-S LE PLUME II COLOR #56</t>
  </si>
  <si>
    <t>112205500</t>
  </si>
  <si>
    <t>028617120553</t>
  </si>
  <si>
    <t>1122-S LE PLUME II COLOR #55</t>
  </si>
  <si>
    <t>112205400</t>
  </si>
  <si>
    <t>028617120546</t>
  </si>
  <si>
    <t>1122-S LE PLUME II COLOR #54</t>
  </si>
  <si>
    <t>112205300</t>
  </si>
  <si>
    <t>028617120539</t>
  </si>
  <si>
    <t>1122-S LE PLUME II COLOR #53</t>
  </si>
  <si>
    <t>112205200</t>
  </si>
  <si>
    <t>028617120522</t>
  </si>
  <si>
    <t>1122-S LE PLUME II COLOR #52</t>
  </si>
  <si>
    <t>112205100</t>
  </si>
  <si>
    <t>028617120515</t>
  </si>
  <si>
    <t>1122-S LE PLUME II COLOR #51</t>
  </si>
  <si>
    <t>112205000</t>
  </si>
  <si>
    <t>028617120508</t>
  </si>
  <si>
    <t>1122-S LE PLUME II COLOR #50</t>
  </si>
  <si>
    <t>112200500</t>
  </si>
  <si>
    <t>028617120058</t>
  </si>
  <si>
    <t>1122-S LE PLUME II COLOR #5</t>
  </si>
  <si>
    <t>112204900</t>
  </si>
  <si>
    <t>028617120492</t>
  </si>
  <si>
    <t>1122-S LE PLUME II COLOR #49</t>
  </si>
  <si>
    <t>112204800</t>
  </si>
  <si>
    <t>028617120485</t>
  </si>
  <si>
    <t>1122-S LE PLUME II COLOR #48</t>
  </si>
  <si>
    <t>112204700</t>
  </si>
  <si>
    <t>028617120478</t>
  </si>
  <si>
    <t>1122-S LE PLUME II COLOR #47</t>
  </si>
  <si>
    <t>112204600</t>
  </si>
  <si>
    <t>028617120461</t>
  </si>
  <si>
    <t>1122-S LE PLUME II COLOR #46</t>
  </si>
  <si>
    <t>112204500</t>
  </si>
  <si>
    <t>028617120454</t>
  </si>
  <si>
    <t>1122-S LE PLUME II COLOR #45</t>
  </si>
  <si>
    <t>112204400</t>
  </si>
  <si>
    <t>028617120447</t>
  </si>
  <si>
    <t>1122-S LE PLUME II COLOR #44</t>
  </si>
  <si>
    <t>112204300</t>
  </si>
  <si>
    <t>028617120430</t>
  </si>
  <si>
    <t>1122-S LE PLUME II COLOR #43</t>
  </si>
  <si>
    <t>112204200</t>
  </si>
  <si>
    <t>028617120423</t>
  </si>
  <si>
    <t>1122-S LE PLUME II COLOR #42</t>
  </si>
  <si>
    <t>112204100</t>
  </si>
  <si>
    <t>028617120416</t>
  </si>
  <si>
    <t>1122-S LE PLUME II COLOR #41</t>
  </si>
  <si>
    <t>112204000</t>
  </si>
  <si>
    <t>028617120409</t>
  </si>
  <si>
    <t>1122-S LE PLUME II COLOR #40</t>
  </si>
  <si>
    <t>112200400</t>
  </si>
  <si>
    <t>028617120041</t>
  </si>
  <si>
    <t>1122-S LE PLUME II COLOR #4</t>
  </si>
  <si>
    <t>112203900</t>
  </si>
  <si>
    <t>028617120393</t>
  </si>
  <si>
    <t>1122-S LE PLUME II COLOR #39</t>
  </si>
  <si>
    <t>112203800</t>
  </si>
  <si>
    <t>028617120386</t>
  </si>
  <si>
    <t>1122-S LE PLUME II COLOR #38</t>
  </si>
  <si>
    <t>112203700</t>
  </si>
  <si>
    <t>028617120379</t>
  </si>
  <si>
    <t>1122-S LE PLUME II COLOR #37</t>
  </si>
  <si>
    <t>112203600</t>
  </si>
  <si>
    <t>028617120362</t>
  </si>
  <si>
    <t>1122-S LE PLUME II COLOR #36</t>
  </si>
  <si>
    <t>112203500</t>
  </si>
  <si>
    <t>028617120355</t>
  </si>
  <si>
    <t>1122-S LE PLUME II COLOR #35</t>
  </si>
  <si>
    <t>112203400</t>
  </si>
  <si>
    <t>028617120348</t>
  </si>
  <si>
    <t>1122-S LE PLUME II COLOR #34</t>
  </si>
  <si>
    <t>112203300</t>
  </si>
  <si>
    <t>028617120331</t>
  </si>
  <si>
    <t>1122-S LE PLUME II COLOR #33</t>
  </si>
  <si>
    <t>112203200</t>
  </si>
  <si>
    <t>028617120324</t>
  </si>
  <si>
    <t>1122-S LE PLUME II COLOR #32</t>
  </si>
  <si>
    <t>112203100</t>
  </si>
  <si>
    <t>028617120317</t>
  </si>
  <si>
    <t>1122-S LE PLUME II COLOR #31</t>
  </si>
  <si>
    <t>112203000</t>
  </si>
  <si>
    <t>028617120300</t>
  </si>
  <si>
    <t>1122-S LE PLUME II COLOR #30</t>
  </si>
  <si>
    <t>112200300</t>
  </si>
  <si>
    <t>028617120034</t>
  </si>
  <si>
    <t>1122-S LE PLUME II COLOR #3</t>
  </si>
  <si>
    <t>112202900</t>
  </si>
  <si>
    <t>028617120294</t>
  </si>
  <si>
    <t>1122-S LE PLUME II COLOR #29</t>
  </si>
  <si>
    <t>112202800</t>
  </si>
  <si>
    <t>028617120287</t>
  </si>
  <si>
    <t>1122-S LE PLUME II COLOR #28</t>
  </si>
  <si>
    <t>112202700</t>
  </si>
  <si>
    <t>028617120270</t>
  </si>
  <si>
    <t>1122-S LE PLUME II COLOR #27</t>
  </si>
  <si>
    <t>112202600</t>
  </si>
  <si>
    <t>028617120263</t>
  </si>
  <si>
    <t>1122-S LE PLUME II COLOR #26</t>
  </si>
  <si>
    <t>112202500</t>
  </si>
  <si>
    <t>028617120256</t>
  </si>
  <si>
    <t>1122-S LE PLUME II COLOR #25</t>
  </si>
  <si>
    <t>112202400</t>
  </si>
  <si>
    <t>028617120249</t>
  </si>
  <si>
    <t>1122-S LE PLUME II COLOR #24</t>
  </si>
  <si>
    <t>112202300</t>
  </si>
  <si>
    <t>028617120232</t>
  </si>
  <si>
    <t>1122-S LE PLUME II COLOR #23</t>
  </si>
  <si>
    <t>112202200</t>
  </si>
  <si>
    <t>028617120225</t>
  </si>
  <si>
    <t>1122-S LE PLUME II COLOR #22</t>
  </si>
  <si>
    <t>112202100</t>
  </si>
  <si>
    <t>028617120218</t>
  </si>
  <si>
    <t>1122-S LE PLUME II COLOR #21</t>
  </si>
  <si>
    <t>112202000</t>
  </si>
  <si>
    <t>028617120201</t>
  </si>
  <si>
    <t>1122-S LE PLUME II COLOR #20</t>
  </si>
  <si>
    <t>112200200</t>
  </si>
  <si>
    <t>028617120027</t>
  </si>
  <si>
    <t>1122-S LE PLUME II COLOR #2</t>
  </si>
  <si>
    <t>112201900</t>
  </si>
  <si>
    <t>028617120195</t>
  </si>
  <si>
    <t>1122-S LE PLUME II COLOR #19</t>
  </si>
  <si>
    <t>112201800</t>
  </si>
  <si>
    <t>028617120188</t>
  </si>
  <si>
    <t>1122-S LE PLUME II COLOR #18</t>
  </si>
  <si>
    <t>112201700</t>
  </si>
  <si>
    <t>028617120171</t>
  </si>
  <si>
    <t>1122-S LE PLUME II COLOR #17</t>
  </si>
  <si>
    <t>112201600</t>
  </si>
  <si>
    <t>028617120164</t>
  </si>
  <si>
    <t>1122-S LE PLUME II COLOR #16</t>
  </si>
  <si>
    <t>112201500</t>
  </si>
  <si>
    <t>028617120157</t>
  </si>
  <si>
    <t>1122-S LE PLUME II COLOR #15</t>
  </si>
  <si>
    <t>112201400</t>
  </si>
  <si>
    <t>028617120140</t>
  </si>
  <si>
    <t>1122-S LE PLUME II COLOR #14</t>
  </si>
  <si>
    <t>112201300</t>
  </si>
  <si>
    <t>028617120133</t>
  </si>
  <si>
    <t>1122-S LE PLUME II COLOR #13</t>
  </si>
  <si>
    <t>112201200</t>
  </si>
  <si>
    <t>028617120126</t>
  </si>
  <si>
    <t>1122-S LE PLUME II COLOR #12</t>
  </si>
  <si>
    <t>112201100</t>
  </si>
  <si>
    <t>028617120119</t>
  </si>
  <si>
    <t>1122-S LE PLUME II COLOR #11</t>
  </si>
  <si>
    <t>112210800</t>
  </si>
  <si>
    <t>028617121086</t>
  </si>
  <si>
    <t>1122-S LE PLUME II COLOR #108</t>
  </si>
  <si>
    <t>112210700</t>
  </si>
  <si>
    <t>028617121079</t>
  </si>
  <si>
    <t>1122-S LE PLUME II COLOR #107</t>
  </si>
  <si>
    <t>112210600</t>
  </si>
  <si>
    <t>028617121062</t>
  </si>
  <si>
    <t>1122-S LE PLUME II COLOR #106</t>
  </si>
  <si>
    <t>112210500</t>
  </si>
  <si>
    <t>028617121055</t>
  </si>
  <si>
    <t>1122-S LE PLUME II COLOR #105</t>
  </si>
  <si>
    <t>112210400</t>
  </si>
  <si>
    <t>028617121045</t>
  </si>
  <si>
    <t>1122-S LE PLUME II COLOR #104</t>
  </si>
  <si>
    <t>112210300</t>
  </si>
  <si>
    <t>028617121031</t>
  </si>
  <si>
    <t>1122-S LE PLUME II COLOR #103</t>
  </si>
  <si>
    <t>112210200</t>
  </si>
  <si>
    <t>028617121024</t>
  </si>
  <si>
    <t>1122-S LE PLUME II COLOR #102</t>
  </si>
  <si>
    <t>112210100</t>
  </si>
  <si>
    <t>028617121017</t>
  </si>
  <si>
    <t>1122-S LE PLUME II COLOR #101</t>
  </si>
  <si>
    <t>112210000</t>
  </si>
  <si>
    <t>028617121000</t>
  </si>
  <si>
    <t>1122-S LE PLUME II COLOR #100</t>
  </si>
  <si>
    <t>112201000</t>
  </si>
  <si>
    <t>028617120102</t>
  </si>
  <si>
    <t>1122-S LE PLUME II COLOR #10</t>
  </si>
  <si>
    <t>112200100</t>
  </si>
  <si>
    <t>028617120010</t>
  </si>
  <si>
    <t>1122-S LE PLUME II COLOR #1</t>
  </si>
  <si>
    <t>112200000</t>
  </si>
  <si>
    <t>028617120003</t>
  </si>
  <si>
    <t>1122-S LE PLUME II BLENDER</t>
  </si>
  <si>
    <t>11220991C</t>
  </si>
  <si>
    <t>028617121994</t>
  </si>
  <si>
    <t>1122-C LE PLUME II COLOR #99 CARDED</t>
  </si>
  <si>
    <t>11220981C</t>
  </si>
  <si>
    <t>028617121987</t>
  </si>
  <si>
    <t>1122-C LE PLUME II COLOR #98 CARDED</t>
  </si>
  <si>
    <t>11220971C</t>
  </si>
  <si>
    <t>028617121970</t>
  </si>
  <si>
    <t>1122-C LE PLUME II COLOR #97 CARDED</t>
  </si>
  <si>
    <t>11220961C</t>
  </si>
  <si>
    <t>028617121963</t>
  </si>
  <si>
    <t>1122-C LE PLUME II COLOR #96 CARDED</t>
  </si>
  <si>
    <t>11220951C</t>
  </si>
  <si>
    <t>028617121956</t>
  </si>
  <si>
    <t>1122-C LE PLUME II COLOR #95 CARDED</t>
  </si>
  <si>
    <t>11220941C</t>
  </si>
  <si>
    <t>028617121949</t>
  </si>
  <si>
    <t>1122-C LE PLUME II COLOR #94 CARDED</t>
  </si>
  <si>
    <t>11220931C</t>
  </si>
  <si>
    <t>028617121932</t>
  </si>
  <si>
    <t>1122-C LE PLUME II COLOR #93 CARDED</t>
  </si>
  <si>
    <t>11220921C</t>
  </si>
  <si>
    <t>028617121925</t>
  </si>
  <si>
    <t>1122-C LE PLUME II COLOR #92 CARDED</t>
  </si>
  <si>
    <t>11220911C</t>
  </si>
  <si>
    <t>028617121918</t>
  </si>
  <si>
    <t>1122-C LE PLUME II COLOR #91 CARDED</t>
  </si>
  <si>
    <t>11220901C</t>
  </si>
  <si>
    <t>028617121901</t>
  </si>
  <si>
    <t>1122-C LE PLUME II COLOR #90 CARDED</t>
  </si>
  <si>
    <t>11220091C</t>
  </si>
  <si>
    <t>028617121093</t>
  </si>
  <si>
    <t>1122-C LE PLUME II COLOR #9 CARDED</t>
  </si>
  <si>
    <t>11220891C</t>
  </si>
  <si>
    <t>028617121895</t>
  </si>
  <si>
    <t>1122-C LE PLUME II COLOR #89 CARDED</t>
  </si>
  <si>
    <t>11220881C</t>
  </si>
  <si>
    <t>028617121888</t>
  </si>
  <si>
    <t>1122-C LE PLUME II COLOR #88 CARDED</t>
  </si>
  <si>
    <t>11220871C</t>
  </si>
  <si>
    <t>028617121871</t>
  </si>
  <si>
    <t>1122-C LE PLUME II COLOR #87 CARDED</t>
  </si>
  <si>
    <t>11220861C</t>
  </si>
  <si>
    <t>028617121864</t>
  </si>
  <si>
    <t>1122-C LE PLUME II COLOR #86 CARDED</t>
  </si>
  <si>
    <t>11220851C</t>
  </si>
  <si>
    <t>028617121857</t>
  </si>
  <si>
    <t>1122-C LE PLUME II COLOR #85 CARDED</t>
  </si>
  <si>
    <t>11220841C</t>
  </si>
  <si>
    <t>028617121840</t>
  </si>
  <si>
    <t>1122-C LE PLUME II COLOR #84 CARDED</t>
  </si>
  <si>
    <t>11220831C</t>
  </si>
  <si>
    <t>028617121833</t>
  </si>
  <si>
    <t>1122-C LE PLUME II COLOR #83 CARDED</t>
  </si>
  <si>
    <t>11220821C</t>
  </si>
  <si>
    <t>028617122823</t>
  </si>
  <si>
    <t>1122-C LE PLUME II COLOR #82 CARDED</t>
  </si>
  <si>
    <t>11220811C</t>
  </si>
  <si>
    <t>028617121819</t>
  </si>
  <si>
    <t>1122-C LE PLUME II COLOR #81 CARDED</t>
  </si>
  <si>
    <t>11220801C</t>
  </si>
  <si>
    <t>028617121802</t>
  </si>
  <si>
    <t>1122-C LE PLUME II COLOR #80 CARDED</t>
  </si>
  <si>
    <t>11220081C</t>
  </si>
  <si>
    <t>028617123080</t>
  </si>
  <si>
    <t>1122-C LE PLUME II COLOR #8 CARDED</t>
  </si>
  <si>
    <t>11220791C</t>
  </si>
  <si>
    <t>028617121796</t>
  </si>
  <si>
    <t>1122-C LE PLUME II COLOR #79 CARDED</t>
  </si>
  <si>
    <t>11220781C</t>
  </si>
  <si>
    <t>028617121789</t>
  </si>
  <si>
    <t>1122-C LE PLUME II COLOR #78 CARDED</t>
  </si>
  <si>
    <t>11220771C</t>
  </si>
  <si>
    <t>028617121772</t>
  </si>
  <si>
    <t>1122-C LE PLUME II COLOR #77 CARDED</t>
  </si>
  <si>
    <t>11220761C</t>
  </si>
  <si>
    <t>028617121765</t>
  </si>
  <si>
    <t>1122-C LE PLUME II COLOR #76 CARDED</t>
  </si>
  <si>
    <t>11220751C</t>
  </si>
  <si>
    <t>028617121758</t>
  </si>
  <si>
    <t>1122-C LE PLUME II COLOR #75 CARDED</t>
  </si>
  <si>
    <t>11220741C</t>
  </si>
  <si>
    <t>028617121741</t>
  </si>
  <si>
    <t>1122-C LE PLUME II COLOR #74 CARDED</t>
  </si>
  <si>
    <t>11220731C</t>
  </si>
  <si>
    <t>028617121734</t>
  </si>
  <si>
    <t>1122-C LE PLUME II COLOR #73 CARDED</t>
  </si>
  <si>
    <t>11220721C</t>
  </si>
  <si>
    <t>028617121727</t>
  </si>
  <si>
    <t>1122-C LE PLUME II COLOR #72 CARDED</t>
  </si>
  <si>
    <t>11220711C</t>
  </si>
  <si>
    <t>028617121710</t>
  </si>
  <si>
    <t>1122-C LE PLUME II COLOR #71 CARDED</t>
  </si>
  <si>
    <t>11220701C</t>
  </si>
  <si>
    <t>028617121703</t>
  </si>
  <si>
    <t>1122-C LE PLUME II COLOR #70 CARDED</t>
  </si>
  <si>
    <t>11220071C</t>
  </si>
  <si>
    <t>028617123073</t>
  </si>
  <si>
    <t>1122-C LE PLUME II COLOR #7 CARDED</t>
  </si>
  <si>
    <t>11220691C</t>
  </si>
  <si>
    <t>028617121697</t>
  </si>
  <si>
    <t>1122-C LE PLUME II COLOR #69 CARDED</t>
  </si>
  <si>
    <t>11220681C</t>
  </si>
  <si>
    <t>028617121680</t>
  </si>
  <si>
    <t>1122-C LE PLUME II COLOR #68 CARDED</t>
  </si>
  <si>
    <t>11220671C</t>
  </si>
  <si>
    <t>028617121673</t>
  </si>
  <si>
    <t>1122-C LE PLUME II COLOR #67 CARDED</t>
  </si>
  <si>
    <t>11220661C</t>
  </si>
  <si>
    <t>028617121666</t>
  </si>
  <si>
    <t>1122-C LE PLUME II COLOR #66 CARDED</t>
  </si>
  <si>
    <t>11220651C</t>
  </si>
  <si>
    <t>028617121659</t>
  </si>
  <si>
    <t>1122-C LE PLUME II COLOR #65 CARDED</t>
  </si>
  <si>
    <t>11220641C</t>
  </si>
  <si>
    <t>028617121642</t>
  </si>
  <si>
    <t>1122-C LE PLUME II COLOR #64 CARDED</t>
  </si>
  <si>
    <t>11220631C</t>
  </si>
  <si>
    <t>028617121635</t>
  </si>
  <si>
    <t>1122-C LE PLUME II COLOR #63 CARDED</t>
  </si>
  <si>
    <t>11220621C</t>
  </si>
  <si>
    <t>028617121628</t>
  </si>
  <si>
    <t>1122-C LE PLUME II COLOR #62 CARDED</t>
  </si>
  <si>
    <t>11220611C</t>
  </si>
  <si>
    <t>028617121611</t>
  </si>
  <si>
    <t>1122-C LE PLUME II COLOR #61 CARDED</t>
  </si>
  <si>
    <t>11220601C</t>
  </si>
  <si>
    <t>028617121604</t>
  </si>
  <si>
    <t>1122-C LE PLUME II COLOR #60 CARDED</t>
  </si>
  <si>
    <t>11220061C</t>
  </si>
  <si>
    <t>028617123066</t>
  </si>
  <si>
    <t>1122-C LE PLUME II COLOR #6 CARDED</t>
  </si>
  <si>
    <t>11220591C</t>
  </si>
  <si>
    <t>028617121598</t>
  </si>
  <si>
    <t>1122-C LE PLUME II COLOR #59 CARDED</t>
  </si>
  <si>
    <t>11220581C</t>
  </si>
  <si>
    <t>028617121581</t>
  </si>
  <si>
    <t>1122-C LE PLUME II COLOR #58 CARDED</t>
  </si>
  <si>
    <t>11220571C</t>
  </si>
  <si>
    <t>028617121574</t>
  </si>
  <si>
    <t>1122-C LE PLUME II COLOR #57 CARDED</t>
  </si>
  <si>
    <t>11220561C</t>
  </si>
  <si>
    <t>028617121567</t>
  </si>
  <si>
    <t>1122-C LE PLUME II COLOR #56 CARDED</t>
  </si>
  <si>
    <t>11220551C</t>
  </si>
  <si>
    <t>028617121550</t>
  </si>
  <si>
    <t>1122-C LE PLUME II COLOR #55 CARDED</t>
  </si>
  <si>
    <t>11220541C</t>
  </si>
  <si>
    <t>028617121543</t>
  </si>
  <si>
    <t>1122-C LE PLUME II COLOR #54 CARDED</t>
  </si>
  <si>
    <t>11220531C</t>
  </si>
  <si>
    <t>028617121536</t>
  </si>
  <si>
    <t>1122-C LE PLUME II COLOR #53 CARDED</t>
  </si>
  <si>
    <t>11220521C</t>
  </si>
  <si>
    <t>028617121529</t>
  </si>
  <si>
    <t>1122-C LE PLUME II COLOR #52 CARDED</t>
  </si>
  <si>
    <t>11220511C</t>
  </si>
  <si>
    <t>028617121512</t>
  </si>
  <si>
    <t>1122-C LE PLUME II COLOR #51 CARDED</t>
  </si>
  <si>
    <t>11220501C</t>
  </si>
  <si>
    <t>028617121505</t>
  </si>
  <si>
    <t>1122-C LE PLUME II COLOR #50 CARDED</t>
  </si>
  <si>
    <t>11220051C</t>
  </si>
  <si>
    <t>028617123059</t>
  </si>
  <si>
    <t>1122-C LE PLUME II COLOR #5 CARDED</t>
  </si>
  <si>
    <t>11220491C</t>
  </si>
  <si>
    <t>028617121499</t>
  </si>
  <si>
    <t>1122-C LE PLUME II COLOR #49 CARDED</t>
  </si>
  <si>
    <t>11220481C</t>
  </si>
  <si>
    <t>028617121482</t>
  </si>
  <si>
    <t>1122-C LE PLUME II COLOR #48 CARDED</t>
  </si>
  <si>
    <t>11220471C</t>
  </si>
  <si>
    <t>028617121475</t>
  </si>
  <si>
    <t>1122-C LE PLUME II COLOR #47 CARDED</t>
  </si>
  <si>
    <t>11220461C</t>
  </si>
  <si>
    <t>028617121468</t>
  </si>
  <si>
    <t>1122-C LE PLUME II COLOR #46 CARDED</t>
  </si>
  <si>
    <t>11220451C</t>
  </si>
  <si>
    <t>028617121451</t>
  </si>
  <si>
    <t>1122-C LE PLUME II COLOR #45 CARDED</t>
  </si>
  <si>
    <t>11220441C</t>
  </si>
  <si>
    <t>028617121444</t>
  </si>
  <si>
    <t>1122-C LE PLUME II COLOR #44 CARDED</t>
  </si>
  <si>
    <t>11220431C</t>
  </si>
  <si>
    <t>028617121437</t>
  </si>
  <si>
    <t>1122-C LE PLUME II COLOR #43 CARDED</t>
  </si>
  <si>
    <t>11220421C</t>
  </si>
  <si>
    <t>028617121420</t>
  </si>
  <si>
    <t>1122-C LE PLUME II COLOR #42 CARDED</t>
  </si>
  <si>
    <t>11220411C</t>
  </si>
  <si>
    <t>028617121413</t>
  </si>
  <si>
    <t>1122-C LE PLUME II COLOR #41 CARDED</t>
  </si>
  <si>
    <t>11220401C</t>
  </si>
  <si>
    <t>028617121406</t>
  </si>
  <si>
    <t>1122-C LE PLUME II COLOR #40 CARDED</t>
  </si>
  <si>
    <t>11220041C</t>
  </si>
  <si>
    <t>028617123042</t>
  </si>
  <si>
    <t>1122-C LE PLUME II COLOR #4 CARDED</t>
  </si>
  <si>
    <t>11220391C</t>
  </si>
  <si>
    <t>028617121390</t>
  </si>
  <si>
    <t>1122-C LE PLUME II COLOR #39 CARDED</t>
  </si>
  <si>
    <t>11220381C</t>
  </si>
  <si>
    <t>028617121383</t>
  </si>
  <si>
    <t>1122-C LE PLUME II COLOR #38 CARDED</t>
  </si>
  <si>
    <t>11220371C</t>
  </si>
  <si>
    <t>028617121376</t>
  </si>
  <si>
    <t>1122-C LE PLUME II COLOR #37 CARDED</t>
  </si>
  <si>
    <t>11220361C</t>
  </si>
  <si>
    <t>028617121369</t>
  </si>
  <si>
    <t>1122-C LE PLUME II COLOR #36 CARDED</t>
  </si>
  <si>
    <t>11220351C</t>
  </si>
  <si>
    <t>028617121352</t>
  </si>
  <si>
    <t>1122-C LE PLUME II COLOR #35 CARDED</t>
  </si>
  <si>
    <t>11220341C</t>
  </si>
  <si>
    <t>028617121345</t>
  </si>
  <si>
    <t>1122-C LE PLUME II COLOR #34 CARDED</t>
  </si>
  <si>
    <t>11220331C</t>
  </si>
  <si>
    <t>028617121338</t>
  </si>
  <si>
    <t>1122-C LE PLUME II COLOR #33 CARDED</t>
  </si>
  <si>
    <t>11220321C</t>
  </si>
  <si>
    <t>028617121321</t>
  </si>
  <si>
    <t>1122-C LE PLUME II COLOR #32 CARDED</t>
  </si>
  <si>
    <t>11220311C</t>
  </si>
  <si>
    <t>028617121314</t>
  </si>
  <si>
    <t>1122-C LE PLUME II COLOR #31 CARDED</t>
  </si>
  <si>
    <t>11220301C</t>
  </si>
  <si>
    <t>028617121307</t>
  </si>
  <si>
    <t>1122-C LE PLUME II COLOR #30 CARDED</t>
  </si>
  <si>
    <t>11220031C</t>
  </si>
  <si>
    <t>028617123035</t>
  </si>
  <si>
    <t>1122-C LE PLUME II COLOR #3 CARDED</t>
  </si>
  <si>
    <t>11220291C</t>
  </si>
  <si>
    <t>028617121291</t>
  </si>
  <si>
    <t>1122-C LE PLUME II COLOR #29 CARDED</t>
  </si>
  <si>
    <t>11220281C</t>
  </si>
  <si>
    <t>028617121284</t>
  </si>
  <si>
    <t>1122-C LE PLUME II COLOR #28 CARDED</t>
  </si>
  <si>
    <t>11220271C</t>
  </si>
  <si>
    <t>028617121277</t>
  </si>
  <si>
    <t>1122-C LE PLUME II COLOR #27 CARDED</t>
  </si>
  <si>
    <t>11220261C</t>
  </si>
  <si>
    <t>028617121260</t>
  </si>
  <si>
    <t>1122-C LE PLUME II COLOR #26 CARDED</t>
  </si>
  <si>
    <t>11220251C</t>
  </si>
  <si>
    <t>028617121253</t>
  </si>
  <si>
    <t>1122-C LE PLUME II COLOR #25 CARDED</t>
  </si>
  <si>
    <t>11220241C</t>
  </si>
  <si>
    <t>028617121246</t>
  </si>
  <si>
    <t>1122-C LE PLUME II COLOR #24 CARDED</t>
  </si>
  <si>
    <t>11220231C</t>
  </si>
  <si>
    <t>028617121239</t>
  </si>
  <si>
    <t>1122-C LE PLUME II COLOR #23 CARDED</t>
  </si>
  <si>
    <t>11220221C</t>
  </si>
  <si>
    <t>028617121222</t>
  </si>
  <si>
    <t>1122-C LE PLUME II COLOR #22 CARDED</t>
  </si>
  <si>
    <t>11220211C</t>
  </si>
  <si>
    <t>028617121215</t>
  </si>
  <si>
    <t>1122-C LE PLUME II COLOR #21 CARDED</t>
  </si>
  <si>
    <t>11220201C</t>
  </si>
  <si>
    <t>028617121208</t>
  </si>
  <si>
    <t>1122-C LE PLUME II COLOR #20 CARDED</t>
  </si>
  <si>
    <t>11220021C</t>
  </si>
  <si>
    <t>028617123028</t>
  </si>
  <si>
    <t>1122-C LE PLUME II COLOR #2 CARDED</t>
  </si>
  <si>
    <t>11220191C</t>
  </si>
  <si>
    <t>028617121192</t>
  </si>
  <si>
    <t>1122-C LE PLUME II COLOR #19 CARDED</t>
  </si>
  <si>
    <t>11220181C</t>
  </si>
  <si>
    <t>028617121185</t>
  </si>
  <si>
    <t>1122-C LE PLUME II COLOR #18 CARDED</t>
  </si>
  <si>
    <t>11220171C</t>
  </si>
  <si>
    <t>028617121178</t>
  </si>
  <si>
    <t>1122-C LE PLUME II COLOR #17 CARDED</t>
  </si>
  <si>
    <t>11220161C</t>
  </si>
  <si>
    <t>028617121161</t>
  </si>
  <si>
    <t>1122-C LE PLUME II COLOR #16 CARDED</t>
  </si>
  <si>
    <t>11220151C</t>
  </si>
  <si>
    <t>028617121154</t>
  </si>
  <si>
    <t>1122-C LE PLUME II COLOR #15 CARDED</t>
  </si>
  <si>
    <t>11220141C</t>
  </si>
  <si>
    <t>028617121147</t>
  </si>
  <si>
    <t>1122-C LE PLUME II COLOR #14 CARDED</t>
  </si>
  <si>
    <t>11220131C</t>
  </si>
  <si>
    <t>028617121130</t>
  </si>
  <si>
    <t>1122-C LE PLUME II COLOR #13 CARDED</t>
  </si>
  <si>
    <t>11220121C</t>
  </si>
  <si>
    <t>028617121123</t>
  </si>
  <si>
    <t>1122-C LE PLUME II COLOR #12 CARDED</t>
  </si>
  <si>
    <t>11220111C</t>
  </si>
  <si>
    <t>028617121116</t>
  </si>
  <si>
    <t>1122-C LE PLUME II COLOR #11 CARDED</t>
  </si>
  <si>
    <t>11221081C</t>
  </si>
  <si>
    <t>028617122083</t>
  </si>
  <si>
    <t>1122-C LE PLUME II COLOR #108 CARDED</t>
  </si>
  <si>
    <t>11221071C</t>
  </si>
  <si>
    <t>028617122076</t>
  </si>
  <si>
    <t>1122-C LE PLUME II COLOR #107 CARDED</t>
  </si>
  <si>
    <t>11221061C</t>
  </si>
  <si>
    <t>028617122069</t>
  </si>
  <si>
    <t>1122-C LE PLUME II COLOR #106 CARDED</t>
  </si>
  <si>
    <t>11221051C</t>
  </si>
  <si>
    <t>028617122052</t>
  </si>
  <si>
    <t>1122-C LE PLUME II COLOR #105 CARDED</t>
  </si>
  <si>
    <t>11221041C</t>
  </si>
  <si>
    <t>028617122045</t>
  </si>
  <si>
    <t>1122-C LE PLUME II COLOR #104 CARDED</t>
  </si>
  <si>
    <t>11221031C</t>
  </si>
  <si>
    <t>028617122038</t>
  </si>
  <si>
    <t>1122-C LE PLUME II COLOR #103 CARDED</t>
  </si>
  <si>
    <t>11221021C</t>
  </si>
  <si>
    <t>028617122021</t>
  </si>
  <si>
    <t>1122-C LE PLUME II COLOR #102 CARDED</t>
  </si>
  <si>
    <t>11221011C</t>
  </si>
  <si>
    <t>028617122014</t>
  </si>
  <si>
    <t>1122-C LE PLUME II COLOR #101 CARDED</t>
  </si>
  <si>
    <t>11221001C</t>
  </si>
  <si>
    <t>028617122007</t>
  </si>
  <si>
    <t>1122-C LE PLUME II COLOR #100 CARDED</t>
  </si>
  <si>
    <t>11220101C</t>
  </si>
  <si>
    <t>028617121109</t>
  </si>
  <si>
    <t>1122-C LE PLUME II COLOR #10 CARDED</t>
  </si>
  <si>
    <t>11220011C</t>
  </si>
  <si>
    <t>028617123011</t>
  </si>
  <si>
    <t>1122-C LE PLUME II COLOR #1 CARDED</t>
  </si>
  <si>
    <t>11220001C</t>
  </si>
  <si>
    <t>028617122090</t>
  </si>
  <si>
    <t>1122-C LE PLUME II COLOR #0 CARDED</t>
  </si>
  <si>
    <t>1122BL-6N</t>
  </si>
  <si>
    <t>028617124186</t>
  </si>
  <si>
    <t>1122BL-6N BRUSH LETTERING LE PLUME MKR BOLD SET</t>
  </si>
  <si>
    <t>1122BL-6M</t>
  </si>
  <si>
    <t>028617124179</t>
  </si>
  <si>
    <t>1122BL-6M BRUSH LETTERING LE PLUME MKR NATURAL SET</t>
  </si>
  <si>
    <t>1122BL-6L</t>
  </si>
  <si>
    <t>028617124162</t>
  </si>
  <si>
    <t>1122BL-6L BRUSH LETTERING LE PLUME MKR PASTEL SET</t>
  </si>
  <si>
    <t>1122BL-6K</t>
  </si>
  <si>
    <t>028617124155</t>
  </si>
  <si>
    <t>1122BL-6K BRUSH LETTERING LE PLUME MKR BRIGHT SET</t>
  </si>
  <si>
    <t>1122BL-6J</t>
  </si>
  <si>
    <t>028617124148</t>
  </si>
  <si>
    <t>1122BL-6J BRUSH LETTERING LE PLUME MKR PRIMARY SET</t>
  </si>
  <si>
    <t>1122BL-12L</t>
  </si>
  <si>
    <t>028617124308</t>
  </si>
  <si>
    <t>1122BL-12L BRUSH LETTERING LE PLUME MKR NATURAL SET</t>
  </si>
  <si>
    <t>1122BL-12K</t>
  </si>
  <si>
    <t>028617124261</t>
  </si>
  <si>
    <t>1122BL-12K BRUSH LETTERING LE PLUME MKR PASTEL SET</t>
  </si>
  <si>
    <t>1122BL-12J</t>
  </si>
  <si>
    <t>028617124247</t>
  </si>
  <si>
    <t>1122BL-12J BRUSH LETTERING LE PLUME MKR BRIGHT SET</t>
  </si>
  <si>
    <t>1122BL-12I</t>
  </si>
  <si>
    <t>028617124223</t>
  </si>
  <si>
    <t>1122BL-12I BRUSH LETTERING LE PLUME MKR PRIMARY SET</t>
  </si>
  <si>
    <t>1122SET6I</t>
  </si>
  <si>
    <t>028617112657</t>
  </si>
  <si>
    <t>1122-6I LE PLUME SPRING FLING S</t>
  </si>
  <si>
    <t>1122SET6C</t>
  </si>
  <si>
    <t>028617112084</t>
  </si>
  <si>
    <t>1122-6C LE PLUME II VICTORIAN</t>
  </si>
  <si>
    <t>1122SET6B</t>
  </si>
  <si>
    <t>028617112077</t>
  </si>
  <si>
    <t>1122-6B LE PLUME II PASTEL SET</t>
  </si>
  <si>
    <t>1122SET6A</t>
  </si>
  <si>
    <t>028617112060</t>
  </si>
  <si>
    <t>1122-6A LE PLUME II 6 COL. SET</t>
  </si>
  <si>
    <t>1122SET F</t>
  </si>
  <si>
    <t>028617112176</t>
  </si>
  <si>
    <t>1122-12F LE PLUME II GARDEN</t>
  </si>
  <si>
    <t>1122SET E</t>
  </si>
  <si>
    <t>028617112169</t>
  </si>
  <si>
    <t>1122-12E LE PLUME II BRIGHT</t>
  </si>
  <si>
    <t>1122SET D</t>
  </si>
  <si>
    <t>028617112152</t>
  </si>
  <si>
    <t>1122-12D LE PLUME II BASIC SET</t>
  </si>
  <si>
    <t>1122SET C</t>
  </si>
  <si>
    <t>028617112145</t>
  </si>
  <si>
    <t>1122-12C LE PLUME II VICTORIAN</t>
  </si>
  <si>
    <t>1122SET B</t>
  </si>
  <si>
    <t>028617112138</t>
  </si>
  <si>
    <t>1122-12B LE PLUME II PASTEL SET</t>
  </si>
  <si>
    <t>028617112121</t>
  </si>
  <si>
    <t>112224D</t>
  </si>
  <si>
    <t>028617912509</t>
  </si>
  <si>
    <t>1122-24D LE PLUME 24 DZ DISPLAY</t>
  </si>
  <si>
    <t>6000008M</t>
  </si>
  <si>
    <t>028617604800</t>
  </si>
  <si>
    <t>6000-M CALLIGRAPHY PEN VIOLET</t>
  </si>
  <si>
    <t>6000045M</t>
  </si>
  <si>
    <t>028617624907</t>
  </si>
  <si>
    <t>6000-M CALLIGRAPHY PEN SEPIA</t>
  </si>
  <si>
    <t>6000002M</t>
  </si>
  <si>
    <t>028617604206</t>
  </si>
  <si>
    <t>6000-M CALLIGRAPHY PEN RED</t>
  </si>
  <si>
    <t>6000004M</t>
  </si>
  <si>
    <t>028617604404</t>
  </si>
  <si>
    <t>6000-M CALLIGRAPHY PEN GREEN</t>
  </si>
  <si>
    <t>6000028M</t>
  </si>
  <si>
    <t>028617624808</t>
  </si>
  <si>
    <t>6000-M CALLIGRAPHY PEN BURGUNDY</t>
  </si>
  <si>
    <t>6000003M</t>
  </si>
  <si>
    <t>028617604305</t>
  </si>
  <si>
    <t>6000-M CALLIGRAPHY PEN BLUE</t>
  </si>
  <si>
    <t>6000001M</t>
  </si>
  <si>
    <t>028617604107</t>
  </si>
  <si>
    <t>6000-M CALLIGRAPHY PEN BLACK</t>
  </si>
  <si>
    <t>6000008F</t>
  </si>
  <si>
    <t>028617600802</t>
  </si>
  <si>
    <t>6000-F CALLIGRAPHY PEN VIOLET</t>
  </si>
  <si>
    <t>6000045F</t>
  </si>
  <si>
    <t>028617602905</t>
  </si>
  <si>
    <t>6000-F CALLIGRAPHY PEN SEPIA</t>
  </si>
  <si>
    <t>6000002F</t>
  </si>
  <si>
    <t>028617600208</t>
  </si>
  <si>
    <t>6000-F CALLIGRAPHY PEN RED</t>
  </si>
  <si>
    <t>6000004F</t>
  </si>
  <si>
    <t>028617600406</t>
  </si>
  <si>
    <t>6000-F CALLIGRAPHY PEN GREEN</t>
  </si>
  <si>
    <t>6000028F</t>
  </si>
  <si>
    <t>028617602806</t>
  </si>
  <si>
    <t>6000-F CALLIGRAPHY PEN BURGUNDY</t>
  </si>
  <si>
    <t>6000003F</t>
  </si>
  <si>
    <t>028617600307</t>
  </si>
  <si>
    <t>6000-F CALLIGRAPHY PEN BLUE</t>
  </si>
  <si>
    <t>6000001F</t>
  </si>
  <si>
    <t>028617600109</t>
  </si>
  <si>
    <t>6000-F CALLIGRAPHY PEN BLACK</t>
  </si>
  <si>
    <t>6000008B</t>
  </si>
  <si>
    <t>028617605807</t>
  </si>
  <si>
    <t>6000-B CALLIGRAPHY PEN VIOLET</t>
  </si>
  <si>
    <t>6000045B</t>
  </si>
  <si>
    <t>028617625904</t>
  </si>
  <si>
    <t>6000-B CALLIGRAPHY PEN SEPIA</t>
  </si>
  <si>
    <t>6000002B</t>
  </si>
  <si>
    <t>028617605203</t>
  </si>
  <si>
    <t>6000-B CALLIGRAPHY PEN RED</t>
  </si>
  <si>
    <t>6000004B</t>
  </si>
  <si>
    <t>028617605401</t>
  </si>
  <si>
    <t>6000-B CALLIGRAPHY PEN GREEN</t>
  </si>
  <si>
    <t>6000003B</t>
  </si>
  <si>
    <t>028617605302</t>
  </si>
  <si>
    <t>6000-B CALLIGRAPHY PEN BLUE</t>
  </si>
  <si>
    <t>6000001B</t>
  </si>
  <si>
    <t>028617605104</t>
  </si>
  <si>
    <t>6000-B CALLIGRAPHY PEN BLACK</t>
  </si>
  <si>
    <t>6000028B</t>
  </si>
  <si>
    <t>028617625805</t>
  </si>
  <si>
    <t>6000-B CALLIGRAPHY PEN  BURGUNDY</t>
  </si>
  <si>
    <t>6000M081C</t>
  </si>
  <si>
    <t>028617600840</t>
  </si>
  <si>
    <t>6000-C CALLIGRAPHY PEN (M) VIOLET</t>
  </si>
  <si>
    <t>6000M451C</t>
  </si>
  <si>
    <t>028617624945</t>
  </si>
  <si>
    <t>6000-C CALLIGRAPHY PEN (M) SEPIA</t>
  </si>
  <si>
    <t>6000M021C</t>
  </si>
  <si>
    <t>028617600246</t>
  </si>
  <si>
    <t>6000-C CALLIGRAPHY PEN (M) RED</t>
  </si>
  <si>
    <t>6000M041C</t>
  </si>
  <si>
    <t>028617600444</t>
  </si>
  <si>
    <t>6000-C CALLIGRAPHY PEN (M) GREEN</t>
  </si>
  <si>
    <t>6000M281C</t>
  </si>
  <si>
    <t>028617602844</t>
  </si>
  <si>
    <t>6000-C CALLIGRAPHY PEN (M) BURGUNDY</t>
  </si>
  <si>
    <t>6000M031C</t>
  </si>
  <si>
    <t>028617600345</t>
  </si>
  <si>
    <t>6000-C CALLIGRAPHY PEN (M) BLUE</t>
  </si>
  <si>
    <t>6000M011C</t>
  </si>
  <si>
    <t>028617604114</t>
  </si>
  <si>
    <t>6000-C CALLIGRAPHY PEN (M) BLK</t>
  </si>
  <si>
    <t>6000F081C</t>
  </si>
  <si>
    <t>028617600833</t>
  </si>
  <si>
    <t>6000-C CALLIGRAPHY PEN (F) VIOLET</t>
  </si>
  <si>
    <t>6000F451C</t>
  </si>
  <si>
    <t>028617602936</t>
  </si>
  <si>
    <t>6000-C CALLIGRAPHY PEN (F) SEPIA</t>
  </si>
  <si>
    <t>6000F021C</t>
  </si>
  <si>
    <t>028617600239</t>
  </si>
  <si>
    <t>6000-C CALLIGRAPHY PEN (F) RED</t>
  </si>
  <si>
    <t>6000F041C</t>
  </si>
  <si>
    <t>028617600437</t>
  </si>
  <si>
    <t>6000-C CALLIGRAPHY PEN (F) GREEN</t>
  </si>
  <si>
    <t>6000F281C</t>
  </si>
  <si>
    <t>028617602837</t>
  </si>
  <si>
    <t>6000-C CALLIGRAPHY PEN (F) BURGUNDY</t>
  </si>
  <si>
    <t>6000F031C</t>
  </si>
  <si>
    <t>028617600338</t>
  </si>
  <si>
    <t>6000-C CALLIGRAPHY PEN (F) BLUE</t>
  </si>
  <si>
    <t>6000F011C</t>
  </si>
  <si>
    <t>028617600130</t>
  </si>
  <si>
    <t>6000-C CALLIGRAPHY PEN (F) BLK</t>
  </si>
  <si>
    <t>6000B081C</t>
  </si>
  <si>
    <t>028617600857</t>
  </si>
  <si>
    <t>6000-C CALLIGRAPHY PEN (B) VIOLET</t>
  </si>
  <si>
    <t>6000B451C</t>
  </si>
  <si>
    <t>028617605951</t>
  </si>
  <si>
    <t>6000-C CALLIGRAPHY PEN (B) SEPIA</t>
  </si>
  <si>
    <t>6000B021C</t>
  </si>
  <si>
    <t>028617600253</t>
  </si>
  <si>
    <t>6000-C CALLIGRAPHY PEN (B) RED</t>
  </si>
  <si>
    <t>6000B041C</t>
  </si>
  <si>
    <t>028617600451</t>
  </si>
  <si>
    <t>6000-C CALLIGRAPHY PEN (B) GREEN</t>
  </si>
  <si>
    <t>6000B281C</t>
  </si>
  <si>
    <t>028617602851</t>
  </si>
  <si>
    <t>6000-C CALLIGRAPHY PEN (B) BURGUNDY</t>
  </si>
  <si>
    <t>6000B031C</t>
  </si>
  <si>
    <t>028617600352</t>
  </si>
  <si>
    <t>6000-C CALLIGRAPHY PEN (B) BLUE</t>
  </si>
  <si>
    <t>6000B011C</t>
  </si>
  <si>
    <t>028617605111</t>
  </si>
  <si>
    <t>6000-C CALLIGRAPHY PEN (B) BLK</t>
  </si>
  <si>
    <t>6000FM2C</t>
  </si>
  <si>
    <t>028617600222</t>
  </si>
  <si>
    <t>6000-2C CALLIGRAPHY PENRED (F&amp;M)</t>
  </si>
  <si>
    <t>6000FM3C</t>
  </si>
  <si>
    <t>028617600321</t>
  </si>
  <si>
    <t>6000-2C CALLIGRAPHY PENBLUE (F&amp;M)</t>
  </si>
  <si>
    <t>6000FM1C</t>
  </si>
  <si>
    <t>028617600123</t>
  </si>
  <si>
    <t>6000-2C CALLIGRAPHY PENBLK (F&amp;M)</t>
  </si>
  <si>
    <t>600012D</t>
  </si>
  <si>
    <t>028617960128</t>
  </si>
  <si>
    <t>6000-12D CALLIGRAPHY PEN DISP.</t>
  </si>
  <si>
    <t>600018D</t>
  </si>
  <si>
    <t>028617960142</t>
  </si>
  <si>
    <t>4400BL-2B</t>
  </si>
  <si>
    <t>028617442044</t>
  </si>
  <si>
    <t>4400BL-2B BRUSH LETTERING 2PC SET (BLK,BLK)</t>
  </si>
  <si>
    <t>040B-C</t>
  </si>
  <si>
    <t>028617142333</t>
  </si>
  <si>
    <t>040-3A</t>
  </si>
  <si>
    <t>028617142388</t>
  </si>
  <si>
    <t>007600000</t>
  </si>
  <si>
    <t>007600400</t>
  </si>
  <si>
    <t>007600600</t>
  </si>
  <si>
    <t>007600700</t>
  </si>
  <si>
    <t>007600900</t>
  </si>
  <si>
    <t>007601100</t>
  </si>
  <si>
    <t>007601300</t>
  </si>
  <si>
    <t>007601600</t>
  </si>
  <si>
    <t>007602500</t>
  </si>
  <si>
    <t>007602800</t>
  </si>
  <si>
    <t>007602900</t>
  </si>
  <si>
    <t>007603100</t>
  </si>
  <si>
    <t>007603300</t>
  </si>
  <si>
    <t>007603400</t>
  </si>
  <si>
    <t>007604600</t>
  </si>
  <si>
    <t>007605200</t>
  </si>
  <si>
    <t>007605700</t>
  </si>
  <si>
    <t>007605900</t>
  </si>
  <si>
    <t>007606100</t>
  </si>
  <si>
    <t>007606300</t>
  </si>
  <si>
    <t>007606400</t>
  </si>
  <si>
    <t>007606500</t>
  </si>
  <si>
    <t>007606700</t>
  </si>
  <si>
    <t>007607800</t>
  </si>
  <si>
    <t>007608800</t>
  </si>
  <si>
    <t>007609200</t>
  </si>
  <si>
    <t>007610400</t>
  </si>
  <si>
    <t>007I00800</t>
  </si>
  <si>
    <t>028617007083</t>
  </si>
  <si>
    <t>007i-S ST.TROPEZ PETITE VIOLET</t>
  </si>
  <si>
    <t>9608 10 0000</t>
  </si>
  <si>
    <t>007ISLV00</t>
  </si>
  <si>
    <t>028617007014</t>
  </si>
  <si>
    <t>007i-S ST.TROPEZ PETITE SILVER</t>
  </si>
  <si>
    <t>007I00200</t>
  </si>
  <si>
    <t>028617007021</t>
  </si>
  <si>
    <t>007i-S ST.TROPEZ PETITE RED</t>
  </si>
  <si>
    <t>007IGLD00</t>
  </si>
  <si>
    <t>028617007007</t>
  </si>
  <si>
    <t>007i-S ST.TROPEZ PETITE GOLD</t>
  </si>
  <si>
    <t>007I00300</t>
  </si>
  <si>
    <t>028617007038</t>
  </si>
  <si>
    <t>007i-S ST.TROPEZ PETITE BLUE</t>
  </si>
  <si>
    <t>007I00100</t>
  </si>
  <si>
    <t>028617007151</t>
  </si>
  <si>
    <t>007i-S ST.TROPEZ PETITE BLACK</t>
  </si>
  <si>
    <t>007I0081C</t>
  </si>
  <si>
    <t>028617107288</t>
  </si>
  <si>
    <t>007i-C ST.TROPEZ PETITE VIOLET CARDED</t>
  </si>
  <si>
    <t>007ISLV1C</t>
  </si>
  <si>
    <t>028617107394</t>
  </si>
  <si>
    <t>007i-C ST.TROPEZ PETITE SILVER CARDED</t>
  </si>
  <si>
    <t>007I0021C</t>
  </si>
  <si>
    <t>028617107226</t>
  </si>
  <si>
    <t>007i-C ST.TROPEZ PETITE RED CARDED</t>
  </si>
  <si>
    <t>007IGLD1C</t>
  </si>
  <si>
    <t>028617107387</t>
  </si>
  <si>
    <t>007i-C ST.TROPEZ PETITE GOLD CARDED</t>
  </si>
  <si>
    <t>007I0031C</t>
  </si>
  <si>
    <t>028617107233</t>
  </si>
  <si>
    <t>007i-C ST.TROPEZ PETITE BLUE CARDED</t>
  </si>
  <si>
    <t>007I0011C</t>
  </si>
  <si>
    <t>028617107219</t>
  </si>
  <si>
    <t>007i-C ST.TROPEZ PETITE BLACK CARDED</t>
  </si>
  <si>
    <t>007I36D</t>
  </si>
  <si>
    <t>028617007366</t>
  </si>
  <si>
    <t>007i-36D ST.TROPEZ PETITE DISPLAY</t>
  </si>
  <si>
    <t>80006P</t>
  </si>
  <si>
    <t>028617908304</t>
  </si>
  <si>
    <t>8000-6P PASTEL LINER 6PC SET</t>
  </si>
  <si>
    <t>092000000</t>
  </si>
  <si>
    <t>028617920306</t>
  </si>
  <si>
    <t>920-S GEL REMINISCE WHITE</t>
  </si>
  <si>
    <t>092000200</t>
  </si>
  <si>
    <t>028617920320</t>
  </si>
  <si>
    <t>920-S GEL REMINISCE RED</t>
  </si>
  <si>
    <t>0920GLD00</t>
  </si>
  <si>
    <t>028617920283</t>
  </si>
  <si>
    <t>920-S GEL REMINISCE GOLD</t>
  </si>
  <si>
    <t>092000300</t>
  </si>
  <si>
    <t>028617920337</t>
  </si>
  <si>
    <t>920-S GEL REMINISCE BLUE</t>
  </si>
  <si>
    <t>092000100</t>
  </si>
  <si>
    <t>028617920313</t>
  </si>
  <si>
    <t>09200001C</t>
  </si>
  <si>
    <t>028617921907</t>
  </si>
  <si>
    <t>09200021C</t>
  </si>
  <si>
    <t>028617921921</t>
  </si>
  <si>
    <t>920-C GEL REMINISCE RED</t>
  </si>
  <si>
    <t>0920GLD1C</t>
  </si>
  <si>
    <t>028617921884</t>
  </si>
  <si>
    <t>920-C GEL REMINISCE GOLD</t>
  </si>
  <si>
    <t>09200031C</t>
  </si>
  <si>
    <t>028617921938</t>
  </si>
  <si>
    <t>920-C GEL REMINISCE BLUE</t>
  </si>
  <si>
    <t>09200011C</t>
  </si>
  <si>
    <t>028617921914</t>
  </si>
  <si>
    <t>920-C GEL REMINISCE BLACK</t>
  </si>
  <si>
    <t>092004A</t>
  </si>
  <si>
    <t>028617922904</t>
  </si>
  <si>
    <t>920-4A GEL REMINISCE CLASSIC SET</t>
  </si>
  <si>
    <t>092012D</t>
  </si>
  <si>
    <t>028617980201</t>
  </si>
  <si>
    <t>920-12D GEL REMINISCE 12DZ DISPLAY</t>
  </si>
  <si>
    <t>4300F0300</t>
  </si>
  <si>
    <t>028617431017</t>
  </si>
  <si>
    <t>4300F0400</t>
  </si>
  <si>
    <t>028617431048</t>
  </si>
  <si>
    <t>4300F0700</t>
  </si>
  <si>
    <t>028617431079</t>
  </si>
  <si>
    <t>4300F0900</t>
  </si>
  <si>
    <t>028617431093</t>
  </si>
  <si>
    <t>4300F0800</t>
  </si>
  <si>
    <t>028617431086</t>
  </si>
  <si>
    <t>4300F0500</t>
  </si>
  <si>
    <t>028617431055</t>
  </si>
  <si>
    <t>430000100</t>
  </si>
  <si>
    <t>028617430102</t>
  </si>
  <si>
    <t>4300-S LE PEN #1 BLACK</t>
  </si>
  <si>
    <t>430001000</t>
  </si>
  <si>
    <t>028617431406</t>
  </si>
  <si>
    <t>4300-S LE PEN #10 LIGHT BLUE</t>
  </si>
  <si>
    <t>430010600</t>
  </si>
  <si>
    <t>028617437606</t>
  </si>
  <si>
    <t>4300-S LE PEN #106 AMETHYST</t>
  </si>
  <si>
    <t>430001100</t>
  </si>
  <si>
    <t>028617431505</t>
  </si>
  <si>
    <t>4300-S LE PEN #11 LIGHT GREEN</t>
  </si>
  <si>
    <t>430001500</t>
  </si>
  <si>
    <t>028617431604</t>
  </si>
  <si>
    <t>4300-S LE PEN #15 OLIVE GREEN</t>
  </si>
  <si>
    <t>430000200</t>
  </si>
  <si>
    <t>028617430201</t>
  </si>
  <si>
    <t>4300-S LE PEN #2 RED</t>
  </si>
  <si>
    <t>028617431802</t>
  </si>
  <si>
    <t>4300-S LE PEN #20 MAGENTA</t>
  </si>
  <si>
    <t>430002100</t>
  </si>
  <si>
    <t>028617431703</t>
  </si>
  <si>
    <t>4300-S LE PEN #21 DARK GREY</t>
  </si>
  <si>
    <t>028617432809</t>
  </si>
  <si>
    <t>4300-S LE PEN #28 BURGUNDY</t>
  </si>
  <si>
    <t>028617432700</t>
  </si>
  <si>
    <t>4300-S LE PEN #29 NAVY</t>
  </si>
  <si>
    <t>430000300</t>
  </si>
  <si>
    <t>028617430300</t>
  </si>
  <si>
    <t>4300-S LE PEN #3 BLUE</t>
  </si>
  <si>
    <t>430003300</t>
  </si>
  <si>
    <t>028617432908</t>
  </si>
  <si>
    <t>4300-S LE PEN #33 ORIENTAL BLUE</t>
  </si>
  <si>
    <t>430003500</t>
  </si>
  <si>
    <t>028617433103</t>
  </si>
  <si>
    <t>4300-S LE PEN #35 CORAL PINK</t>
  </si>
  <si>
    <t>430000400</t>
  </si>
  <si>
    <t>028617430409</t>
  </si>
  <si>
    <t>4300-S LE PEN #4 GREEN</t>
  </si>
  <si>
    <t>028617433202</t>
  </si>
  <si>
    <t>4300-S LE PEN #45 SEPIA</t>
  </si>
  <si>
    <t>028617430508</t>
  </si>
  <si>
    <t>430005300</t>
  </si>
  <si>
    <t>028617435305</t>
  </si>
  <si>
    <t>4300-S LE PEN #53 PALE BLUE</t>
  </si>
  <si>
    <t>430000600</t>
  </si>
  <si>
    <t>028617430607</t>
  </si>
  <si>
    <t>4300-S LE PEN #6 BROWN</t>
  </si>
  <si>
    <t>430006200</t>
  </si>
  <si>
    <t>028617436203</t>
  </si>
  <si>
    <t>4300-S LE PEN #62 WISTERIA</t>
  </si>
  <si>
    <t>430000700</t>
  </si>
  <si>
    <t>028617430706</t>
  </si>
  <si>
    <t>4300-S LE PEN #7 ORANGE</t>
  </si>
  <si>
    <t>430007000</t>
  </si>
  <si>
    <t>028617436708</t>
  </si>
  <si>
    <t>4300-S LE PEN #70 PEPPERMINT</t>
  </si>
  <si>
    <t>430007300</t>
  </si>
  <si>
    <t>028617437309</t>
  </si>
  <si>
    <t>4300-S LE PEN #73 TEAL</t>
  </si>
  <si>
    <t>430007700</t>
  </si>
  <si>
    <t>028617437705</t>
  </si>
  <si>
    <t>4300-S LE PEN #77 PASTEL PEACH</t>
  </si>
  <si>
    <t>430007800</t>
  </si>
  <si>
    <t>028617437408</t>
  </si>
  <si>
    <t>4300-S LE PEN #78 ORCHID</t>
  </si>
  <si>
    <t>430000800</t>
  </si>
  <si>
    <t>028617430805</t>
  </si>
  <si>
    <t>4300-S LE PEN #8 LAVENDER</t>
  </si>
  <si>
    <t>028617438009</t>
  </si>
  <si>
    <t>4300-S LE PEN #81 PALE MAUVE</t>
  </si>
  <si>
    <t>028617438108</t>
  </si>
  <si>
    <t>4300-S LE PEN #82 MUSTARD</t>
  </si>
  <si>
    <t>028617430904</t>
  </si>
  <si>
    <t>4300-S LE PEN #9 PINK</t>
  </si>
  <si>
    <t>430009900</t>
  </si>
  <si>
    <t>028617437507</t>
  </si>
  <si>
    <t>4300-S LE PEN #99 PERIWINKLE</t>
  </si>
  <si>
    <t>028617438207</t>
  </si>
  <si>
    <t>4300-S LE PEN #102 JADE GREEN</t>
  </si>
  <si>
    <t>43000011C</t>
  </si>
  <si>
    <t>028617430119</t>
  </si>
  <si>
    <t>4300-C LE PEN #1 BLACK CARDED</t>
  </si>
  <si>
    <t>43000101C</t>
  </si>
  <si>
    <t>028617431413</t>
  </si>
  <si>
    <t>4300-C LE PEN #10 LIGHT BLUE CARDED</t>
  </si>
  <si>
    <t>43001061C</t>
  </si>
  <si>
    <t>028617437613</t>
  </si>
  <si>
    <t>4300-C LE PEN #106 AMETHYST CARDED</t>
  </si>
  <si>
    <t>43000111C</t>
  </si>
  <si>
    <t>028617431512</t>
  </si>
  <si>
    <t>4300-C LE PEN #11 LIGHT GREEN CARDED</t>
  </si>
  <si>
    <t>43000151C</t>
  </si>
  <si>
    <t>028617431611</t>
  </si>
  <si>
    <t>4300-C LE PEN #15 OLIVE GREEN CARDED</t>
  </si>
  <si>
    <t>43000021C</t>
  </si>
  <si>
    <t>028617430218</t>
  </si>
  <si>
    <t>4300-C LE PEN #2 RED CARDED</t>
  </si>
  <si>
    <t>43000201C</t>
  </si>
  <si>
    <t>028617431819</t>
  </si>
  <si>
    <t>43000211C</t>
  </si>
  <si>
    <t>028617431710</t>
  </si>
  <si>
    <t>4300-C LE PEN #21 DARK GREY CARDED</t>
  </si>
  <si>
    <t>43000281C</t>
  </si>
  <si>
    <t>028617432816</t>
  </si>
  <si>
    <t>4300-C LE PEN #28 BURGUNDY CARDED</t>
  </si>
  <si>
    <t>43000291C</t>
  </si>
  <si>
    <t>028617432717</t>
  </si>
  <si>
    <t>43000031C</t>
  </si>
  <si>
    <t>028617430317</t>
  </si>
  <si>
    <t>4300-C LE PEN #3 BLUE CARDED</t>
  </si>
  <si>
    <t>43000331C</t>
  </si>
  <si>
    <t>028617432915</t>
  </si>
  <si>
    <t>4300-C LE PEN #33 ORIENTAL BLUE CARDED</t>
  </si>
  <si>
    <t>43000351C</t>
  </si>
  <si>
    <t>028617433110</t>
  </si>
  <si>
    <t>4300-C LE PEN #35 CORAL PINK CARDED</t>
  </si>
  <si>
    <t>43000041C</t>
  </si>
  <si>
    <t>028617430416</t>
  </si>
  <si>
    <t>4300-C LE PEN #4 GREEN CARDED</t>
  </si>
  <si>
    <t>43000451C</t>
  </si>
  <si>
    <t>028617433219</t>
  </si>
  <si>
    <t>43000051C</t>
  </si>
  <si>
    <t>028617430515</t>
  </si>
  <si>
    <t>4300-C LE PEN #5 YELLOW CARDED</t>
  </si>
  <si>
    <t>43000531C</t>
  </si>
  <si>
    <t>028617435312</t>
  </si>
  <si>
    <t>4300-C LE PEN #53 PALE BLUE CARDED</t>
  </si>
  <si>
    <t>43000061C</t>
  </si>
  <si>
    <t>028617430614</t>
  </si>
  <si>
    <t>4300-C LE PEN #6 BROWN CARDED</t>
  </si>
  <si>
    <t>43000621C</t>
  </si>
  <si>
    <t>028617436210</t>
  </si>
  <si>
    <t>4300-C LE PEN #62 WISTERIA CARDED</t>
  </si>
  <si>
    <t>43000071C</t>
  </si>
  <si>
    <t>028617430713</t>
  </si>
  <si>
    <t>4300-C LE PEN #7 ORANGE CARDED</t>
  </si>
  <si>
    <t>43000701C</t>
  </si>
  <si>
    <t>028617436715</t>
  </si>
  <si>
    <t>4300-C LE PEN #70 PEPPERMINT CARDED</t>
  </si>
  <si>
    <t>43000731C</t>
  </si>
  <si>
    <t>028617437316</t>
  </si>
  <si>
    <t>4300-C LE PEN #73 TEAL CARDED</t>
  </si>
  <si>
    <t>43000771C</t>
  </si>
  <si>
    <t>028617437910</t>
  </si>
  <si>
    <t>4300-C LE PEN #77 PASTEL PEACH CARDED</t>
  </si>
  <si>
    <t>43000781C</t>
  </si>
  <si>
    <t>028617437415</t>
  </si>
  <si>
    <t>4300-C LE PEN #78 ORCHID CARDED</t>
  </si>
  <si>
    <t>43000081C</t>
  </si>
  <si>
    <t>028617430812</t>
  </si>
  <si>
    <t>4300-C LE PEN #8 LAVENDER CARDED</t>
  </si>
  <si>
    <t>43000811C</t>
  </si>
  <si>
    <t>028617438016</t>
  </si>
  <si>
    <t>43000821C</t>
  </si>
  <si>
    <t>028617438115</t>
  </si>
  <si>
    <t>43000091C</t>
  </si>
  <si>
    <t>028617430911</t>
  </si>
  <si>
    <t>4300-C LE PEN #9 PINK CARDED</t>
  </si>
  <si>
    <t>43000991C</t>
  </si>
  <si>
    <t>028617437514</t>
  </si>
  <si>
    <t>4300-C LE PEN #99 PERIWINKLE CARDED</t>
  </si>
  <si>
    <t>43001021C</t>
  </si>
  <si>
    <t>028617438214</t>
  </si>
  <si>
    <t>4300F031C</t>
  </si>
  <si>
    <t>028617431215</t>
  </si>
  <si>
    <t>4300F071C</t>
  </si>
  <si>
    <t>028617431277</t>
  </si>
  <si>
    <t>4300F091C</t>
  </si>
  <si>
    <t>028617431291</t>
  </si>
  <si>
    <t>4300F081C</t>
  </si>
  <si>
    <t>028617431284</t>
  </si>
  <si>
    <t>4300F041C</t>
  </si>
  <si>
    <t>028617431246</t>
  </si>
  <si>
    <t>4300F051C</t>
  </si>
  <si>
    <t>028617431253</t>
  </si>
  <si>
    <t>430004A</t>
  </si>
  <si>
    <t>028617437682</t>
  </si>
  <si>
    <t>4300-4A LE PEN 4 PCS PRIMARY SET</t>
  </si>
  <si>
    <t>430004B</t>
  </si>
  <si>
    <t>028617437729</t>
  </si>
  <si>
    <t>4300-4B LE PEN 4 PCS BLACK SET</t>
  </si>
  <si>
    <t>430004C</t>
  </si>
  <si>
    <t>028617437736</t>
  </si>
  <si>
    <t>4300-4C LE PEN 4 PCS BASIC SET</t>
  </si>
  <si>
    <t>430004D</t>
  </si>
  <si>
    <t>028617437743</t>
  </si>
  <si>
    <t>4300-4D LE PEN 4 PCS BRILLIANT SET</t>
  </si>
  <si>
    <t>430004E</t>
  </si>
  <si>
    <t>028617437750</t>
  </si>
  <si>
    <t>430004F</t>
  </si>
  <si>
    <t>028617437798</t>
  </si>
  <si>
    <t>430004H</t>
  </si>
  <si>
    <t>028617437767</t>
  </si>
  <si>
    <t>4300-4H LE PEN 4 PCS BRIGHT SET</t>
  </si>
  <si>
    <t>430006F</t>
  </si>
  <si>
    <t>028617437712</t>
  </si>
  <si>
    <t>430006P</t>
  </si>
  <si>
    <t>028617437842</t>
  </si>
  <si>
    <t>430006R</t>
  </si>
  <si>
    <t>028617439006</t>
  </si>
  <si>
    <t>430010A</t>
  </si>
  <si>
    <t>028617437699</t>
  </si>
  <si>
    <t>4300-10A LE PEN 10 PCS BASIC SET</t>
  </si>
  <si>
    <t>430010B</t>
  </si>
  <si>
    <t>028617437774</t>
  </si>
  <si>
    <t>430010C</t>
  </si>
  <si>
    <t>028617437781</t>
  </si>
  <si>
    <t>4300-10C LE PEN 10 PCS BRIGHT SET</t>
  </si>
  <si>
    <t>430010F</t>
  </si>
  <si>
    <t>028617437811</t>
  </si>
  <si>
    <t>430010P</t>
  </si>
  <si>
    <t>028617437903</t>
  </si>
  <si>
    <t>4300F06D</t>
  </si>
  <si>
    <t>028617943602</t>
  </si>
  <si>
    <t>4300F-6D LE PEN NEON 6 DZ DSPLY</t>
  </si>
  <si>
    <t>4300P06D</t>
  </si>
  <si>
    <t>028617437880</t>
  </si>
  <si>
    <t>4300P-6D LE PEN PASTEL 6 DZ DSPLY</t>
  </si>
  <si>
    <t>430020D</t>
  </si>
  <si>
    <t>028617943008</t>
  </si>
  <si>
    <t>4300-20D LE PEN 20 DZ DISPLAY</t>
  </si>
  <si>
    <t>430036D</t>
  </si>
  <si>
    <t>028617943466</t>
  </si>
  <si>
    <t>4300-36D LE PEN 36 DZ DISPLAY</t>
  </si>
  <si>
    <t>4700GLD00</t>
  </si>
  <si>
    <t>028617470290.</t>
  </si>
  <si>
    <t>4700SLV00</t>
  </si>
  <si>
    <t>028617470283</t>
  </si>
  <si>
    <t>470000200</t>
  </si>
  <si>
    <t>028617470023</t>
  </si>
  <si>
    <t>470000300</t>
  </si>
  <si>
    <t>028617470030</t>
  </si>
  <si>
    <t>470000400</t>
  </si>
  <si>
    <t>028617470047</t>
  </si>
  <si>
    <t>470000800</t>
  </si>
  <si>
    <t>028617470085</t>
  </si>
  <si>
    <t>4700GLD1C</t>
  </si>
  <si>
    <t>028617470399</t>
  </si>
  <si>
    <t>4700SLV1C</t>
  </si>
  <si>
    <t>028617470382</t>
  </si>
  <si>
    <t>47000021C</t>
  </si>
  <si>
    <t>028617470122</t>
  </si>
  <si>
    <t>47000031C</t>
  </si>
  <si>
    <t>028617470139</t>
  </si>
  <si>
    <t>47000041C</t>
  </si>
  <si>
    <t>028617470146</t>
  </si>
  <si>
    <t>47000081C</t>
  </si>
  <si>
    <t>028617470184</t>
  </si>
  <si>
    <t>470006A</t>
  </si>
  <si>
    <t>028617470306</t>
  </si>
  <si>
    <t>028617947105</t>
  </si>
  <si>
    <t>028617487113</t>
  </si>
  <si>
    <t>480000200</t>
  </si>
  <si>
    <t>028617487120</t>
  </si>
  <si>
    <t>480000300</t>
  </si>
  <si>
    <t>028617487137</t>
  </si>
  <si>
    <t>480000400</t>
  </si>
  <si>
    <t>028617487144</t>
  </si>
  <si>
    <t>480000600</t>
  </si>
  <si>
    <t>028617487168</t>
  </si>
  <si>
    <t>480001300</t>
  </si>
  <si>
    <t>028617487182</t>
  </si>
  <si>
    <t>480002000</t>
  </si>
  <si>
    <t>028617487205</t>
  </si>
  <si>
    <t>480002100</t>
  </si>
  <si>
    <t>028617487212</t>
  </si>
  <si>
    <t>480002800</t>
  </si>
  <si>
    <t>028617487281</t>
  </si>
  <si>
    <t>480002900</t>
  </si>
  <si>
    <t>028617487298</t>
  </si>
  <si>
    <t>480003300</t>
  </si>
  <si>
    <t>028617487335</t>
  </si>
  <si>
    <t>480003500</t>
  </si>
  <si>
    <t>028617487342</t>
  </si>
  <si>
    <t>480005300</t>
  </si>
  <si>
    <t>028617487533</t>
  </si>
  <si>
    <t>480006200</t>
  </si>
  <si>
    <t>028617487625</t>
  </si>
  <si>
    <t>480006600</t>
  </si>
  <si>
    <t>028617487663</t>
  </si>
  <si>
    <t>480007000</t>
  </si>
  <si>
    <t>028617487670</t>
  </si>
  <si>
    <t>480007300</t>
  </si>
  <si>
    <t>028617487731</t>
  </si>
  <si>
    <t>480010600</t>
  </si>
  <si>
    <t>028617487960</t>
  </si>
  <si>
    <t>4800F0300</t>
  </si>
  <si>
    <t>028617480336</t>
  </si>
  <si>
    <t>4800F0400</t>
  </si>
  <si>
    <t>028617480343</t>
  </si>
  <si>
    <t>4800F0500</t>
  </si>
  <si>
    <t>028617480350</t>
  </si>
  <si>
    <t>4800F0700</t>
  </si>
  <si>
    <t>028617480374</t>
  </si>
  <si>
    <t>4800F0800</t>
  </si>
  <si>
    <t>028617480381</t>
  </si>
  <si>
    <t>4800F0900</t>
  </si>
  <si>
    <t>028617480398</t>
  </si>
  <si>
    <t>48000011C</t>
  </si>
  <si>
    <t>028617488011</t>
  </si>
  <si>
    <t>48000021C</t>
  </si>
  <si>
    <t>028617488028</t>
  </si>
  <si>
    <t>48000031C</t>
  </si>
  <si>
    <t>028617488035</t>
  </si>
  <si>
    <t>48000041C</t>
  </si>
  <si>
    <t>028617488042</t>
  </si>
  <si>
    <t>48000061C</t>
  </si>
  <si>
    <t>028617488066</t>
  </si>
  <si>
    <t>028617488134</t>
  </si>
  <si>
    <t>48000201C</t>
  </si>
  <si>
    <t>028617488202</t>
  </si>
  <si>
    <t>48000211C</t>
  </si>
  <si>
    <t>028617488219</t>
  </si>
  <si>
    <t>48000281C</t>
  </si>
  <si>
    <t>028617488288</t>
  </si>
  <si>
    <t>48000291C</t>
  </si>
  <si>
    <t>028617488295</t>
  </si>
  <si>
    <t>48000331C</t>
  </si>
  <si>
    <t>028617488332</t>
  </si>
  <si>
    <t>028617488356</t>
  </si>
  <si>
    <t>028617488530</t>
  </si>
  <si>
    <t>028617488622</t>
  </si>
  <si>
    <t>028617488660</t>
  </si>
  <si>
    <t>028617488714</t>
  </si>
  <si>
    <t>48000731C</t>
  </si>
  <si>
    <t>028617488738</t>
  </si>
  <si>
    <t>48001061C</t>
  </si>
  <si>
    <t>028617488967</t>
  </si>
  <si>
    <t>4800F031C</t>
  </si>
  <si>
    <t>028617480435</t>
  </si>
  <si>
    <t>4800F041C</t>
  </si>
  <si>
    <t>028617480442</t>
  </si>
  <si>
    <t>4800F051C</t>
  </si>
  <si>
    <t>028617480459</t>
  </si>
  <si>
    <t>4800F071C</t>
  </si>
  <si>
    <t xml:space="preserve">028617480473 </t>
  </si>
  <si>
    <t>4800F081C</t>
  </si>
  <si>
    <t>028617480480</t>
  </si>
  <si>
    <t>4800F091C</t>
  </si>
  <si>
    <t>028617480497</t>
  </si>
  <si>
    <t>480006A</t>
  </si>
  <si>
    <t>028617487502</t>
  </si>
  <si>
    <t>480006B</t>
  </si>
  <si>
    <t>028617487601</t>
  </si>
  <si>
    <t>480006P</t>
  </si>
  <si>
    <t>028617487809</t>
  </si>
  <si>
    <t>480006F</t>
  </si>
  <si>
    <t>028617487908</t>
  </si>
  <si>
    <t>480010A</t>
  </si>
  <si>
    <t>028617487649</t>
  </si>
  <si>
    <t>480010P</t>
  </si>
  <si>
    <t>028617487687</t>
  </si>
  <si>
    <t>4800P06D</t>
  </si>
  <si>
    <t>028617948065</t>
  </si>
  <si>
    <t>4800F06D</t>
  </si>
  <si>
    <t>028617948126</t>
  </si>
  <si>
    <t>480012D</t>
  </si>
  <si>
    <t>028617948089</t>
  </si>
  <si>
    <t>480020D</t>
  </si>
  <si>
    <t>028617948102</t>
  </si>
  <si>
    <t>4800-20D LE PEN FLEX 20DZ DISPLAY</t>
  </si>
  <si>
    <t>490000100</t>
  </si>
  <si>
    <t>028617492100</t>
  </si>
  <si>
    <t>490000200</t>
  </si>
  <si>
    <t>028617492124</t>
  </si>
  <si>
    <t>490000300</t>
  </si>
  <si>
    <t>028617492131</t>
  </si>
  <si>
    <t>490000400</t>
  </si>
  <si>
    <t>028617492148</t>
  </si>
  <si>
    <t>490000600</t>
  </si>
  <si>
    <t>028617492162</t>
  </si>
  <si>
    <t>490000700</t>
  </si>
  <si>
    <t>028617492179</t>
  </si>
  <si>
    <t>490000800</t>
  </si>
  <si>
    <t>028617492186</t>
  </si>
  <si>
    <t>490000900</t>
  </si>
  <si>
    <t>028617492193</t>
  </si>
  <si>
    <t>490002100</t>
  </si>
  <si>
    <t>028617492216</t>
  </si>
  <si>
    <t>490002800</t>
  </si>
  <si>
    <t>028617492285</t>
  </si>
  <si>
    <t>490002900</t>
  </si>
  <si>
    <t>028617492292</t>
  </si>
  <si>
    <t>490007300</t>
  </si>
  <si>
    <t>028617492735</t>
  </si>
  <si>
    <t>49000011C</t>
  </si>
  <si>
    <t>028617493107</t>
  </si>
  <si>
    <t>49000021C</t>
  </si>
  <si>
    <t>028617493121</t>
  </si>
  <si>
    <t>49000031C</t>
  </si>
  <si>
    <t>028617493138</t>
  </si>
  <si>
    <t>49000041C</t>
  </si>
  <si>
    <t>028617493145</t>
  </si>
  <si>
    <t>49000061C</t>
  </si>
  <si>
    <t>028617493169</t>
  </si>
  <si>
    <t>49000071C</t>
  </si>
  <si>
    <t>028617493176</t>
  </si>
  <si>
    <t>49000081C</t>
  </si>
  <si>
    <t>028617493183</t>
  </si>
  <si>
    <t>49000091C</t>
  </si>
  <si>
    <t>028617493190</t>
  </si>
  <si>
    <t>49000211C</t>
  </si>
  <si>
    <t>028617493213</t>
  </si>
  <si>
    <t>49000281C</t>
  </si>
  <si>
    <t>028617493282</t>
  </si>
  <si>
    <t>49000291C</t>
  </si>
  <si>
    <t>028617493299</t>
  </si>
  <si>
    <t>49000731C</t>
  </si>
  <si>
    <t>028617493732</t>
  </si>
  <si>
    <t>490006A</t>
  </si>
  <si>
    <t>028617492803</t>
  </si>
  <si>
    <t>490006B</t>
  </si>
  <si>
    <t>028617492902</t>
  </si>
  <si>
    <t>490012D</t>
  </si>
  <si>
    <t>028617949109</t>
  </si>
  <si>
    <t>42003A</t>
  </si>
  <si>
    <t>028617420837</t>
  </si>
  <si>
    <t>4200-3A LE PEN PRMNTBLK XF,F,BD</t>
  </si>
  <si>
    <t>420012D</t>
  </si>
  <si>
    <t>028617921204</t>
  </si>
  <si>
    <t>4200-12D LE PEN PERMANENT COMBO DISPLAY</t>
  </si>
  <si>
    <t>421000200</t>
  </si>
  <si>
    <t>028617420127</t>
  </si>
  <si>
    <t>4210-S LE PEN PERMANENT 'EXTRA FINE' RED</t>
  </si>
  <si>
    <t>421000400</t>
  </si>
  <si>
    <t>028617420141</t>
  </si>
  <si>
    <t>4210-S LE PEN PERMANENT 'EXTRA FINE' GREEN</t>
  </si>
  <si>
    <t>421000300</t>
  </si>
  <si>
    <t>028617420134</t>
  </si>
  <si>
    <t>4210-S LE PEN PERMANENT 'EXTRA FINE' BLUE</t>
  </si>
  <si>
    <t>421000100</t>
  </si>
  <si>
    <t>028617420103</t>
  </si>
  <si>
    <t>4210-S LE PEN PERMANENT 'EXTRA FINE' BLACK</t>
  </si>
  <si>
    <t>42100021C</t>
  </si>
  <si>
    <t>028617420226</t>
  </si>
  <si>
    <t>4210-C LE PEN PERMANENT 'EXTRA FINE' RED CARDED</t>
  </si>
  <si>
    <t>42100041C</t>
  </si>
  <si>
    <t>028617420240</t>
  </si>
  <si>
    <t>4210-C LE PEN PERMANENT 'EXTRA FINE' GREEN CARDED</t>
  </si>
  <si>
    <t>42100031C</t>
  </si>
  <si>
    <t>028617420233</t>
  </si>
  <si>
    <t>4210-C LE PEN PERMANENT 'EXTRA FINE' BLUE CARDED</t>
  </si>
  <si>
    <t>42100011C</t>
  </si>
  <si>
    <t>028617420219</t>
  </si>
  <si>
    <t>4210-C LE PEN PERMANENT 'EXTRA FINE' BLACK CARDED</t>
  </si>
  <si>
    <t>421003A</t>
  </si>
  <si>
    <t>028617420707</t>
  </si>
  <si>
    <t>4210-3A LE PEN PERMANENT 'EXTRA FINE' 3PCS SET</t>
  </si>
  <si>
    <t>422000200</t>
  </si>
  <si>
    <t>028617420325</t>
  </si>
  <si>
    <t>4220-S LE PEN PERMANENT 'FINE' RED</t>
  </si>
  <si>
    <t>422000400</t>
  </si>
  <si>
    <t>028617420349</t>
  </si>
  <si>
    <t>4220-S LE PEN PERMANENT 'FINE' GREEN</t>
  </si>
  <si>
    <t>422000300</t>
  </si>
  <si>
    <t>028617420332</t>
  </si>
  <si>
    <t>4220-S LE PEN PERMANENT 'FINE' BLUE</t>
  </si>
  <si>
    <t>422000100</t>
  </si>
  <si>
    <t>028617420301</t>
  </si>
  <si>
    <t>4220-S LE PEN PERMANENT 'FINE' BLACK</t>
  </si>
  <si>
    <t>42200021C</t>
  </si>
  <si>
    <t>028617420424</t>
  </si>
  <si>
    <t>4220-C LE PEN PERMANENT 'FINE' RED CARDED</t>
  </si>
  <si>
    <t>42200041C</t>
  </si>
  <si>
    <t>028617420448</t>
  </si>
  <si>
    <t>4220-C LE PEN PERMANENT 'FINE' GREEN CARDED</t>
  </si>
  <si>
    <t>42200031C</t>
  </si>
  <si>
    <t>028617420431</t>
  </si>
  <si>
    <t>4220-C LE PEN PERMANENT 'FINE' BLUE CARDED</t>
  </si>
  <si>
    <t>42200011C</t>
  </si>
  <si>
    <t>028617420417</t>
  </si>
  <si>
    <t>4220-C LE PEN PERMANENT 'FINE' BLACK CARDED</t>
  </si>
  <si>
    <t>423000200</t>
  </si>
  <si>
    <t>028617420523</t>
  </si>
  <si>
    <t>4230-S LE PEN PERMANENT 'BOLD'  RED</t>
  </si>
  <si>
    <t>423000400</t>
  </si>
  <si>
    <t>028617420547</t>
  </si>
  <si>
    <t>4230-S LE PEN PERMANENT 'BOLD'  GREEN</t>
  </si>
  <si>
    <t>423000300</t>
  </si>
  <si>
    <t>028617420530</t>
  </si>
  <si>
    <t>4230-S LE PEN PERMANENT 'BOLD'  BLUE</t>
  </si>
  <si>
    <t>423000100</t>
  </si>
  <si>
    <t>028617420509</t>
  </si>
  <si>
    <t>4230-S LE PEN PERMANENT 'BOLD'  BLACK</t>
  </si>
  <si>
    <t>42300021C</t>
  </si>
  <si>
    <t>028617420622</t>
  </si>
  <si>
    <t>4230-C LE PEN PERMANENT 'BOLD'  RED CARDED</t>
  </si>
  <si>
    <t>42300041C</t>
  </si>
  <si>
    <t>028617420646</t>
  </si>
  <si>
    <t>4230-C LE PEN PERMANENT 'BOLD'  GREEN CARDED</t>
  </si>
  <si>
    <t>42300031C</t>
  </si>
  <si>
    <t>028617420639</t>
  </si>
  <si>
    <t>4230-C LE PEN PERMANENT 'BOLD'  BLUE CARDED</t>
  </si>
  <si>
    <t>42300011C</t>
  </si>
  <si>
    <t>028617420615</t>
  </si>
  <si>
    <t>4230-C LE PEN PERMANENT 'BOLD'  BLACK CARDED</t>
  </si>
  <si>
    <t>4100SBR</t>
  </si>
  <si>
    <t>028617411309</t>
  </si>
  <si>
    <t>4100-S LE PEN DRAWING BRUSH</t>
  </si>
  <si>
    <t>4100S08</t>
  </si>
  <si>
    <t>028617411286</t>
  </si>
  <si>
    <t>4100-S LE PEN DRAWING 0.8mm</t>
  </si>
  <si>
    <t>4100S05</t>
  </si>
  <si>
    <t>028617411255</t>
  </si>
  <si>
    <t>4100-S LE PEN DRAWING 0.5mm</t>
  </si>
  <si>
    <t>4100S03</t>
  </si>
  <si>
    <t>028617411231</t>
  </si>
  <si>
    <t>4100-S LE PEN DRAWING 0.3mm</t>
  </si>
  <si>
    <t>4100S01</t>
  </si>
  <si>
    <t>028617411217</t>
  </si>
  <si>
    <t>4100-S LE PEN DRAWING 0.1mm</t>
  </si>
  <si>
    <t>4100S005</t>
  </si>
  <si>
    <t>028617411156</t>
  </si>
  <si>
    <t>4100-S LE PEN DRAWING 0.05mm</t>
  </si>
  <si>
    <t>4100S003</t>
  </si>
  <si>
    <t>028617411132</t>
  </si>
  <si>
    <t>4100-S LE PEN DRAWING 0.03mm</t>
  </si>
  <si>
    <t>4100CBR</t>
  </si>
  <si>
    <t>028617411538</t>
  </si>
  <si>
    <t>4100-C LE PEN DRAWING BRUSH CARDED</t>
  </si>
  <si>
    <t>4100C08</t>
  </si>
  <si>
    <t>028617411514</t>
  </si>
  <si>
    <t>4100-C LE PEN DRAWING 0.8mm CARDED</t>
  </si>
  <si>
    <t>4100C05</t>
  </si>
  <si>
    <t>028617411491</t>
  </si>
  <si>
    <t>4100-C LE PEN DRAWING 0.5mm CARDED</t>
  </si>
  <si>
    <t>4100C03</t>
  </si>
  <si>
    <t>028617411477</t>
  </si>
  <si>
    <t>4100-C LE PEN DRAWING 0.3mm CARDED</t>
  </si>
  <si>
    <t>4100C01</t>
  </si>
  <si>
    <t>028617411453</t>
  </si>
  <si>
    <t>4100-C LE PEN DRAWING 0.1mm CARDED</t>
  </si>
  <si>
    <t>4100C005</t>
  </si>
  <si>
    <t>028617411439</t>
  </si>
  <si>
    <t>4100-C LE PEN DRAWING 0.05mm CARDED</t>
  </si>
  <si>
    <t>4100C003</t>
  </si>
  <si>
    <t>028617411415</t>
  </si>
  <si>
    <t>4100-C LE PEN DRAWING 0.03mm CARDED</t>
  </si>
  <si>
    <t>410004A</t>
  </si>
  <si>
    <t>028617411606</t>
  </si>
  <si>
    <t>4100-4A LE PEN DRAWING 4PC SET</t>
  </si>
  <si>
    <t>410008A</t>
  </si>
  <si>
    <t>028617411804</t>
  </si>
  <si>
    <t>4100-8A LE PEN DRAWING 8PC SET</t>
  </si>
  <si>
    <t>410012D</t>
  </si>
  <si>
    <t>028617941103</t>
  </si>
  <si>
    <t>4100-12D LE PEN DRAWING DISPLAY</t>
  </si>
  <si>
    <t>3000OY0846</t>
  </si>
  <si>
    <t>028617304182</t>
  </si>
  <si>
    <t>3000-S LE PLUME PERMANENT YELLOW OCHRE</t>
  </si>
  <si>
    <t>3000Y0625</t>
  </si>
  <si>
    <t>028617302164</t>
  </si>
  <si>
    <t>3000-S LE PLUME PERMANENT YELLOW</t>
  </si>
  <si>
    <t>3000Y0616</t>
  </si>
  <si>
    <t>028617302041</t>
  </si>
  <si>
    <t>3000-S LE PLUME PERMANENT VIVID YELLOW</t>
  </si>
  <si>
    <t>3000PV0764</t>
  </si>
  <si>
    <t>028617303345</t>
  </si>
  <si>
    <t>3000-S LE PLUME PERMANENT VIVID PINK</t>
  </si>
  <si>
    <t>3000GB0684</t>
  </si>
  <si>
    <t>028617302607</t>
  </si>
  <si>
    <t>3000-S LE PLUME PERMANENT TROPICAL</t>
  </si>
  <si>
    <t>3000R0817</t>
  </si>
  <si>
    <t>028617303840</t>
  </si>
  <si>
    <t>3000-S LE PLUME PERMANENT TOMATO RED</t>
  </si>
  <si>
    <t>3000G0676</t>
  </si>
  <si>
    <t>028617302546</t>
  </si>
  <si>
    <t>3000-S LE PLUME PERMANENT TEAL</t>
  </si>
  <si>
    <t>3000E0853</t>
  </si>
  <si>
    <t>028617304243</t>
  </si>
  <si>
    <t>3000-S LE PLUME PERMANENT TAN</t>
  </si>
  <si>
    <t>3000P0793</t>
  </si>
  <si>
    <t>028617303628</t>
  </si>
  <si>
    <t>3000-S LE PLUME PERMANENT SWEET PINK</t>
  </si>
  <si>
    <t>3000OY0842</t>
  </si>
  <si>
    <t>028617304120</t>
  </si>
  <si>
    <t>3000-S LE PLUME PERMANENT SUNLIGHT YELLOW</t>
  </si>
  <si>
    <t>3000P0788</t>
  </si>
  <si>
    <t>028617303581</t>
  </si>
  <si>
    <t>3000-S LE PLUME PERMANENT STRAWBERRY</t>
  </si>
  <si>
    <t>3000B0715</t>
  </si>
  <si>
    <t>028617302928</t>
  </si>
  <si>
    <t>3000-S LE PLUME PERMANENT STEEL BLUE</t>
  </si>
  <si>
    <t>3000G0662</t>
  </si>
  <si>
    <t>028617302461</t>
  </si>
  <si>
    <t>3000-S LE PLUME PERMANENT SPRING GREEN</t>
  </si>
  <si>
    <t>3000V0754</t>
  </si>
  <si>
    <t>028617303284</t>
  </si>
  <si>
    <t>3000-S LE PLUME PERMANENT SOFT VIOLET</t>
  </si>
  <si>
    <t>3000B0707</t>
  </si>
  <si>
    <t>028617302829</t>
  </si>
  <si>
    <t>3000-S LE PLUME PERMANENT SKY BLUE</t>
  </si>
  <si>
    <t>3000OP0922</t>
  </si>
  <si>
    <t>028617304861</t>
  </si>
  <si>
    <t>3000-S LE PLUME PERMANENT SILVER</t>
  </si>
  <si>
    <t>3000R0800</t>
  </si>
  <si>
    <t>028617303680</t>
  </si>
  <si>
    <t>3000-S LE PLUME PERMANENT SHELL PINK</t>
  </si>
  <si>
    <t>3000E0855</t>
  </si>
  <si>
    <t>028617304267</t>
  </si>
  <si>
    <t>3000-S LE PLUME PERMANENT SEPIA</t>
  </si>
  <si>
    <t>3000GB0698</t>
  </si>
  <si>
    <t>028617302744</t>
  </si>
  <si>
    <t>3000-S LE PLUME PERMANENT SEA FOAM</t>
  </si>
  <si>
    <t>3000O0838</t>
  </si>
  <si>
    <t>028617304083</t>
  </si>
  <si>
    <t>3000-S LE PLUME PERMANENT SCARLET</t>
  </si>
  <si>
    <t>3000GB0691</t>
  </si>
  <si>
    <t>028617302669</t>
  </si>
  <si>
    <t>3000-S LE PLUME PERMANENT SAXE BLUE</t>
  </si>
  <si>
    <t>3000BV0726</t>
  </si>
  <si>
    <t>028617303024</t>
  </si>
  <si>
    <t>3000-S LE PLUME PERMANENT SALVIA BLUE</t>
  </si>
  <si>
    <t>3000R0815</t>
  </si>
  <si>
    <t>028617303826</t>
  </si>
  <si>
    <t>3000-S LE PLUME PERMANENT SALMON</t>
  </si>
  <si>
    <t>3000Y0618</t>
  </si>
  <si>
    <t>028617302065</t>
  </si>
  <si>
    <t>3000-S LE PLUME PERMANENT SAFFRAN</t>
  </si>
  <si>
    <t>3000P0785</t>
  </si>
  <si>
    <t>028617303543</t>
  </si>
  <si>
    <t>3000-S LE PLUME PERMANENT ROSE PNK</t>
  </si>
  <si>
    <t>3000V0744</t>
  </si>
  <si>
    <t>028617303208</t>
  </si>
  <si>
    <t>3000-S LE PLUME PERMANENT ROSE GREY</t>
  </si>
  <si>
    <t>3000R0808</t>
  </si>
  <si>
    <t>028617303741</t>
  </si>
  <si>
    <t>3000-S LE PLUME PERMANENT RED</t>
  </si>
  <si>
    <t>3000E0866</t>
  </si>
  <si>
    <t>028617304380</t>
  </si>
  <si>
    <t>3000-S LE PLUME PERMANENT RAW SIENNA</t>
  </si>
  <si>
    <t>3000P0796</t>
  </si>
  <si>
    <t>028617303642</t>
  </si>
  <si>
    <t>3000-S LE PLUME PERMANENT RASPBERRY</t>
  </si>
  <si>
    <t>3000OY0844</t>
  </si>
  <si>
    <t>028617304144</t>
  </si>
  <si>
    <t>3000-S LE PLUME PERMANENT PUMPKIN</t>
  </si>
  <si>
    <t>3000BV0729</t>
  </si>
  <si>
    <t>028617303062</t>
  </si>
  <si>
    <t>3000-S LE PLUME PERMANENT PRUSSIAN BLUE</t>
  </si>
  <si>
    <t>3000P0790</t>
  </si>
  <si>
    <t>028617303604</t>
  </si>
  <si>
    <t>3000-S LE PLUME PERMANENT POWDER PINK</t>
  </si>
  <si>
    <t>3000R0818</t>
  </si>
  <si>
    <t>028617303864</t>
  </si>
  <si>
    <t>3000-S LE PLUME PERMANENT POPPY RED</t>
  </si>
  <si>
    <t>3000PV0767</t>
  </si>
  <si>
    <t>028617303406</t>
  </si>
  <si>
    <t>3000-S LE PLUME PERMANENT PINK</t>
  </si>
  <si>
    <t>3000G0657</t>
  </si>
  <si>
    <t>028617302409</t>
  </si>
  <si>
    <t>3000-S LE PLUME PERMANENT PINE GREEN</t>
  </si>
  <si>
    <t>3000BV0723</t>
  </si>
  <si>
    <t>028617302980</t>
  </si>
  <si>
    <t>3000-S LE PLUME PERMANENT PERIWINKLE</t>
  </si>
  <si>
    <t>3000P0782</t>
  </si>
  <si>
    <t>028617303505</t>
  </si>
  <si>
    <t>3000-S LE PLUME PERMANENT PASTEL PEACH</t>
  </si>
  <si>
    <t>3000B0700</t>
  </si>
  <si>
    <t>028617302768</t>
  </si>
  <si>
    <t>3000-S LE PLUME PERMANENT PASTEL BLUE</t>
  </si>
  <si>
    <t>3000Y0610</t>
  </si>
  <si>
    <t>028617302003</t>
  </si>
  <si>
    <t>3000-S LE PLUME PERMANENT PALE YELLOW</t>
  </si>
  <si>
    <t>3000V0742</t>
  </si>
  <si>
    <t>028617303185</t>
  </si>
  <si>
    <t>3000-S LE PLUME PERMANENT PALE VIOLET</t>
  </si>
  <si>
    <t>3000P0780</t>
  </si>
  <si>
    <t>028617303482</t>
  </si>
  <si>
    <t>3000-S LE PLUME PERMANENT PALE PINK</t>
  </si>
  <si>
    <t>3000OR0822</t>
  </si>
  <si>
    <t>028617303925</t>
  </si>
  <si>
    <t>3000-S LE PLUME PERMANENT PALE ORNGE</t>
  </si>
  <si>
    <t>3000V0740</t>
  </si>
  <si>
    <t>028617303161</t>
  </si>
  <si>
    <t>3000-S LE PLUME PERMANENT PALE MAUVE</t>
  </si>
  <si>
    <t>3000BV0733</t>
  </si>
  <si>
    <t>028617303086</t>
  </si>
  <si>
    <t>3000-S LE PLUME PERMANENT PALE LILAC</t>
  </si>
  <si>
    <t>3000YG0630</t>
  </si>
  <si>
    <t>028617302201</t>
  </si>
  <si>
    <t>3000-S LE PLUME PERMANENT PALE GREEN</t>
  </si>
  <si>
    <t>3000GB0690</t>
  </si>
  <si>
    <t>028617302645</t>
  </si>
  <si>
    <t>3000-S LE PLUME PERMANENT PALE BLUE</t>
  </si>
  <si>
    <t>3000B0709</t>
  </si>
  <si>
    <t>028617302867</t>
  </si>
  <si>
    <t>3000-S LE PLUME PERMANENT ORIENTAL BLUE</t>
  </si>
  <si>
    <t>3000PV0770</t>
  </si>
  <si>
    <t>028617303420</t>
  </si>
  <si>
    <t>3000-S LE PLUME PERMANENT ORCHID</t>
  </si>
  <si>
    <t>3000O0835</t>
  </si>
  <si>
    <t>028617304021</t>
  </si>
  <si>
    <t>3000-S LE PLUME PERMANENT ORANGE PEEL</t>
  </si>
  <si>
    <t>3000OY0845</t>
  </si>
  <si>
    <t>028617304168</t>
  </si>
  <si>
    <t>3000-S LE PLUME PERMANENT ORANGE</t>
  </si>
  <si>
    <t>3000PV0774</t>
  </si>
  <si>
    <t>028617303444</t>
  </si>
  <si>
    <t>3000-S LE PLUME PERMANENT OLD ROSE</t>
  </si>
  <si>
    <t>3000OR0823</t>
  </si>
  <si>
    <t>028617303949</t>
  </si>
  <si>
    <t>3000-S LE PLUME PERMANENT OCHRE BEIGE</t>
  </si>
  <si>
    <t>3000N0889</t>
  </si>
  <si>
    <t>028617304601</t>
  </si>
  <si>
    <t>3000-S LE PLUME PERMANENT NEUTRAL 9</t>
  </si>
  <si>
    <t>3000N0887</t>
  </si>
  <si>
    <t>028617304588</t>
  </si>
  <si>
    <t>3000-S LE PLUME PERMANENT NEUTRAL 7</t>
  </si>
  <si>
    <t>3000N0885</t>
  </si>
  <si>
    <t>028617304564</t>
  </si>
  <si>
    <t>3000-S LE PLUME PERMANENT NEUTRAL 5</t>
  </si>
  <si>
    <t>3000N0883</t>
  </si>
  <si>
    <t>028617304540</t>
  </si>
  <si>
    <t>3000-S LE PLUME PERMANENT NEUTRAL 3</t>
  </si>
  <si>
    <t>3000N0881</t>
  </si>
  <si>
    <t>028617304526</t>
  </si>
  <si>
    <t>3000-S LE PLUME PERMANENT NEUTRAL 1</t>
  </si>
  <si>
    <t>3000Y0627</t>
  </si>
  <si>
    <t>028617302188</t>
  </si>
  <si>
    <t>3000-S LE PLUME PERMANENT MUSTARD</t>
  </si>
  <si>
    <t>3000YG0645</t>
  </si>
  <si>
    <t>028617302287</t>
  </si>
  <si>
    <t>3000-S LE PLUME PERMANENT MOSS GREEN</t>
  </si>
  <si>
    <t>3000G0664</t>
  </si>
  <si>
    <t>028617302485</t>
  </si>
  <si>
    <t>3000-S LE PLUME PERMANENT MINT GREEN</t>
  </si>
  <si>
    <t>3000G0673</t>
  </si>
  <si>
    <t>028617302522</t>
  </si>
  <si>
    <t>3000-S LE PLUME PERMANENT MELON</t>
  </si>
  <si>
    <t>3000E0858</t>
  </si>
  <si>
    <t>028617304304</t>
  </si>
  <si>
    <t>3000-S LE PLUME PERMANENT MAROON</t>
  </si>
  <si>
    <t>3000GB0697</t>
  </si>
  <si>
    <t>028617302720</t>
  </si>
  <si>
    <t>3000-S LE PLUME PERMANENT MARINE BLUE</t>
  </si>
  <si>
    <t>3000OY0841</t>
  </si>
  <si>
    <t>028617304106</t>
  </si>
  <si>
    <t>3000-S LE PLUME PERMANENT MAIZE</t>
  </si>
  <si>
    <t>3000PV0766</t>
  </si>
  <si>
    <t>028617303383</t>
  </si>
  <si>
    <t>3000-S LE PLUME PERMANENT MAGENTA</t>
  </si>
  <si>
    <t>3000V0755</t>
  </si>
  <si>
    <t>028617303307</t>
  </si>
  <si>
    <t>3000-S LE PLUME PERMANENT LIGHT PURPLE</t>
  </si>
  <si>
    <t>3000YG0634</t>
  </si>
  <si>
    <t>028617302225</t>
  </si>
  <si>
    <t>3000-S LE PLUME PERMANENT LETTUCE GREEN</t>
  </si>
  <si>
    <t>3000Y0623</t>
  </si>
  <si>
    <t>028617302126</t>
  </si>
  <si>
    <t>3000-S LE PLUME PERMANENT LEMON YELLOW</t>
  </si>
  <si>
    <t>3000BV0736</t>
  </si>
  <si>
    <t>028617303109</t>
  </si>
  <si>
    <t>3000-S LE PLUME PERMANENT LAVENDER</t>
  </si>
  <si>
    <t>3000YG0647</t>
  </si>
  <si>
    <t>028617302300</t>
  </si>
  <si>
    <t>3000-S LE PLUME PERMANENT JUNGLE GREEN</t>
  </si>
  <si>
    <t>3000Y0622</t>
  </si>
  <si>
    <t>028617302102</t>
  </si>
  <si>
    <t>3000-S LE PLUME PERMANENT JASMINE</t>
  </si>
  <si>
    <t>3000R0810</t>
  </si>
  <si>
    <t>028617303765</t>
  </si>
  <si>
    <t>3000-S LE PLUME PERMANENT IVORY</t>
  </si>
  <si>
    <t>3000BV0738</t>
  </si>
  <si>
    <t>028617303123</t>
  </si>
  <si>
    <t>3000-S LE PLUME PERMANENT IRIS</t>
  </si>
  <si>
    <t>3000B0710</t>
  </si>
  <si>
    <t>028617302881</t>
  </si>
  <si>
    <t>3000-S LE PLUME PERMANENT ICE BLUE</t>
  </si>
  <si>
    <t>3000V0757</t>
  </si>
  <si>
    <t>028617303321</t>
  </si>
  <si>
    <t>3000-S LE PLUME PERMANENT HOT PURPLE</t>
  </si>
  <si>
    <t>3000B0701</t>
  </si>
  <si>
    <t>028617302782</t>
  </si>
  <si>
    <t>3000-S LE PLUME PERMANENT HORIZON BLUE</t>
  </si>
  <si>
    <t>3000YG0649</t>
  </si>
  <si>
    <t>028617302324</t>
  </si>
  <si>
    <t>3000-S LE PLUME PERMANENT HOLLY GREEN</t>
  </si>
  <si>
    <t>3000G0655</t>
  </si>
  <si>
    <t>028617302362</t>
  </si>
  <si>
    <t>3000-S LE PLUME PERMANENT GRASS GREEN</t>
  </si>
  <si>
    <t>3000V0749</t>
  </si>
  <si>
    <t>028617303246</t>
  </si>
  <si>
    <t>3000-S LE PLUME PERMANENT GRAPE</t>
  </si>
  <si>
    <t>3000OP0921</t>
  </si>
  <si>
    <t>028617304847</t>
  </si>
  <si>
    <t>3000-S LE PLUME PERMANENT GOLD</t>
  </si>
  <si>
    <t>3000PV0778</t>
  </si>
  <si>
    <t>028617303468</t>
  </si>
  <si>
    <t>3000-S LE PLUME PERMANENT GARNET</t>
  </si>
  <si>
    <t>3000PV0765</t>
  </si>
  <si>
    <t>028617303369</t>
  </si>
  <si>
    <t>3000-S LE PLUME PERMANENT FUCHSIA</t>
  </si>
  <si>
    <t>3000G0656</t>
  </si>
  <si>
    <t>028617302386</t>
  </si>
  <si>
    <t>3000-S LE PLUME PERMANENT FRESH GREEN</t>
  </si>
  <si>
    <t>3000R0805</t>
  </si>
  <si>
    <t>028617303727</t>
  </si>
  <si>
    <t>3000-S LE PLUME PERMANENT FRENCH ROSE</t>
  </si>
  <si>
    <t>3000B0719</t>
  </si>
  <si>
    <t>028617302966</t>
  </si>
  <si>
    <t>3000-S LE PLUME PERMANENT FRENCH BLU</t>
  </si>
  <si>
    <t>3000G0668</t>
  </si>
  <si>
    <t>028617302508</t>
  </si>
  <si>
    <t>3000-S LE PLUME PERMANENT FOREST GREEN</t>
  </si>
  <si>
    <t>3000OR0825</t>
  </si>
  <si>
    <t>028617303987</t>
  </si>
  <si>
    <t>3000-S LE PLUME PERMANENT FLESH</t>
  </si>
  <si>
    <t>3000G0658</t>
  </si>
  <si>
    <t>028617302423</t>
  </si>
  <si>
    <t>3000-S LE PLUME PERMANENT EVERGREEN</t>
  </si>
  <si>
    <t>3000GB0688</t>
  </si>
  <si>
    <t>028617302621</t>
  </si>
  <si>
    <t>3000-S LE PLUME PERMANENT EMERALD</t>
  </si>
  <si>
    <t>3000YG0635</t>
  </si>
  <si>
    <t>028617302249</t>
  </si>
  <si>
    <t>3000-S LE PLUME PERMANENT ELM GREEN</t>
  </si>
  <si>
    <t>3000BV0739</t>
  </si>
  <si>
    <t>028617303147</t>
  </si>
  <si>
    <t>3000-S LE PLUME PERMANENT EGGPLANT</t>
  </si>
  <si>
    <t>3000Y0621</t>
  </si>
  <si>
    <t>028617302089</t>
  </si>
  <si>
    <t>3000-S LE PLUME PERMANENT DFFDIL YELLOW</t>
  </si>
  <si>
    <t>3000E0867</t>
  </si>
  <si>
    <t>028617304403</t>
  </si>
  <si>
    <t>3000-S LE PLUME PERMANENT DARK BROWN</t>
  </si>
  <si>
    <t>3000Y0615</t>
  </si>
  <si>
    <t>028617302027</t>
  </si>
  <si>
    <t>3000-S LE PLUME PERMANENT DANDELION</t>
  </si>
  <si>
    <t>3000B0717</t>
  </si>
  <si>
    <t>028617302942</t>
  </si>
  <si>
    <t>3000-S LE PLUME PERMANENT CYAN BLUE</t>
  </si>
  <si>
    <t>3000P0797</t>
  </si>
  <si>
    <t>028617303666</t>
  </si>
  <si>
    <t>3000-S LE PLUME PERMANENT CRIMSON LAKE</t>
  </si>
  <si>
    <t>3000OR0820</t>
  </si>
  <si>
    <t>028617303888</t>
  </si>
  <si>
    <t>3000-S LE PLUME PERMANENT CREAM</t>
  </si>
  <si>
    <t>3000R0803</t>
  </si>
  <si>
    <t>028617303703</t>
  </si>
  <si>
    <t>3000-S LE PLUME PERMANENT CORAL PINK</t>
  </si>
  <si>
    <t>3000CG0898</t>
  </si>
  <si>
    <t>028617304762</t>
  </si>
  <si>
    <t>3000-S LE PLUME PERMANENT COOL GREY 8</t>
  </si>
  <si>
    <t>3000CG0897</t>
  </si>
  <si>
    <t>028617304748</t>
  </si>
  <si>
    <t>3000-S LE PLUME PERMANENT COOL GREY 7</t>
  </si>
  <si>
    <t>3000CG0896</t>
  </si>
  <si>
    <t>028617304724</t>
  </si>
  <si>
    <t>3000-S LE PLUME PERMANENT COOL GREY 6</t>
  </si>
  <si>
    <t>3000CG0895</t>
  </si>
  <si>
    <t>028617304700</t>
  </si>
  <si>
    <t>3000-S LE PLUME PERMANENT COOL GREY 5</t>
  </si>
  <si>
    <t>3000CG0894</t>
  </si>
  <si>
    <t>028617304687</t>
  </si>
  <si>
    <t>3000-S LE PLUME PERMANENT COOL GREY 4</t>
  </si>
  <si>
    <t>3000CG0893</t>
  </si>
  <si>
    <t>028617304663</t>
  </si>
  <si>
    <t>3000-S LE PLUME PERMANENT COOL GREY 3</t>
  </si>
  <si>
    <t>3000CG0892</t>
  </si>
  <si>
    <t>028617304649</t>
  </si>
  <si>
    <t>3000-S LE PLUME PERMANENT COOL GREY 2</t>
  </si>
  <si>
    <t>3000CG0891</t>
  </si>
  <si>
    <t>028617304625</t>
  </si>
  <si>
    <t>3000-S LE PLUME PERMANENT COOL GREY 1</t>
  </si>
  <si>
    <t>3000OY0848</t>
  </si>
  <si>
    <t>028617304205</t>
  </si>
  <si>
    <t>3000-S LE PLUME PERMANENT COFFEE</t>
  </si>
  <si>
    <t>3000BV0728</t>
  </si>
  <si>
    <t>028617303048</t>
  </si>
  <si>
    <t>3000-S LE PLUME PERMANENT COBALT BLUE</t>
  </si>
  <si>
    <t>3000E0852</t>
  </si>
  <si>
    <t>028617304229</t>
  </si>
  <si>
    <t>3000-S LE PLUME PERMANENT CINNAMON</t>
  </si>
  <si>
    <t>3000E0859</t>
  </si>
  <si>
    <t>028617304328</t>
  </si>
  <si>
    <t>3000-S LE PLUME PERMANENT CHOCOLATE</t>
  </si>
  <si>
    <t>3000P0786</t>
  </si>
  <si>
    <t>028617303567</t>
  </si>
  <si>
    <t>3000-S LE PLUME PERMANENT CHERRY RED</t>
  </si>
  <si>
    <t>3000B0708</t>
  </si>
  <si>
    <t>028617302843</t>
  </si>
  <si>
    <t>3000-S LE PLUME PERMANENT CERULIAN BLUE</t>
  </si>
  <si>
    <t>3000G0660</t>
  </si>
  <si>
    <t>028617302447</t>
  </si>
  <si>
    <t>3000-S LE PLUME PERMANENT CELERY</t>
  </si>
  <si>
    <t>3000YG0642</t>
  </si>
  <si>
    <t>028617302263</t>
  </si>
  <si>
    <t>3000-S LE PLUME PERMANENT CELADON</t>
  </si>
  <si>
    <t>3000O0837</t>
  </si>
  <si>
    <t>028617304069</t>
  </si>
  <si>
    <t>3000-S LE PLUME PERMANENT CARROT</t>
  </si>
  <si>
    <t>3000OR0827</t>
  </si>
  <si>
    <t>028617304007</t>
  </si>
  <si>
    <t>3000-S LE PLUME PERMANENT CAMEL</t>
  </si>
  <si>
    <t>3000E0869</t>
  </si>
  <si>
    <t>028617304427</t>
  </si>
  <si>
    <t>3000-S LE PLUME PERMANENT BURNT UMBER</t>
  </si>
  <si>
    <t>3000V0747</t>
  </si>
  <si>
    <t>028617303222</t>
  </si>
  <si>
    <t>3000-S LE PLUME PERMANENT BURGUNDY</t>
  </si>
  <si>
    <t>3000P0783</t>
  </si>
  <si>
    <t>028617303529</t>
  </si>
  <si>
    <t>3000-S LE PLUME PERMANENT BUBBLE GUM PINK</t>
  </si>
  <si>
    <t>3000E0863</t>
  </si>
  <si>
    <t>028617304342</t>
  </si>
  <si>
    <t>3000-S LE PLUME PERMANENT BRWNISH GREY</t>
  </si>
  <si>
    <t>3000Y0624</t>
  </si>
  <si>
    <t>028617302140</t>
  </si>
  <si>
    <t>3000-S LE PLUME PERMANENT BRLLIANT YELLOW</t>
  </si>
  <si>
    <t>3000O0836</t>
  </si>
  <si>
    <t>028617304045</t>
  </si>
  <si>
    <t>3000-S LE PLUME PERMANENT BRIGHT ORANGE</t>
  </si>
  <si>
    <t>3000E0857</t>
  </si>
  <si>
    <t>028617304281</t>
  </si>
  <si>
    <t>3000-S LE PLUME PERMANENT BRICK RED</t>
  </si>
  <si>
    <t>3000G0679</t>
  </si>
  <si>
    <t>028617302560</t>
  </si>
  <si>
    <t>3000-S LE PLUME PERMANENT BOTTLE GREEN</t>
  </si>
  <si>
    <t>3000R0813</t>
  </si>
  <si>
    <t>028617303802</t>
  </si>
  <si>
    <t>3000-S LE PLUME PERMANENT BLUSH PINK</t>
  </si>
  <si>
    <t>3000N0900</t>
  </si>
  <si>
    <t>028617304786</t>
  </si>
  <si>
    <t>3000-S LE PLUME PERMANENT BLENDER</t>
  </si>
  <si>
    <t>3000N0910</t>
  </si>
  <si>
    <t>028617304809</t>
  </si>
  <si>
    <t>3000-S LE PLUME PERMANENT BLACK</t>
  </si>
  <si>
    <t>3000OR0824</t>
  </si>
  <si>
    <t>028617303963</t>
  </si>
  <si>
    <t>3000-S LE PLUME PERMANENT BISCUIT</t>
  </si>
  <si>
    <t>3000BV0725</t>
  </si>
  <si>
    <t>028617303000</t>
  </si>
  <si>
    <t>3000-S LE PLUME PERMANENT BELLFLOWR</t>
  </si>
  <si>
    <t>3000OR0821</t>
  </si>
  <si>
    <t>028617303901</t>
  </si>
  <si>
    <t>3000-S LE PLUME PERMANENT BEIGE</t>
  </si>
  <si>
    <t>3000V0750</t>
  </si>
  <si>
    <t>028617303260</t>
  </si>
  <si>
    <t>3000-S LE PLUME PERMANENT BABY PINK</t>
  </si>
  <si>
    <t>3000GB0681</t>
  </si>
  <si>
    <t>028617302584</t>
  </si>
  <si>
    <t>3000-S LE PLUME PERMANENT BABY GREEN</t>
  </si>
  <si>
    <t>3000B0711</t>
  </si>
  <si>
    <t>028617302904</t>
  </si>
  <si>
    <t>3000-S LE PLUME PERMANENT BABY BLUE</t>
  </si>
  <si>
    <t>3000E0865</t>
  </si>
  <si>
    <t>028617304366</t>
  </si>
  <si>
    <t>3000-S LE PLUME PERMANENT AUTUMN LEAF</t>
  </si>
  <si>
    <t>3000AG0877</t>
  </si>
  <si>
    <t>028617304502</t>
  </si>
  <si>
    <t>3000-S LE PLUME PERMANENT ASH GREY 7</t>
  </si>
  <si>
    <t>3000AG0875</t>
  </si>
  <si>
    <t>028617304489</t>
  </si>
  <si>
    <t>3000-S LE PLUME PERMANENT ASH GREY 5</t>
  </si>
  <si>
    <t>3000AG0873</t>
  </si>
  <si>
    <t>028617304465</t>
  </si>
  <si>
    <t>3000-S LE PLUME PERMANENT ASH GREY 3</t>
  </si>
  <si>
    <t>3000AG0871</t>
  </si>
  <si>
    <t>028617304441</t>
  </si>
  <si>
    <t>3000-S LE PLUME PERMANENT ASH GREY 1</t>
  </si>
  <si>
    <t>3000GB0693</t>
  </si>
  <si>
    <t>028617302683</t>
  </si>
  <si>
    <t>3000-S LE PLUME PERMANENT AQUAMRINE</t>
  </si>
  <si>
    <t>3000GB0695</t>
  </si>
  <si>
    <t>028617302706</t>
  </si>
  <si>
    <t>3000-S LE PLUME PERMANENT AQUA GREEN</t>
  </si>
  <si>
    <t>3000R0812</t>
  </si>
  <si>
    <t>028617303789</t>
  </si>
  <si>
    <t>3000-S LE PLUME PERMANENT APRICOT</t>
  </si>
  <si>
    <t>3000G0653</t>
  </si>
  <si>
    <t>028617302348</t>
  </si>
  <si>
    <t>3000-S LE PLUME PERMANENT APPLE GREEN</t>
  </si>
  <si>
    <t>3000B0705</t>
  </si>
  <si>
    <t>028617302805</t>
  </si>
  <si>
    <t>3000-S LE PLUME PERMANENT ANTIQUE BLUE</t>
  </si>
  <si>
    <t>3000OP0920</t>
  </si>
  <si>
    <t>028617304823</t>
  </si>
  <si>
    <t>3000-S LE PLUME PERMANENT WHITE</t>
  </si>
  <si>
    <t>3000SET06J</t>
  </si>
  <si>
    <t>028617306216</t>
  </si>
  <si>
    <t>3000-6J LE PLUME PERMANENT BASIC SET</t>
  </si>
  <si>
    <t>3000SET06I</t>
  </si>
  <si>
    <t>028617306186</t>
  </si>
  <si>
    <t>3000-6I LE PLUME PERMANENT C.GREY SET</t>
  </si>
  <si>
    <t>3000SET06H</t>
  </si>
  <si>
    <t>028617306179</t>
  </si>
  <si>
    <t>3000-6H LE PLUME PERMANENT PURPLE SET</t>
  </si>
  <si>
    <t>3000SET06G</t>
  </si>
  <si>
    <t>028617306162</t>
  </si>
  <si>
    <t>3000-6G LE PLUME PERMANENT PINK SET</t>
  </si>
  <si>
    <t>3000SET06F</t>
  </si>
  <si>
    <t>028617306155</t>
  </si>
  <si>
    <t>3000-6F LE PLUME PERMANENT RED SET</t>
  </si>
  <si>
    <t>3000SET06E</t>
  </si>
  <si>
    <t>028617306148</t>
  </si>
  <si>
    <t>3000-6E LE PLUME PERMANENT ORANGE SET</t>
  </si>
  <si>
    <t>3000SET06D</t>
  </si>
  <si>
    <t>028617306131</t>
  </si>
  <si>
    <t>3000-6D LE PLUME PERMANENT YELLOW SET</t>
  </si>
  <si>
    <t>3000SET06C</t>
  </si>
  <si>
    <t>028617306124</t>
  </si>
  <si>
    <t>3000-6C LE PLUME PERMANENT GREEN SET</t>
  </si>
  <si>
    <t>3000SET06B</t>
  </si>
  <si>
    <t>028617306117</t>
  </si>
  <si>
    <t>3000-6B LE PLUME PERMANENT BLUE SET</t>
  </si>
  <si>
    <t>3000SET06A</t>
  </si>
  <si>
    <t>028617306100</t>
  </si>
  <si>
    <t>3000-6A LE PLUME PERMANENT NEUTRAL S</t>
  </si>
  <si>
    <t>300030A</t>
  </si>
  <si>
    <t>028617306506</t>
  </si>
  <si>
    <t>3000-30A LE PLUME PERMANENT 30PC SET</t>
  </si>
  <si>
    <t>3000450PD</t>
  </si>
  <si>
    <t>028617930497</t>
  </si>
  <si>
    <t>3000-450PD LE PLUME PERMANENTNENT DS</t>
  </si>
  <si>
    <t>090-SG</t>
  </si>
  <si>
    <t>028617090009</t>
  </si>
  <si>
    <t>90G-S JEWEL PICKER GREEN TIP</t>
  </si>
  <si>
    <t>8205 59 8000</t>
  </si>
  <si>
    <t>090-CG</t>
  </si>
  <si>
    <t>028617090047</t>
  </si>
  <si>
    <t>90G-C JEWEL PICKER GREEN TIP CARDED</t>
  </si>
  <si>
    <t>091-SGR</t>
  </si>
  <si>
    <t>028617100029</t>
  </si>
  <si>
    <t>91-SGR JEWEL PICKER DOUBLE END</t>
  </si>
  <si>
    <t>091-CGR</t>
  </si>
  <si>
    <t>028617100036</t>
  </si>
  <si>
    <t>91-CGR JEWEL PICKER DOUBLE END CARDED</t>
  </si>
  <si>
    <t>PC02</t>
  </si>
  <si>
    <t>028617295015</t>
  </si>
  <si>
    <t>PAPER CRIMPER WAVE</t>
  </si>
  <si>
    <t>8205 51 7500</t>
  </si>
  <si>
    <t>PC01</t>
  </si>
  <si>
    <t>028617295008</t>
  </si>
  <si>
    <t>PAPER CRIMPER STRAIGHT</t>
  </si>
  <si>
    <t>PC04</t>
  </si>
  <si>
    <t>028617295039</t>
  </si>
  <si>
    <t>PAPER CRIMPER HEARTS</t>
  </si>
  <si>
    <t>PC03</t>
  </si>
  <si>
    <t>028617295022</t>
  </si>
  <si>
    <t>PAPER CRIMPER DIAMONDS</t>
  </si>
  <si>
    <t>PC05</t>
  </si>
  <si>
    <t>028617295046</t>
  </si>
  <si>
    <t>PAPER CRIMPER BUBBLES</t>
  </si>
  <si>
    <t>028617300016</t>
  </si>
  <si>
    <t>CR-C CORNER PUNCH CARDED</t>
  </si>
  <si>
    <t>7907 00 6000</t>
  </si>
  <si>
    <t>LVCP00042</t>
  </si>
  <si>
    <t>028617024028</t>
  </si>
  <si>
    <t>LV-CP42  SQUARE</t>
  </si>
  <si>
    <t>LVJCP0051</t>
  </si>
  <si>
    <t>028617022239</t>
  </si>
  <si>
    <t>LV-JCP51 JUMBO CIRCLE 1</t>
  </si>
  <si>
    <t>LVJCP0050</t>
  </si>
  <si>
    <t>028617022208</t>
  </si>
  <si>
    <t>LV-JCP50 JUMBO CIRCLE 3/4</t>
  </si>
  <si>
    <t>LVJCP0002</t>
  </si>
  <si>
    <t>028617022024</t>
  </si>
  <si>
    <t>LV-JCP02 JUMBO STAR</t>
  </si>
  <si>
    <t>LVJCP0001</t>
  </si>
  <si>
    <t>028617022017</t>
  </si>
  <si>
    <t>LV-JCP01 JUMBO HEART</t>
  </si>
  <si>
    <t>LVEJCP065</t>
  </si>
  <si>
    <t>028617023557</t>
  </si>
  <si>
    <t>LV-EJCP65 EXTRA SCLLP CRCLE</t>
  </si>
  <si>
    <t>LVEJCP040</t>
  </si>
  <si>
    <t>028617022307</t>
  </si>
  <si>
    <t>LV-EJCP40 EXTRA CRCLE 1.5</t>
  </si>
  <si>
    <t>LVEJCP002</t>
  </si>
  <si>
    <t>028617022222</t>
  </si>
  <si>
    <t>LV-EJCP02  EXTRA STAR</t>
  </si>
  <si>
    <t>LVEJCP001</t>
  </si>
  <si>
    <t>028617022215</t>
  </si>
  <si>
    <t>LV-EJCP01  EXTRA HEART</t>
  </si>
  <si>
    <t>LVSJCP074</t>
  </si>
  <si>
    <t>028617022543</t>
  </si>
  <si>
    <t>LV-SJCP74 SUPER MERCH.TAG</t>
  </si>
  <si>
    <t>LVSJCP065</t>
  </si>
  <si>
    <t>028617022956</t>
  </si>
  <si>
    <t>LV-SJCP65 SUPER SCLLP CIRCLE</t>
  </si>
  <si>
    <t>LVSJCP042</t>
  </si>
  <si>
    <t>028617022604</t>
  </si>
  <si>
    <t>LV-SJCP42 SUPER SQUARE</t>
  </si>
  <si>
    <t>LVSJCP040</t>
  </si>
  <si>
    <t>028617022505</t>
  </si>
  <si>
    <t>LV-SJCP40 SUPER CIRCLE 2</t>
  </si>
  <si>
    <t>LVSJCP002</t>
  </si>
  <si>
    <t>028617022420</t>
  </si>
  <si>
    <t>LV-SJCP02 SUPER STAR</t>
  </si>
  <si>
    <t>LVSJCP001</t>
  </si>
  <si>
    <t>028617022413</t>
  </si>
  <si>
    <t>LV-SJCP01 SUPER HEART</t>
  </si>
  <si>
    <t>LVMGCP065</t>
  </si>
  <si>
    <t>028617022772</t>
  </si>
  <si>
    <t>LV-MGCP65 MEGA SCLP CIRCLE</t>
  </si>
  <si>
    <t>LVMGCP042</t>
  </si>
  <si>
    <t>028617022727</t>
  </si>
  <si>
    <t>LV-MGCP42 MEGA SQUARE</t>
  </si>
  <si>
    <t>LVMGCP040</t>
  </si>
  <si>
    <t>028617022703</t>
  </si>
  <si>
    <t>LV-MGCP40 MEGA CRCL 2.5</t>
  </si>
  <si>
    <t>LVMGCP001</t>
  </si>
  <si>
    <t>028617022611</t>
  </si>
  <si>
    <t>LV-MGCP01 MEGA HEART</t>
  </si>
  <si>
    <t>LVGCP0074</t>
  </si>
  <si>
    <t>028617022949</t>
  </si>
  <si>
    <t>LV-GCP74  GIGA MRCH.TAG</t>
  </si>
  <si>
    <t>LVGCP0065</t>
  </si>
  <si>
    <t>028617022857</t>
  </si>
  <si>
    <t>LV-GCP65  GIGA SCLP CIRCLE</t>
  </si>
  <si>
    <t>LVGCP0042</t>
  </si>
  <si>
    <t>028617022925</t>
  </si>
  <si>
    <t>LV-GCP42  GIGA SQUARE</t>
  </si>
  <si>
    <t>LVGCP0040</t>
  </si>
  <si>
    <t>028617022901</t>
  </si>
  <si>
    <t>LV-GCP40  GIGA CIRCLE 3</t>
  </si>
  <si>
    <t>LVGCP0001</t>
  </si>
  <si>
    <t>028617022819</t>
  </si>
  <si>
    <t>LV-GCP01  GIGA HEART</t>
  </si>
  <si>
    <t>LVXGCP074</t>
  </si>
  <si>
    <t>028617027241</t>
  </si>
  <si>
    <t>LV-XGCP074 XTRA GIGA MRCH.TAG</t>
  </si>
  <si>
    <t>LVXGCP065</t>
  </si>
  <si>
    <t>028617027159</t>
  </si>
  <si>
    <t>LV-XGCP065 XTRA GIGA SCLP CRCLE</t>
  </si>
  <si>
    <t>LVXGCP042</t>
  </si>
  <si>
    <t>028617027128</t>
  </si>
  <si>
    <t>LV-XGCP042 XTRA GIGA SQUARE</t>
  </si>
  <si>
    <t>3400</t>
  </si>
  <si>
    <t>028617350059</t>
  </si>
  <si>
    <t>3400 FOAM CUTTER CRAFT TOOL</t>
  </si>
  <si>
    <t>8477 80 0000</t>
  </si>
  <si>
    <t>028617522326</t>
  </si>
  <si>
    <t>028617522340</t>
  </si>
  <si>
    <t>028617127620</t>
  </si>
  <si>
    <t>028617127644</t>
  </si>
  <si>
    <t>028617127668</t>
  </si>
  <si>
    <t>028617306063</t>
  </si>
  <si>
    <t>028617306087</t>
  </si>
  <si>
    <t>028617142104</t>
  </si>
  <si>
    <t>028617942506</t>
  </si>
  <si>
    <t>0484100PD</t>
  </si>
  <si>
    <t>04823M9D</t>
  </si>
  <si>
    <t>028617948409</t>
  </si>
  <si>
    <t>4823M-9D BISTRO CHALK FINE &amp; CHISEL 9DZ MET DISPLAY</t>
  </si>
  <si>
    <t>028617123578</t>
  </si>
  <si>
    <t>520-C FABRIC LAUNDRY MARKER BROAD BLACK</t>
  </si>
  <si>
    <t>540F-S FABRIC MARKER CHISEL FL.VIOLET</t>
  </si>
  <si>
    <t>057002000</t>
  </si>
  <si>
    <t>028617570303</t>
  </si>
  <si>
    <t>028617570341</t>
  </si>
  <si>
    <t>028617570358</t>
  </si>
  <si>
    <t>057003400</t>
  </si>
  <si>
    <t>570-S FABRIC MARKER CHISEL PALE GREEN</t>
  </si>
  <si>
    <t>057003500</t>
  </si>
  <si>
    <t>570-S FABRIC MARKER CHISEL CORAL PINK</t>
  </si>
  <si>
    <t>057003700</t>
  </si>
  <si>
    <t>028617570372</t>
  </si>
  <si>
    <t>570-S FABRIC MARKER CHISEL COOL GREY</t>
  </si>
  <si>
    <t>007600200</t>
  </si>
  <si>
    <t>028617760001</t>
  </si>
  <si>
    <t>028617760209</t>
  </si>
  <si>
    <t>028617760407</t>
  </si>
  <si>
    <t>028617760605</t>
  </si>
  <si>
    <t>028617760704</t>
  </si>
  <si>
    <t>028617760902</t>
  </si>
  <si>
    <t>028617761107</t>
  </si>
  <si>
    <t>028617761305</t>
  </si>
  <si>
    <t>028617761602</t>
  </si>
  <si>
    <t>028617762500</t>
  </si>
  <si>
    <t>028617762807</t>
  </si>
  <si>
    <t>028617762906</t>
  </si>
  <si>
    <t>028617763101</t>
  </si>
  <si>
    <t>028617763309</t>
  </si>
  <si>
    <t>028617763408</t>
  </si>
  <si>
    <t>028617764603</t>
  </si>
  <si>
    <t>028617765204</t>
  </si>
  <si>
    <t>028617765709</t>
  </si>
  <si>
    <t>028617765907</t>
  </si>
  <si>
    <t>028617766102</t>
  </si>
  <si>
    <t>028617766300</t>
  </si>
  <si>
    <t>028617766409</t>
  </si>
  <si>
    <t>028617766508</t>
  </si>
  <si>
    <t>028617766706</t>
  </si>
  <si>
    <t>028617767802</t>
  </si>
  <si>
    <t>028617768809</t>
  </si>
  <si>
    <t>028617769905</t>
  </si>
  <si>
    <t>028617769202</t>
  </si>
  <si>
    <t>3000SET24A</t>
  </si>
  <si>
    <t>3000-24A LE PLUME PERMANENT PRIMARY SET</t>
  </si>
  <si>
    <t>3000SET24B</t>
  </si>
  <si>
    <t>3000SET24C</t>
  </si>
  <si>
    <t>3000SET24D</t>
  </si>
  <si>
    <t>3000SET24E</t>
  </si>
  <si>
    <t>3000SET24F</t>
  </si>
  <si>
    <t>028617306520</t>
  </si>
  <si>
    <t>028617306544</t>
  </si>
  <si>
    <t>028617306568</t>
  </si>
  <si>
    <t>028617306582</t>
  </si>
  <si>
    <t>028617306605</t>
  </si>
  <si>
    <t>028617306629</t>
  </si>
  <si>
    <t>3000-24B LE PLUME PERMANENT PASTEL SET</t>
  </si>
  <si>
    <t>3000-24C LE PLUME PERMANENT BLENDING SET</t>
  </si>
  <si>
    <t>3000-24D LE PLUME PERMANENT GARDEN SET</t>
  </si>
  <si>
    <t>3000-24E LE PLUME PERMANENT GREY SET</t>
  </si>
  <si>
    <t>3000-24F LE PLUME PERMANENT SPECIAL SET</t>
  </si>
  <si>
    <t>028617450414</t>
  </si>
  <si>
    <t>028617450612</t>
  </si>
  <si>
    <t>RPT090002</t>
  </si>
  <si>
    <t>RPT090004</t>
  </si>
  <si>
    <t>RPT090005</t>
  </si>
  <si>
    <t>RPT090006</t>
  </si>
  <si>
    <t>RPT090007</t>
  </si>
  <si>
    <t>RPT090008</t>
  </si>
  <si>
    <t>028617450711</t>
  </si>
  <si>
    <t>028617450810</t>
  </si>
  <si>
    <t>028617450919</t>
  </si>
  <si>
    <t>028617451015</t>
  </si>
  <si>
    <t>RPT-900-08 ROTARY BLADE RHYTHM</t>
  </si>
  <si>
    <t>RPT-900-02 ROTARY BLADE WAVE</t>
  </si>
  <si>
    <t>RPT-900-04 ROTARY BLADE SCALLOP</t>
  </si>
  <si>
    <t>RPT-900-05 ROTARY BLADE PINKING</t>
  </si>
  <si>
    <t>RPT-900-06 ROTARY BLADE VICTORIAN</t>
  </si>
  <si>
    <t>RPT-900-07 ROTARY BLADE PERFORATING</t>
  </si>
  <si>
    <t>RPT090090</t>
  </si>
  <si>
    <t>028617450216</t>
  </si>
  <si>
    <t>RPT-900-90 REPLACEMENT CHANNEL MAT</t>
  </si>
  <si>
    <t>028617024363</t>
  </si>
  <si>
    <t>CMAT0000L</t>
  </si>
  <si>
    <t>TL CUTT.MAT WHITE 24</t>
  </si>
  <si>
    <t xml:space="preserve">   SHOE DECOR</t>
  </si>
  <si>
    <t xml:space="preserve">   FABRIC MARKERS</t>
  </si>
  <si>
    <t xml:space="preserve">   CRAFING TOOLS</t>
  </si>
  <si>
    <t xml:space="preserve">   DRAWING MARKERS</t>
  </si>
  <si>
    <t xml:space="preserve">   CRAFTING MARKERS</t>
  </si>
  <si>
    <t xml:space="preserve">   WRITING INSTRUMENTS</t>
  </si>
  <si>
    <t xml:space="preserve">   PAINT MARKERS</t>
  </si>
  <si>
    <t xml:space="preserve">   CHALK MARKERS</t>
  </si>
  <si>
    <t xml:space="preserve">U/Height </t>
  </si>
  <si>
    <t>320-S WOOD PAINT MARKER SILVER</t>
  </si>
  <si>
    <t>320-S WOOD PAINT MARKER RED</t>
  </si>
  <si>
    <t>320-S WOOD PAINT MARKER GREEN</t>
  </si>
  <si>
    <t>320-S WOOD PAINT MARKER YELLOW</t>
  </si>
  <si>
    <t>0320SLV00</t>
  </si>
  <si>
    <t>032000200</t>
  </si>
  <si>
    <t>032000400</t>
  </si>
  <si>
    <t>032000500</t>
  </si>
  <si>
    <t>470000000</t>
  </si>
  <si>
    <t>028617470009</t>
  </si>
  <si>
    <t>028617470054</t>
  </si>
  <si>
    <t>028617470535</t>
  </si>
  <si>
    <t>028617470627</t>
  </si>
  <si>
    <t>028617470672</t>
  </si>
  <si>
    <t>028617470702</t>
  </si>
  <si>
    <t>470000500</t>
  </si>
  <si>
    <t>470005300</t>
  </si>
  <si>
    <t>470006200</t>
  </si>
  <si>
    <t>470006700</t>
  </si>
  <si>
    <t>470007000</t>
  </si>
  <si>
    <t>47000001C</t>
  </si>
  <si>
    <t>47000051C</t>
  </si>
  <si>
    <t>47000531C</t>
  </si>
  <si>
    <t>47000621C</t>
  </si>
  <si>
    <t>47000671C</t>
  </si>
  <si>
    <t>028617470108</t>
  </si>
  <si>
    <t>028617470153</t>
  </si>
  <si>
    <t>028617471532</t>
  </si>
  <si>
    <t>028617471624</t>
  </si>
  <si>
    <t>028617471679</t>
  </si>
  <si>
    <t>028617471709</t>
  </si>
  <si>
    <t>4400B04B</t>
  </si>
  <si>
    <t>028617441030</t>
  </si>
  <si>
    <t>4400B-4B COLORIN MKR BRUSH TIP BRIGHT SET</t>
  </si>
  <si>
    <t>4400B04C</t>
  </si>
  <si>
    <t>4400B04D</t>
  </si>
  <si>
    <t>4400B04E</t>
  </si>
  <si>
    <t>4400B04F</t>
  </si>
  <si>
    <t>4400B-4C COLORIN MKR BRUSH TIP PASTEL SET</t>
  </si>
  <si>
    <t>4400B-4D COLORIN MKR BRUSH TIP NATURAL SET</t>
  </si>
  <si>
    <t>4400B-4E COLORIN MKR BRUSH TIP BOLD SET</t>
  </si>
  <si>
    <t>4400B-4F COLORIN MKR BRUSH TIP NEON SET</t>
  </si>
  <si>
    <t>4400F04A</t>
  </si>
  <si>
    <t>4400F04B</t>
  </si>
  <si>
    <t>4400F04C</t>
  </si>
  <si>
    <t>4400F04D</t>
  </si>
  <si>
    <t>4400F04E</t>
  </si>
  <si>
    <t>4400F04F</t>
  </si>
  <si>
    <t>4400F-4A COLORIN MKR FINE TIP PRIMARY SET</t>
  </si>
  <si>
    <t>4400F-4B COLORIN MKR FINE TIP BRIGHT SET</t>
  </si>
  <si>
    <t>4400F-4C COLORIN MKR FINE TIP PASTEL SET</t>
  </si>
  <si>
    <t>4400F-4D COLORIN MKR FINE TIP NATURAL SET</t>
  </si>
  <si>
    <t>4400F-4E COLORIN MKR FINE TIP BOLD SET</t>
  </si>
  <si>
    <t>4400F-4F COLORIN MKR FINE TIP NEON SET</t>
  </si>
  <si>
    <t>028617441054</t>
  </si>
  <si>
    <t>028617441078</t>
  </si>
  <si>
    <t>028617441092</t>
  </si>
  <si>
    <t>028617441115</t>
  </si>
  <si>
    <t>028617441214</t>
  </si>
  <si>
    <t>028617441238</t>
  </si>
  <si>
    <t>028617441252</t>
  </si>
  <si>
    <t>028617441276</t>
  </si>
  <si>
    <t>028617441290</t>
  </si>
  <si>
    <t>028617441313</t>
  </si>
  <si>
    <t>4400BL-2C</t>
  </si>
  <si>
    <t>028617442068</t>
  </si>
  <si>
    <t>4400BL-2C BRUSH LETTERING 2PC SET (BLUE,BLUE)</t>
  </si>
  <si>
    <t>040M-CB</t>
  </si>
  <si>
    <t>028617142357</t>
  </si>
  <si>
    <t>40M-CB WATER BRUSH MEDIUM TIP</t>
  </si>
  <si>
    <t>040000000</t>
  </si>
  <si>
    <t>04000001C</t>
  </si>
  <si>
    <t>028617048000</t>
  </si>
  <si>
    <t>400-S DECO COLOR JUMBO WHITE</t>
  </si>
  <si>
    <t>400-C DECO COLOR JUMBO WHITE CARDED</t>
  </si>
  <si>
    <t>028617048109</t>
  </si>
  <si>
    <t>040000100</t>
  </si>
  <si>
    <t>028617048017</t>
  </si>
  <si>
    <t>400-S DECO COLOR JUMBO BLACK</t>
  </si>
  <si>
    <t>400-C DECO COLOR JUMBO BLACK CARDED</t>
  </si>
  <si>
    <t>04000011C</t>
  </si>
  <si>
    <t>028617048116</t>
  </si>
  <si>
    <t>0400GLD00</t>
  </si>
  <si>
    <t>400-S DECO COLOR JUMBO GOLD</t>
  </si>
  <si>
    <t>400-C DECO COLOR JUMBO GOLD CARDED</t>
  </si>
  <si>
    <t>0400GLD1C</t>
  </si>
  <si>
    <t>028617048093</t>
  </si>
  <si>
    <t>028617048192</t>
  </si>
  <si>
    <t>0400SLV00</t>
  </si>
  <si>
    <t>028617048086</t>
  </si>
  <si>
    <t>400-S DECO COLOR JUMBO SILVER</t>
  </si>
  <si>
    <t>0400SLV1C</t>
  </si>
  <si>
    <t>028617048185</t>
  </si>
  <si>
    <t>400-C DECO COLOR JUMBO SILVER CARDED</t>
  </si>
  <si>
    <t>028617145914</t>
  </si>
  <si>
    <t>028617145815</t>
  </si>
  <si>
    <t>028617145921</t>
  </si>
  <si>
    <t>028617145822</t>
  </si>
  <si>
    <t>028617914152</t>
  </si>
  <si>
    <t>0145GLD00</t>
  </si>
  <si>
    <t>145-S DECO PREMIUM EXTRA FINE GOLD</t>
  </si>
  <si>
    <t>0145GLD1C</t>
  </si>
  <si>
    <t>145-C DECO PREMIUM EXTRA FINE GOLD CARDED</t>
  </si>
  <si>
    <t>0145SLV00</t>
  </si>
  <si>
    <t>145-S DECO PREMIUM EXTRA FINE SILVER</t>
  </si>
  <si>
    <t>145-C DECO PREMIUM EXTRA FINE SILVER CARDED</t>
  </si>
  <si>
    <t>0145SLV1C</t>
  </si>
  <si>
    <t>028617104201</t>
  </si>
  <si>
    <t>1023S-C SNOW MARKER WHITE CARDED</t>
  </si>
  <si>
    <t>028617104225</t>
  </si>
  <si>
    <t>1023S02D</t>
  </si>
  <si>
    <t>028617921303</t>
  </si>
  <si>
    <t>1023S-2D SNOW MARKER DISPLAY</t>
  </si>
  <si>
    <t>040M-C</t>
  </si>
  <si>
    <t>007-R</t>
  </si>
  <si>
    <t>028617007175</t>
  </si>
  <si>
    <t>80006R</t>
  </si>
  <si>
    <t>028617908205</t>
  </si>
  <si>
    <t>8000-6R PASTEL LINER RETRO 6PC SET</t>
  </si>
  <si>
    <t>028617487328</t>
  </si>
  <si>
    <t>480001700</t>
  </si>
  <si>
    <t>480002400</t>
  </si>
  <si>
    <t>028617487366</t>
  </si>
  <si>
    <t>480004500</t>
  </si>
  <si>
    <t>028617487427</t>
  </si>
  <si>
    <t>480008100</t>
  </si>
  <si>
    <t>028617487816</t>
  </si>
  <si>
    <t>480010200</t>
  </si>
  <si>
    <t>028617487922</t>
  </si>
  <si>
    <t>480015000</t>
  </si>
  <si>
    <t>028617487991</t>
  </si>
  <si>
    <t>48000131C</t>
  </si>
  <si>
    <t>48000351C</t>
  </si>
  <si>
    <t>48000531C</t>
  </si>
  <si>
    <t>48000621C</t>
  </si>
  <si>
    <t>48000661C</t>
  </si>
  <si>
    <t>48000701C</t>
  </si>
  <si>
    <t>48000171C</t>
  </si>
  <si>
    <t>4800-S LE PEN FLEX #2 RED</t>
  </si>
  <si>
    <t>4800-S LE PEN FLEX #3 BLUE</t>
  </si>
  <si>
    <t>4800-S LE PEN FLEX #4 GREEN</t>
  </si>
  <si>
    <t>4800-S LE PEN FLEX #6 BROWN</t>
  </si>
  <si>
    <t>4800-S LE PEN FLEX #17 STEEL BLUE</t>
  </si>
  <si>
    <t>4800-S LE PEN FLEX #20 MAGENTA</t>
  </si>
  <si>
    <t>4800-S LE PEN FLEX #21 DARK GREY</t>
  </si>
  <si>
    <t>4800-S LE PEN FLEX #24 BEIGE</t>
  </si>
  <si>
    <t>4800-S LE PEN FLEX #29 NAVY</t>
  </si>
  <si>
    <t>4800-S LE PEN FLEX #33 ORIENTAL BLUE</t>
  </si>
  <si>
    <t>4800-S LE PEN FLEX #35 CORAL PINK</t>
  </si>
  <si>
    <t>4800-S LE PEN FLEX #45 SEPIA</t>
  </si>
  <si>
    <t>4800-S LE PEN FLEX #53 PALE BLUE</t>
  </si>
  <si>
    <t>4800-S LE PEN FLEX #62 WISTERIA</t>
  </si>
  <si>
    <t>4800-S LE PEN FLEX #66 DUSTY PINK</t>
  </si>
  <si>
    <t>4800-S LE PEN FLEX #70 PEPPERMINT</t>
  </si>
  <si>
    <t>4800-S LE PEN FLEX #73 TEAL</t>
  </si>
  <si>
    <t>4800-S LE PEN FLEX #81 PALE MAUVE</t>
  </si>
  <si>
    <t>4800-C LE PEN FLEX #17 STEEL BLUE CARDED</t>
  </si>
  <si>
    <t>4800-C LE PEN FLEX #20 MAGENTA CARDED</t>
  </si>
  <si>
    <t>4800-C LE PEN FLEX #21 DARK GREY CARDED</t>
  </si>
  <si>
    <t>4800-S LE PEN FLEX #106 AMETHYST</t>
  </si>
  <si>
    <t>4800-S LE PEN FLEX #150 CORAL PEACH</t>
  </si>
  <si>
    <t>4800-C LE PEN FLEX #1 BLACK CARDED</t>
  </si>
  <si>
    <t>4800-C LE PEN FLEX #2 RED CARDED</t>
  </si>
  <si>
    <t>4800-C LE PEN FLEX #3 BLUE CARDED</t>
  </si>
  <si>
    <t>4800-C LE PEN FLEX #4 GREEN CARDED</t>
  </si>
  <si>
    <t>4800-C LE PEN FLEX #6 BROWN CARDED</t>
  </si>
  <si>
    <t>4800-C LE PEN FLEX #13 OCHRE CARDED</t>
  </si>
  <si>
    <t>4800-C LE PEN FLEX #24 BEIGE CARDED</t>
  </si>
  <si>
    <t>4800-C LE PEN FLEX #29 NAVY CARDED</t>
  </si>
  <si>
    <t>4800-C LE PEN FLEX #35 CORAL PINK CARDED</t>
  </si>
  <si>
    <t>4800-C LE PEN FLEX #45 SEPIA CARDED</t>
  </si>
  <si>
    <t>4800-C LE PEN FLEX #53 PALE BLUE CARDED</t>
  </si>
  <si>
    <t>4800-C LE PEN FLEX #62 WISTERIA CARDED</t>
  </si>
  <si>
    <t>4800-C LE PEN FLEX #66 DUSTY PINK CARDED</t>
  </si>
  <si>
    <t>4800-C LE PEN FLEX #70 PEPPERMINT CARDED</t>
  </si>
  <si>
    <t>4800-C LE PEN FLEX #33 ORIENTAL BLUE CARDED</t>
  </si>
  <si>
    <t>4800-C LE PEN FLEX #73 TEAL CARDED</t>
  </si>
  <si>
    <t>4800-C LE PEN FLEX #81 PALE MAUVE CARDED</t>
  </si>
  <si>
    <t>4800-C LE PEN FLEX #106 AMETHYST CARDED</t>
  </si>
  <si>
    <t>4800-C LE PEN FLEX #150 CORAL PEACH CARDED</t>
  </si>
  <si>
    <t>48000241C</t>
  </si>
  <si>
    <t>48000451C</t>
  </si>
  <si>
    <t>48000811C</t>
  </si>
  <si>
    <t>48001021C</t>
  </si>
  <si>
    <t>4800-C LE PEN FLEX #102 JADE GRN CARDED</t>
  </si>
  <si>
    <t>4800-S LE PEN FLEX #102 JADE GRN</t>
  </si>
  <si>
    <t>48001501C</t>
  </si>
  <si>
    <t>028617488172</t>
  </si>
  <si>
    <t>028617488240</t>
  </si>
  <si>
    <t>028617488455</t>
  </si>
  <si>
    <t>028617488813</t>
  </si>
  <si>
    <t>028617488929</t>
  </si>
  <si>
    <t>028617488998</t>
  </si>
  <si>
    <t>480006R</t>
  </si>
  <si>
    <t>028617487946</t>
  </si>
  <si>
    <t>4800-6A LE PEN FLEX 6PCS PRIMARY SET</t>
  </si>
  <si>
    <t>4800-6B LE PEN FLEX 6PCS JEWEL SET</t>
  </si>
  <si>
    <t>4800-6P LE PEN FLEX 6PCS PASTEL SET</t>
  </si>
  <si>
    <t>4800-6R LE PEN FLEX 6PCS RETRO SET</t>
  </si>
  <si>
    <t>4800-10A LE PEN FLEX 10PCS PRIMARY SET</t>
  </si>
  <si>
    <t>4800-10P LE PEN FLEX 10PCS PASTEL SET</t>
  </si>
  <si>
    <t>480036D</t>
  </si>
  <si>
    <t>028617948164</t>
  </si>
  <si>
    <t>4800-36D LE PEN FLEX 36DZ DISPLAY</t>
  </si>
  <si>
    <t>028617470320</t>
  </si>
  <si>
    <t>028617090061</t>
  </si>
  <si>
    <t>028617090085</t>
  </si>
  <si>
    <t>12200100T</t>
  </si>
  <si>
    <t>028617122212</t>
  </si>
  <si>
    <t>12200200T</t>
  </si>
  <si>
    <t>028617122229</t>
  </si>
  <si>
    <t>12200300T</t>
  </si>
  <si>
    <t>028617122236</t>
  </si>
  <si>
    <t>12200400T</t>
  </si>
  <si>
    <t>028617122243</t>
  </si>
  <si>
    <t>12200500T</t>
  </si>
  <si>
    <t>028617122250</t>
  </si>
  <si>
    <t>12200600T</t>
  </si>
  <si>
    <t>028617122267</t>
  </si>
  <si>
    <t>122F0400T</t>
  </si>
  <si>
    <t>122F0500T</t>
  </si>
  <si>
    <t>028617122953</t>
  </si>
  <si>
    <t>122F0800T</t>
  </si>
  <si>
    <t>122F0900T</t>
  </si>
  <si>
    <t>028617122991</t>
  </si>
  <si>
    <t>122F1000T</t>
  </si>
  <si>
    <t>-</t>
  </si>
  <si>
    <t>n/a</t>
  </si>
  <si>
    <t>3926 10 0000</t>
  </si>
  <si>
    <t>3927 10 0000</t>
  </si>
  <si>
    <t>3928 10 0000</t>
  </si>
  <si>
    <t>3930 10 0000</t>
  </si>
  <si>
    <t>028617953946</t>
  </si>
  <si>
    <t>2345-14D DECO PREMIUM 14DZ DISPLAY</t>
  </si>
  <si>
    <t>0145036PD</t>
  </si>
  <si>
    <t>145-36PD DECO PREMIUM 36PC DISPLAY</t>
  </si>
  <si>
    <t>040F-C</t>
  </si>
  <si>
    <t>028617142203</t>
  </si>
  <si>
    <t>40F-C WATER BRUSH FINE TIP</t>
  </si>
  <si>
    <t>4300R06D</t>
  </si>
  <si>
    <t>028617943763</t>
  </si>
  <si>
    <t>4300R-6D LE PEN RETRO 6 DZ DSPLY</t>
  </si>
  <si>
    <t>4800-6F LE PEN FLEX 6PCS NEON SET</t>
  </si>
  <si>
    <t>4800R06D</t>
  </si>
  <si>
    <t>028617948140</t>
  </si>
  <si>
    <t>470006P</t>
  </si>
  <si>
    <t>4700-6P OPAQUE BRUSH PASTEL SET</t>
  </si>
  <si>
    <t>4700-6A OPAQUE BRUSH METALLIC SET</t>
  </si>
  <si>
    <t>470006D</t>
  </si>
  <si>
    <t>4700-6D OPAQUE BRUSH METALLIC 6 DZ DSPLY</t>
  </si>
  <si>
    <t>4700P6D</t>
  </si>
  <si>
    <t>028617647143</t>
  </si>
  <si>
    <t>090J-S</t>
  </si>
  <si>
    <t>90J-S JEWEL PICKER JUMBO TIP</t>
  </si>
  <si>
    <t>090J-C</t>
  </si>
  <si>
    <t>90J-C JEWEL PICKER JUMBO TIP CARDED</t>
  </si>
  <si>
    <t>102300000</t>
  </si>
  <si>
    <t>02000811C</t>
  </si>
  <si>
    <t>03000121C</t>
  </si>
  <si>
    <t>47000701C</t>
  </si>
  <si>
    <t>4810001CT</t>
  </si>
  <si>
    <t>0223JGP04D</t>
  </si>
  <si>
    <t>0223JGP2C</t>
  </si>
  <si>
    <t>0223JGP3C</t>
  </si>
  <si>
    <t>0223JGP8C</t>
  </si>
  <si>
    <t>0223JGPGC</t>
  </si>
  <si>
    <t>0223JGPSC</t>
  </si>
  <si>
    <t>02345-14D</t>
  </si>
  <si>
    <t>031504BS</t>
  </si>
  <si>
    <t>031504CS</t>
  </si>
  <si>
    <t>031504DS</t>
  </si>
  <si>
    <t>05200011C</t>
  </si>
  <si>
    <t>05226AS</t>
  </si>
  <si>
    <t>05226CS</t>
  </si>
  <si>
    <t>1023S001C</t>
  </si>
  <si>
    <t>1122SET A</t>
  </si>
  <si>
    <t>122F0700T</t>
  </si>
  <si>
    <t>1500SET 6</t>
  </si>
  <si>
    <t>3000SET03A</t>
  </si>
  <si>
    <t>3000SET03B</t>
  </si>
  <si>
    <t>76-S  EMBOSSING REFILL TINTED</t>
  </si>
  <si>
    <t>76-S  RE-INKER RED</t>
  </si>
  <si>
    <t>76-S  RE-INKER GREEN</t>
  </si>
  <si>
    <t>76-S  RE-INKER BROWN</t>
  </si>
  <si>
    <t>76-S  RE-INKER ORANGE</t>
  </si>
  <si>
    <t>76-S  RE-INKER PINK</t>
  </si>
  <si>
    <t>76-S  RE-INKER LT.GREEN</t>
  </si>
  <si>
    <t>76-S  RE-INKER OCHRE</t>
  </si>
  <si>
    <t>76-S  RE-INKER PALE ORANGE</t>
  </si>
  <si>
    <t>76-S  RE-INKER BOTTLE GREEN</t>
  </si>
  <si>
    <t>76-S  RE-INKER ENGLISH RED</t>
  </si>
  <si>
    <t>76-S  RE-INKER PRUSSIAN BLUE</t>
  </si>
  <si>
    <t>76-S  RE-INKER PALE VIOLET</t>
  </si>
  <si>
    <t>76-S  RE-INKER ORIENTAL BLUE</t>
  </si>
  <si>
    <t>76-S  RE-INKER PALE GREEN</t>
  </si>
  <si>
    <t>76-S  RE-INKER CRIMSON LAKE</t>
  </si>
  <si>
    <t>76-S  RE-INKER YELLOW GREEN</t>
  </si>
  <si>
    <t>76-S  RE-INKER ROSE PINK</t>
  </si>
  <si>
    <t>76-S  RE-INKER ROSE MARIE</t>
  </si>
  <si>
    <t>76-S  RE-INKER DEEP LILAC</t>
  </si>
  <si>
    <t>76-S  RE-INKER WINE</t>
  </si>
  <si>
    <t>76-S  RE-INKER PLUM</t>
  </si>
  <si>
    <t>76-S  RE-INKER CHERRY</t>
  </si>
  <si>
    <t>76-S  RE-INKER BUBBLE G.PINK</t>
  </si>
  <si>
    <t>76-S  RE-INKER ORCHID</t>
  </si>
  <si>
    <t>76-S  RE-INKER TERRA COTTA</t>
  </si>
  <si>
    <t>76-S  RE-INKER CELERY</t>
  </si>
  <si>
    <t>76-S  RE-INKER CARIBBEAN</t>
  </si>
  <si>
    <t>007-R 2 Blk Petite Refills</t>
  </si>
  <si>
    <t>115-S DECO ACRYLIC X-FINE WHITE</t>
  </si>
  <si>
    <t>115-C DECO ACRYLIC X-FINE WHITE CARDED</t>
  </si>
  <si>
    <t>115-S DECO ACRYLIC X-FINE BLACK</t>
  </si>
  <si>
    <t>115-C DECO ACRYLIC X-FINE BLACK CARDED</t>
  </si>
  <si>
    <t>115-4B DECO ACRYLIC X-FINE SET B</t>
  </si>
  <si>
    <t>115-S DECO ACRYLIC X-FINE GOLD</t>
  </si>
  <si>
    <t>115-C DECO ACRYLIC X-FINE GOLD CARDED</t>
  </si>
  <si>
    <t>115-S DECO ACRYLIC X-FINE SILVER</t>
  </si>
  <si>
    <t>115-C DECO ACRYLIC X-FINE SILVER CARDED</t>
  </si>
  <si>
    <t>160-6D GLITTER DECOCOLOR 6 DZ DISPLAY</t>
  </si>
  <si>
    <t>170-4A OUTLINER 4 PCS SET</t>
  </si>
  <si>
    <t>200-C DECOCOLOR FINE GREY #12</t>
  </si>
  <si>
    <t>200-C DECOCOLOR FINE CORAL PINK #35</t>
  </si>
  <si>
    <t>200-C DECOCOLOR FINE LIME GREEN #52</t>
  </si>
  <si>
    <t>200-C DECOCOLOR FINE PALE MAUVE #81</t>
  </si>
  <si>
    <t>200-C DECOCOLOR FINE MUSTARD #82</t>
  </si>
  <si>
    <t>200-24D DECOCOLOR FINE 24 DZ DISPLAY</t>
  </si>
  <si>
    <t>200-30D DECOCOLOR FINE 30 DZ DISPLAY</t>
  </si>
  <si>
    <t>200-6C DECOCOLOR FINE HOT COLORS SET</t>
  </si>
  <si>
    <t>215-S DECO ACRYLIC FINE WHITE</t>
  </si>
  <si>
    <t>215-C DECO ACRYLIC FINE WHITE CARDED</t>
  </si>
  <si>
    <t>215-S DECO ACRYLIC FINE BLACK</t>
  </si>
  <si>
    <t>215-C DECO ACRYLIC FINE BLACK CARDED</t>
  </si>
  <si>
    <t>215-S DECO ACRYLIC FINE RED</t>
  </si>
  <si>
    <t>215-C DECO ACRYLIC FINE RED CARDED</t>
  </si>
  <si>
    <t>215-S DECO ACRYLIC FINE BLUE</t>
  </si>
  <si>
    <t>215-C DECO ACRYLIC FINE BLUE CARDED</t>
  </si>
  <si>
    <t>215-4B DECO ACRYLIC FINE SET B</t>
  </si>
  <si>
    <t>215-4C DECO ACRYLIC FINE SET C</t>
  </si>
  <si>
    <t>215-S DECO ACRYLIC FINE GOLD</t>
  </si>
  <si>
    <t>215-C DECO ACRYLIC FINE GOLD CARDED</t>
  </si>
  <si>
    <t>215-S DECO ACRYLIC FINE SILVER</t>
  </si>
  <si>
    <t>215-C DECO ACRYLIC FINE SILVER CARDED</t>
  </si>
  <si>
    <t>223-S DECOFABRIC MARKER RED</t>
  </si>
  <si>
    <t>223-C DECOFABRIC MARKER RED CARDED</t>
  </si>
  <si>
    <t>223-S DECOFABRIC MARKER LT. BLUE</t>
  </si>
  <si>
    <t>223-2A DECOFABRIC MARKER 2PCS WHITE</t>
  </si>
  <si>
    <t>223-2B DECOFABRIC MARKER 2PCS BLACK</t>
  </si>
  <si>
    <t>223-2C DECOFABRIC MARKER 2PCS GL/SL</t>
  </si>
  <si>
    <t>223-4C DECOFABRIC MARKER PRIMARY 4PC SET</t>
  </si>
  <si>
    <t>223-4F DECOFABRIC MARKER FLUORESCENT 4PC SET</t>
  </si>
  <si>
    <t>223-4M DECOFABRIC MARKER METALLIC 4PC SET</t>
  </si>
  <si>
    <t>223-22D DECOFABRIC MARKER 22.5 DZ DSP</t>
  </si>
  <si>
    <t>223F-S DECOFABRIC MARKER FL. BLUE</t>
  </si>
  <si>
    <t>223F-C DECOFABRIC MARKER FL. BLUE CARDED</t>
  </si>
  <si>
    <t>223F-S DECOFABRIC MARKER FL. GREEN</t>
  </si>
  <si>
    <t>223F-C DECOFABRIC MARKER FL. GREEN  CARDED</t>
  </si>
  <si>
    <t>223F-S DECOFABRIC MARKER FL. PINK</t>
  </si>
  <si>
    <t>223F-C DECOFABRIC MARKER FL. PINK CARDED</t>
  </si>
  <si>
    <t>223G-S DECOFABRIC MARKER GLOW GREEN</t>
  </si>
  <si>
    <t>223G-C DECOFABRIC MARKER GLOW GREEN CARDED</t>
  </si>
  <si>
    <t>223G-S DECOFABRIC MARKER GLITTER BLACK</t>
  </si>
  <si>
    <t>223G-2D GLOW IN THE DARK GREEN 2 DZ DISPLAY</t>
  </si>
  <si>
    <t>223G-S DECOFABRIC MARKER GLITTER WHITE</t>
  </si>
  <si>
    <t>223G-C DECOFABRIC MARKER GLITTER WHITE CARDED</t>
  </si>
  <si>
    <t>223JGP-2A DECO FAB JUST GLITTER PREMIUM 2PC SET</t>
  </si>
  <si>
    <t>223JGP-4A DECO FAB GLITTER PREMIUM 4PC SET</t>
  </si>
  <si>
    <t>223JGP-4D DECO FAB GLITTER PREMIUM 4DZ DISPLAY</t>
  </si>
  <si>
    <t>223JGP-S DECO FAB JUST GLITTER PREMIUM RED</t>
  </si>
  <si>
    <t>223JGP-C DECO FAB JUST GLITTER PREMIUM RED CARDED</t>
  </si>
  <si>
    <t>223JGP-S DECO FAB JUST GLITTER PREMIUM BLUE</t>
  </si>
  <si>
    <t>223JGP-C DECO FAB JUST GLITTER PREMIUM BLUE CARDED</t>
  </si>
  <si>
    <t>223JGP-S DECO FAB JUST GLITTER PREMIUM VIOLET</t>
  </si>
  <si>
    <t>223JGP-C DECO FAB JUST GLITTER PREMIUM VIOLET CARDED</t>
  </si>
  <si>
    <t>223JGP-C DECO FAB JUST GLITTER PREMIUM GOLD CARDED</t>
  </si>
  <si>
    <t>223JGP-S DECO FAB JUST GLITTER PREMIUM GOLD</t>
  </si>
  <si>
    <t>223JGP-C DECO FAB JUST GLITTER PREMIUM SILVER CARDED</t>
  </si>
  <si>
    <t>223JGP-S DECO FAB JUST GLITTER PREMIUM SILVER</t>
  </si>
  <si>
    <t>223P-S DECOFABRIC MARKER PEARL WHITE</t>
  </si>
  <si>
    <t>223P-C DECOFABRIC MARKER PEARL WHITE CARDED</t>
  </si>
  <si>
    <t>223P-S DECOFABRIC MARKER PEARL BLACK</t>
  </si>
  <si>
    <t>223P-C DECOFABRIC MARKER PEARL BLACK CARDED</t>
  </si>
  <si>
    <t>223P-S DECOFABRIC MARKER PEARL BLUE</t>
  </si>
  <si>
    <t>223P-C DECOFABRIC MARKER PEARL BLUE CARDED</t>
  </si>
  <si>
    <t>223P-S DECOFABRIC MARKER PEARL GREEN</t>
  </si>
  <si>
    <t>223P-C DECOFABRIC MARKER PEARL GREEN CARDED</t>
  </si>
  <si>
    <t>223P-S DECOFABRIC MARKER PEARL VIOLET</t>
  </si>
  <si>
    <t>223P-C DECOFABRIC MARKER PEARL VIOLET CARDED</t>
  </si>
  <si>
    <t>240-S DECO PREMIUM FINE ROSE GOLD</t>
  </si>
  <si>
    <t>240-C DECO PREMIUM FINE ROSE GOLD CARDED</t>
  </si>
  <si>
    <t>240-S DECO PREMIUM FINE SILVER</t>
  </si>
  <si>
    <t>240-C DECO PREMIUM FINE SILVER CARDED</t>
  </si>
  <si>
    <t>250-36PD DECO PREMIUM 36PC DISPLAY</t>
  </si>
  <si>
    <t>250-S DECO PREMIUM LEAFING TIP COPPER</t>
  </si>
  <si>
    <t>250-C DECO PREMIUM LEAFING TIP COPPER CARDED</t>
  </si>
  <si>
    <t>250-S DECO PREMIUM LEAFING TIP GOLD</t>
  </si>
  <si>
    <t>250-C DECO PREMIUM LEAFING TIP GOLD CARDED</t>
  </si>
  <si>
    <t>250-S DECO PREMIUM LEAFING TIP ROSE GOLD</t>
  </si>
  <si>
    <t>250-C DECO PREMIUM LEAFING TIP ROSE GOLD CARDED</t>
  </si>
  <si>
    <t>250-S DECO PREMIUM LEAFING TIP SILVER</t>
  </si>
  <si>
    <t>250-C DECO PREMIUM LEAFING TIP SILVER CARDED</t>
  </si>
  <si>
    <t>300-C DECOCOLOR BROAD GREY #12</t>
  </si>
  <si>
    <t>300-C DECOCOLOR BROAD CORAL PINK #35</t>
  </si>
  <si>
    <t>300-C DECOCOLOR BROAD LIME GREEN #52</t>
  </si>
  <si>
    <t>300-S DECOCOLOR BROAD PALE MAUVE #81</t>
  </si>
  <si>
    <t>300-C DECOCOLOR BROAD PALE MAUVE #81</t>
  </si>
  <si>
    <t>300-C DECOCOLOR BROAD MUSTARD #82</t>
  </si>
  <si>
    <t>300-10D DECOCOLOR FINE &amp; BROAD 10.5 DZ DISPLAY</t>
  </si>
  <si>
    <t>300-15D DECOCOLOR EXTRA FINE &amp; BROAD DISPLAY</t>
  </si>
  <si>
    <t>300-24D DECOCOLOR BROAD 24 DZ DISPLAY</t>
  </si>
  <si>
    <t>300-30D DECOCOLOR BROAD 30 DZ DISPLAY</t>
  </si>
  <si>
    <t>300-6C DECOCOLOR BROAD HOT COLORS SET</t>
  </si>
  <si>
    <t>315-C DECO ACRYLIC LT. GREEN #11 CARDED</t>
  </si>
  <si>
    <t>315-4A DECO ACRYLIC PRIMARY SET</t>
  </si>
  <si>
    <t>315-4BS DECO ACRYLIC SET B SHOE DECOR</t>
  </si>
  <si>
    <t>315-4C DECO ACRYLIC CHISEL SET C</t>
  </si>
  <si>
    <t>315-4CS DECO ACRYLIC SET C SHOE DECOR</t>
  </si>
  <si>
    <t>315-4D DECO ACRYLIC CHISEL SET D</t>
  </si>
  <si>
    <t>315-4DS DECO ACRYLIC SET D SHOE DECOR</t>
  </si>
  <si>
    <t>315-4E DECO ACRYLIC BRIGHT SET</t>
  </si>
  <si>
    <t>315-4M DECO ACRYLIC METALLIC SET</t>
  </si>
  <si>
    <t>315-22D DECO ACRYLIC 22.5 DZ DSP</t>
  </si>
  <si>
    <t>350-S DECO PREMIUM CHISEL COPPER</t>
  </si>
  <si>
    <t>350-C DECO PREMIUM CHISEL COPPER CARDED</t>
  </si>
  <si>
    <t>350-S DECO PREMIUM CHISEL GOLD</t>
  </si>
  <si>
    <t>350-C DECO PREMIUM CHISEL GOLD CARDED</t>
  </si>
  <si>
    <t>350-S DECO PREMIUM CHISEL ROSE GOLD</t>
  </si>
  <si>
    <t>350-C DECO PREMIUM CHISEL ROSE GOLD CARDED</t>
  </si>
  <si>
    <t>350-S DECO PREMIUM CHISEL SILVER</t>
  </si>
  <si>
    <t>350-C DECO PREMIUM CHISEL SILVER CARDED</t>
  </si>
  <si>
    <t>40-3A WATER BRUSH 3PCS.40W,40M,40F</t>
  </si>
  <si>
    <t>40B-C WATER BRUSH LARGE TIP</t>
  </si>
  <si>
    <t>40M-C  WATER  BRUSH MEDIUM TIP SHOE DECOR</t>
  </si>
  <si>
    <t>415-48PD JUMBO DECO 4 DZ DSPLY</t>
  </si>
  <si>
    <t>480-S #0 BISTRO CHALK MARKER WHITE</t>
  </si>
  <si>
    <t>480-7D BISTRO CHALK FLRSC 7 DZ DISPLAY</t>
  </si>
  <si>
    <t>480R-7D BISTRO CHALK MARKER CLASSIC 7 DZ DISPLAY</t>
  </si>
  <si>
    <t>4823P-9D BISTRO CHALK FINE &amp; CHISEL 9DZ PASTEL DISPLAY</t>
  </si>
  <si>
    <t>482-6D BISTRO CHALK MARKER FINE FL. 6 DZ DISPLAY</t>
  </si>
  <si>
    <t>482F-S BISTRO CHALK FINE FL. RED</t>
  </si>
  <si>
    <t>482F-C BISTRO CHALK FINE FL. RED CARDED</t>
  </si>
  <si>
    <t>482F-S BISTRO CHALK FINE FL. BLUE</t>
  </si>
  <si>
    <t>482F-C BISTRO CHALK FINE FL. BLUE CARDED</t>
  </si>
  <si>
    <t>482F-S BISTRO CHALK FINE FL. GREEN</t>
  </si>
  <si>
    <t>482F-C BISTRO CHALK FINE FL. GREEN CARDED</t>
  </si>
  <si>
    <t>482F-S BISTRO CHALK FINE FL. YELLOW</t>
  </si>
  <si>
    <t>482F-C BISTRO CHALK FINE FL. YELLOW CARDED</t>
  </si>
  <si>
    <t>482F-S BISTRO CHALK FINE FL. ORANGE</t>
  </si>
  <si>
    <t>482F-C BISTRO CHALK FINE FL. ORANGE CARDED</t>
  </si>
  <si>
    <t>482F-S BISTRO CHALK FINE FL. VIOLET</t>
  </si>
  <si>
    <t>482F-C BISTRO CHALK FINE FL. VIOLET CARDED</t>
  </si>
  <si>
    <t>482F-S BISTRO CHALK FINE FL. PINK</t>
  </si>
  <si>
    <t>482F-C BISTRO CHALK FINE FL. PINK CARDED</t>
  </si>
  <si>
    <t>482M-S BISTRO CHALK FINE METALLIC GOLD</t>
  </si>
  <si>
    <t>482M-C BISTRO CHALK FINE METALLIC GOLD CARDED</t>
  </si>
  <si>
    <t>482M-S BISTRO CHALK FINE METALLIC RED</t>
  </si>
  <si>
    <t>482M-C BISTRO CHALK FINE METALLIC RED CARDED</t>
  </si>
  <si>
    <t>482M-S BISTRO CHALK FINE METALLIC BLUE</t>
  </si>
  <si>
    <t>482M-C BISTRO CHALK FINE METALLIC BLUE CARDED</t>
  </si>
  <si>
    <t>482P-S BISTRO CHALK FINE PASTEL PEPRMNT</t>
  </si>
  <si>
    <t>482P-C BISTRO CHALK FINE PASTEL PEPRMNT</t>
  </si>
  <si>
    <t>482R-6D BISTRO CHALK MARKER REG. FINE 6 DZ DISPLAY</t>
  </si>
  <si>
    <t>482M-S BISTRO CHALK FINE METALLIC SILVER</t>
  </si>
  <si>
    <t>482M-C BISTRO CHALK FINE METALLIC SILVER CARDED</t>
  </si>
  <si>
    <t>483-7D BISTRO CHISEL 7 DZ DISPLAY</t>
  </si>
  <si>
    <t>BISTRO CHALK COMBO 480/482/484 100PCS DISPLAY</t>
  </si>
  <si>
    <t>485-2A BISTRO CHALK EXTRA FINE SET A</t>
  </si>
  <si>
    <t>485-2M BISTRO CHALK EXTRA FINE SET M</t>
  </si>
  <si>
    <t>485-6D BISTRO CHALK EXTRA FINE 6 DZ DISPLAY</t>
  </si>
  <si>
    <t>485M-C BISTRO CHALK EXTRA FINE METALLIC GOLD</t>
  </si>
  <si>
    <t>485P-S BISTRO CHALK EXTRA FINE PASTEL PL.VLT</t>
  </si>
  <si>
    <t>485P-C BISTRO CHALK EXTRA FINE PASTEL PL.VLT CARDED</t>
  </si>
  <si>
    <t>485P-S BISTRO CHALK EXTRA FINE PASTEL PEPRMNT</t>
  </si>
  <si>
    <t>485P-S BISTRO CHALK EXTRA FINE PASTEL BLUSH PNK</t>
  </si>
  <si>
    <t>485P-C BISTRO CHALK EXTRA FINE PASTEL BLUSH PNK CARDED</t>
  </si>
  <si>
    <t>485P-S BISTRO CHALK EXTRA FINE PASTEL P.PEACH</t>
  </si>
  <si>
    <t>485P-C BISTRO CHALK EXTRA FINE PASTEL P.PEACH CARDED</t>
  </si>
  <si>
    <t>485M-C BISTRO CHALK EXTRA FINE METALLIC SILVER</t>
  </si>
  <si>
    <t>515-S DECO ACRYLIC WEDGE WHITE</t>
  </si>
  <si>
    <t>515-C DECO ACRYLIC WEDGE WHITE CARDED</t>
  </si>
  <si>
    <t>515-S DECO ACRYLIC WEDGE BLACK</t>
  </si>
  <si>
    <t>515-C DECO ACRYLIC WEDGE BLACK CARDED</t>
  </si>
  <si>
    <t>522-6AS FABRIC MARKER SET A SHOE DECOR</t>
  </si>
  <si>
    <t>522-6CS FABRIC MARKER SET C SHOE DECOR</t>
  </si>
  <si>
    <t>522F-S FABRIC MARKER FINE FL. LT.BLUE</t>
  </si>
  <si>
    <t>570-S FABRIC MARKER CHISEL MAGENTA</t>
  </si>
  <si>
    <t>622F-S FABRIC MARKER BOLD FL. LT.BLUE</t>
  </si>
  <si>
    <t>622F-C FABRIC MARKER BOLD FL. LT.BLUE CARDED</t>
  </si>
  <si>
    <t>722F-S FABRIC BRUSH MARKER FL. LT.BLUE</t>
  </si>
  <si>
    <t>722F-C FABRIC BRUSH MARKER FL. LT.BLUE CARDED</t>
  </si>
  <si>
    <t>920-C GEL REMINISCE WHITE</t>
  </si>
  <si>
    <t>920-S GEL REMINISCE BLACK</t>
  </si>
  <si>
    <t>1023-S PUFFY VELVET WHITE</t>
  </si>
  <si>
    <t>1122-12A LE PLUME II PRIMARY SET</t>
  </si>
  <si>
    <t>122-S FABRIC BALL BLK  '2T'</t>
  </si>
  <si>
    <t>122-S FABRIC BALL RED  '2T'</t>
  </si>
  <si>
    <t>122-S FABRIC BALL BLUE  '2T'</t>
  </si>
  <si>
    <t>122-S FABRIC BALL GREEN  '3T'</t>
  </si>
  <si>
    <t>122-S FABRIC BALL YLLW  '3T'</t>
  </si>
  <si>
    <t>122-S FABRIC BALL BROWN  '2T'</t>
  </si>
  <si>
    <t>122F-S FABRIC BALL FL.GREEN '2T'</t>
  </si>
  <si>
    <t>122F-S FABRIC BALL FL.YELLOW '2T'</t>
  </si>
  <si>
    <t>122F-S FABRIC BALL FL.ORANGE '2T'</t>
  </si>
  <si>
    <t>122F-S FABRIC BALL FL.VLT '2T'</t>
  </si>
  <si>
    <t>122F-S FABRIC BALL FL.PINK '2T'</t>
  </si>
  <si>
    <t>122F-S FABRIC BALL FL.LT.BLUE '2T'</t>
  </si>
  <si>
    <t>1500-12A BRUSH MARKER PRIMARY SET</t>
  </si>
  <si>
    <t>1500-12B BRUSH MARKER BRIGHT SET</t>
  </si>
  <si>
    <t>1500-6B BRUSH MARKET FLORAL SET</t>
  </si>
  <si>
    <t>1500-6C BRUSH MARKET VICTORIAN SET</t>
  </si>
  <si>
    <t>3000-3A LE PLUME PERMANENT SET A SHOE DECOR</t>
  </si>
  <si>
    <t>3000-3B LE PLUME PERMANENT SET B SHOE DECOR</t>
  </si>
  <si>
    <t>430000900</t>
  </si>
  <si>
    <t>430002000</t>
  </si>
  <si>
    <t>4300-C LE PEN #20 MAGENTA CARDED</t>
  </si>
  <si>
    <t>430002800</t>
  </si>
  <si>
    <t>430002900</t>
  </si>
  <si>
    <t>4300-C LE PEN #29 NAVY CARDED</t>
  </si>
  <si>
    <t>430004500</t>
  </si>
  <si>
    <t>4300-C LE PEN #45 SEPIA CARDED</t>
  </si>
  <si>
    <t>4300-4E LE PEN 4 PCS DARK SET</t>
  </si>
  <si>
    <t>4300-4F LE PEN 4 PCS NEON SET</t>
  </si>
  <si>
    <t>4300-6F LE PEN 6 PCS NEON SET</t>
  </si>
  <si>
    <t>4300-6P LE PEN 6 PCS PASTEL SET</t>
  </si>
  <si>
    <t>4300-6R LE PEN 6 PCS RETRO SET</t>
  </si>
  <si>
    <t>430008100</t>
  </si>
  <si>
    <t>4300-C LE PEN #81 PALE MAUVE CARDED</t>
  </si>
  <si>
    <t>430008200</t>
  </si>
  <si>
    <t>4300-C LE PEN #82 MUSTARD CARDED</t>
  </si>
  <si>
    <t>430010200</t>
  </si>
  <si>
    <t>4300-C LE PEN #102 JADE GREEN CARDED</t>
  </si>
  <si>
    <t>4300-10B LE PEN 10 PCS DARK SET</t>
  </si>
  <si>
    <t>4300-10F LE PEN 10 PCS NEON SET</t>
  </si>
  <si>
    <t>4300-10P LE PEN 10 PCS PASTEL SET</t>
  </si>
  <si>
    <t>4300F-S LE PEN FL. BLUE</t>
  </si>
  <si>
    <t>4300F-C LE PEN FL. BLUE CARDED</t>
  </si>
  <si>
    <t>4300F-S LE PEN FL. GREEN</t>
  </si>
  <si>
    <t>4300F-C LE PEN FL. GREEN CARDED</t>
  </si>
  <si>
    <t>4300F-S LE PEN FL. YLLW</t>
  </si>
  <si>
    <t>4300F-C LE PEN FL. YELLOW CARDED</t>
  </si>
  <si>
    <t>4300F-S LE PEN FL. ORANGE</t>
  </si>
  <si>
    <t>4300F-C LE PEN FL. ORANGE CARDED</t>
  </si>
  <si>
    <t>4300F-S LE PEN FL. VIOLET</t>
  </si>
  <si>
    <t>4300F-C LE PEN FL. VIOLET CARDED</t>
  </si>
  <si>
    <t>4300F-S LE PEN FL. PINK</t>
  </si>
  <si>
    <t>4300F-C LE PEN FL. PINK CARDED</t>
  </si>
  <si>
    <t>4700-S OPAQUE BRUSH WHITE</t>
  </si>
  <si>
    <t>4700-C OPAQUE BRUSH WHITE CARDED</t>
  </si>
  <si>
    <t>4700-S OPAQUE BRUSH METALLIC RED</t>
  </si>
  <si>
    <t>4700-C OPAQUE BRUSH METALLIC RED CARDED</t>
  </si>
  <si>
    <t>4700-S OPAQUE BRUSH METALLIC BLUE</t>
  </si>
  <si>
    <t>4700-C OPAQUE BRUSH METALLIC BLUE CARDED</t>
  </si>
  <si>
    <t>4700-S OPAQUE BRUSH METALLIC GREEN</t>
  </si>
  <si>
    <t>4700-C OPAQUE BRUSH METALLIC GREEN CARDED</t>
  </si>
  <si>
    <t>4700-S OPAQUE BRUSH YELLOW</t>
  </si>
  <si>
    <t>4700-C OPAQUE BRUSH YELLOW CARDED</t>
  </si>
  <si>
    <t>4700-S OPAQUE BRUSH METALLIC  VIOLET</t>
  </si>
  <si>
    <t>4700-C OPAQUE BRUSH METALLIC VIOLET CARDED</t>
  </si>
  <si>
    <t>4700-S OPAQUE BRUSH PALE BLUE</t>
  </si>
  <si>
    <t>4700-C OPAQUE BRUSH PALE BLUE CARDED</t>
  </si>
  <si>
    <t>4700-S OPAQUE BRUSH WISTERIA</t>
  </si>
  <si>
    <t>4700-C OPAQUE BRUSH WISTERIA CARDED</t>
  </si>
  <si>
    <t>4700-S OPAQUE BRUSH BUBBLEGUM PINK</t>
  </si>
  <si>
    <t>4700-C OPAQUE BRUSH BUBBLEGUM PINK CARDED</t>
  </si>
  <si>
    <t>4700-S OPAQUE BRUSH PEPPERMINT</t>
  </si>
  <si>
    <t>4700-C OPAQUE BRUSH PEPPERMINT CARDED</t>
  </si>
  <si>
    <t>4700-S OPAQUE BRUSH GOLD</t>
  </si>
  <si>
    <t>4700-C OPAQUE BRUSH GOLD CARDED</t>
  </si>
  <si>
    <t>4700P-6D OPAQUE BRUSH PASTEL 6DZ DSPLY</t>
  </si>
  <si>
    <t>4700-S OPAQUE BRUSH SILVER</t>
  </si>
  <si>
    <t>4700-C OPAQUE BRUSH SILVER CARDED</t>
  </si>
  <si>
    <t>4800-S LE PEN FLEX #13 OCHRE</t>
  </si>
  <si>
    <t>4800-S LE PEN FLEX #28 BURGUNDY</t>
  </si>
  <si>
    <t>4800-C LE PEN FLEX #28 BURGUNDY CARDED</t>
  </si>
  <si>
    <t>4800-12D LE PEN FLEX 12 DZ DISPLAY</t>
  </si>
  <si>
    <t>4800F-S LE PEN FLEX FL. BLUE</t>
  </si>
  <si>
    <t>4800F-C LE PEN FLEX FL. BLUE CARDED</t>
  </si>
  <si>
    <t>4800F-S LE PEN FLEX FL. GREEN</t>
  </si>
  <si>
    <t>4800F-C LE PEN FLEX FL. GREEN CARDED</t>
  </si>
  <si>
    <t>4800F-S LE PEN FLEX FL. YELLOW</t>
  </si>
  <si>
    <t>4800F-C LE PEN FLEX FL. YELLOW CARDED</t>
  </si>
  <si>
    <t>4800F-6D LE PEN FLEX NEON 6DZ DSPLY</t>
  </si>
  <si>
    <t>4800F-S LE PEN FLEX FL. ORANGE</t>
  </si>
  <si>
    <t>4800F-C LE PEN FLEX FL. ORANGE CARDED</t>
  </si>
  <si>
    <t>4800F-S LE PEN FLEX FL. VIOLET</t>
  </si>
  <si>
    <t>4800F-C LE PEN FLEX FL. VIOLET CARDED</t>
  </si>
  <si>
    <t>4800F-S LE PEN FLEX FL. PINK</t>
  </si>
  <si>
    <t>4800F-C LE PEN FLEX FL. PINK CARDED</t>
  </si>
  <si>
    <t>4800P-6D LE PEN FLEX  PASTEL 6DZ DISPLAY</t>
  </si>
  <si>
    <t>4800R-6D LE PEN FLEX RETRO 6DZ DISPLAY</t>
  </si>
  <si>
    <t>481-C JUMBO BISTRO WHITE</t>
  </si>
  <si>
    <t>4900-S LE PEN PIGMENT #1 BLACK</t>
  </si>
  <si>
    <t>4900-C LE PEN PIGMENT #1 BLACK CARDED</t>
  </si>
  <si>
    <t>4900-S LE PEN PIGMENT #2 RED</t>
  </si>
  <si>
    <t>4900-C LE PEN PIGMENT #2 RED CARDED</t>
  </si>
  <si>
    <t>4900-S LE PEN PIGMENT #3 BLUE</t>
  </si>
  <si>
    <t>4900-C LE PEN PIGMENT #3 BLUE CARDED</t>
  </si>
  <si>
    <t>4900-S LE PEN PIGMENT #4 GREEN</t>
  </si>
  <si>
    <t>4900-C LE PEN PIGMENT #4 GREEN CARDED</t>
  </si>
  <si>
    <t>4900-S LE PEN PIGMENT #6 BROWN</t>
  </si>
  <si>
    <t>4900-C LE PEN PIGMENT #6 BROWN CARDED</t>
  </si>
  <si>
    <t>4900-S LE PEN PIGMENT #7 ORANGE</t>
  </si>
  <si>
    <t>4900-C LE PEN PIGMENT #7 ORANGE CARDED</t>
  </si>
  <si>
    <t>4900-S LE PEN PIGMENT #8 LAVENDER</t>
  </si>
  <si>
    <t>4900-C LE PEN PIGMENT #8 LAVENDER CARDED</t>
  </si>
  <si>
    <t>4900-S LE PEN PIGMENT #9 PINK</t>
  </si>
  <si>
    <t>4900-C LE PEN PIGMENT #9 PINK CARDED</t>
  </si>
  <si>
    <t>4900-S LE PEN PIGMENT #21 DARK GREY</t>
  </si>
  <si>
    <t>4900-C LE PEN PIGMENT #21 DARK GREY CARDED</t>
  </si>
  <si>
    <t>4900-S LE PEN PIGMENT #28 BURGUNDY</t>
  </si>
  <si>
    <t>4900-C LE PEN PIGMENT #28 BURGUNDY CARDED</t>
  </si>
  <si>
    <t>4900-S LE PEN PIGMENT #29 NAVY</t>
  </si>
  <si>
    <t>4900-C LE PEN PIGMENT #29 NAVY CARDED</t>
  </si>
  <si>
    <t>4900-6A LE PEN PIGMENT 6PCS PRIMARY SET</t>
  </si>
  <si>
    <t>4900-6B LE PEN PIGMENT 6PCS JEWEL SET</t>
  </si>
  <si>
    <t>4900-S LE PEN PIGMENT #73 TEAL</t>
  </si>
  <si>
    <t>4900-C LE PEN PIGMENT #73 TEAL CARDED</t>
  </si>
  <si>
    <t>4900-12D LE PEN PIGMENT 12 DZ DISPLAY</t>
  </si>
  <si>
    <t>6000-18D CALLIGRAPHY PEN DISP.</t>
  </si>
  <si>
    <t>CR C</t>
  </si>
  <si>
    <t>4300-S LE PEN #5 YELLOW</t>
  </si>
  <si>
    <t>430001700</t>
  </si>
  <si>
    <t>028617431178</t>
  </si>
  <si>
    <t>028617430171</t>
  </si>
  <si>
    <t>4300-S LE PEN #17 STEEL BLUE</t>
  </si>
  <si>
    <t>430002400</t>
  </si>
  <si>
    <t>028617430249</t>
  </si>
  <si>
    <t>4300-S LE PEN #24 BEIGE</t>
  </si>
  <si>
    <t>430008800</t>
  </si>
  <si>
    <t>028617430881</t>
  </si>
  <si>
    <t>4300-S LE PEN #88 TERRA COTTA</t>
  </si>
  <si>
    <t>4300-S LE PEN #150 CORAL PEACH</t>
  </si>
  <si>
    <t>4300-S LE PEN #151 MATCHA</t>
  </si>
  <si>
    <t>4300-S LE PEN #152 COCOA</t>
  </si>
  <si>
    <t>430015000</t>
  </si>
  <si>
    <t>430015100</t>
  </si>
  <si>
    <t>430015200</t>
  </si>
  <si>
    <t>028617432502</t>
  </si>
  <si>
    <t>028617432519</t>
  </si>
  <si>
    <t>028617432526</t>
  </si>
  <si>
    <t>43000171C</t>
  </si>
  <si>
    <t>43000241C</t>
  </si>
  <si>
    <t>028617432243</t>
  </si>
  <si>
    <t>4300-C LE PEN #21 BEIGE CARDED</t>
  </si>
  <si>
    <t>4300-C LE PEN #17 STEEL BLUE CARDED</t>
  </si>
  <si>
    <t>43000881C</t>
  </si>
  <si>
    <t>028617431888</t>
  </si>
  <si>
    <t>4300-C LE PEN #82 TERRA COTTA CARDED</t>
  </si>
  <si>
    <t>4300-C LE PEN #150 CORAL PEACH CARDED</t>
  </si>
  <si>
    <t>4300-C LE PEN #151 MATCHA CARDED</t>
  </si>
  <si>
    <t>4300-C LE PEN #152 COCOA CARDED</t>
  </si>
  <si>
    <t>028617432533</t>
  </si>
  <si>
    <t>028617432540</t>
  </si>
  <si>
    <t>028617432557</t>
  </si>
  <si>
    <t>43001501C</t>
  </si>
  <si>
    <t>43001511C</t>
  </si>
  <si>
    <t>43001521C</t>
  </si>
  <si>
    <t>430006T</t>
  </si>
  <si>
    <t>028617437644</t>
  </si>
  <si>
    <t>4300-6T LE PEN 6 PCS EARTH TONE SET</t>
  </si>
  <si>
    <t>4300T06D</t>
  </si>
  <si>
    <t xml:space="preserve">4300T-6D LE PEN EARTH TONE 6 DZ DISPLAY	</t>
  </si>
  <si>
    <t>4800-S LE PEN FLEX #1 BLACK</t>
  </si>
  <si>
    <t>090D-S</t>
  </si>
  <si>
    <t>090D-C</t>
  </si>
  <si>
    <t>028617090016</t>
  </si>
  <si>
    <t>028617090030</t>
  </si>
  <si>
    <t>90D-S JEWEL PICKER DIAMOND</t>
  </si>
  <si>
    <t>90D-C JEWEL PICKER DIAMOND CARDED</t>
  </si>
  <si>
    <t>1023-S PUFFY VELVET BLACK</t>
  </si>
  <si>
    <t>1023-S PUFFY VELVET RED</t>
  </si>
  <si>
    <t>1023-S PUFFY VELVET BLUE</t>
  </si>
  <si>
    <t>1023-S PUFFY VELVET YELLOW</t>
  </si>
  <si>
    <t>1023-S PUFFY VELVET  BROWN</t>
  </si>
  <si>
    <t>1023-S PUFFY VELVET PURPLE</t>
  </si>
  <si>
    <t>1023-S PUFFY VELVET PINK</t>
  </si>
  <si>
    <t>1023-S PUFFY VELVET LEAF GREEN</t>
  </si>
  <si>
    <t>102300100</t>
  </si>
  <si>
    <t>102300200</t>
  </si>
  <si>
    <t>102300300</t>
  </si>
  <si>
    <t>102300500</t>
  </si>
  <si>
    <t>102300600</t>
  </si>
  <si>
    <t>102300800</t>
  </si>
  <si>
    <t>102300900</t>
  </si>
  <si>
    <t>102304800</t>
  </si>
  <si>
    <t>028617102214</t>
  </si>
  <si>
    <t>028617102221</t>
  </si>
  <si>
    <t>028617102238</t>
  </si>
  <si>
    <t>028617102252</t>
  </si>
  <si>
    <t>028617102276</t>
  </si>
  <si>
    <t>028617102283</t>
  </si>
  <si>
    <t>028617102290</t>
  </si>
  <si>
    <t>028617102382</t>
  </si>
  <si>
    <t>10230001C</t>
  </si>
  <si>
    <t>10230011C</t>
  </si>
  <si>
    <t>10230021C</t>
  </si>
  <si>
    <t>10230031C</t>
  </si>
  <si>
    <t>10230051C</t>
  </si>
  <si>
    <t>10230061C</t>
  </si>
  <si>
    <t>10230081C</t>
  </si>
  <si>
    <t>10230091C</t>
  </si>
  <si>
    <t>10230481C</t>
  </si>
  <si>
    <t>028617102504</t>
  </si>
  <si>
    <t>028617102511</t>
  </si>
  <si>
    <t>1023S-C SNOW MARKER BLACK CARDED</t>
  </si>
  <si>
    <t>1023S-C SNOW MARKER RED CARDED</t>
  </si>
  <si>
    <t>1023S-C SNOW MARKER BLUE CARDED</t>
  </si>
  <si>
    <t>1023S-C SNOW MARKER YELLOW CARDED</t>
  </si>
  <si>
    <t>1023S-C SNOW MARKER BROWN CARDED</t>
  </si>
  <si>
    <t>1023S-C SNOW MARKER PURPLE CARDED</t>
  </si>
  <si>
    <t>1023S-C SNOW MARKER PINK CARDED</t>
  </si>
  <si>
    <t>1023S-C SNOW MARKER LEAF GREEN CARDED</t>
  </si>
  <si>
    <t>028617102528</t>
  </si>
  <si>
    <t>028617102535</t>
  </si>
  <si>
    <t>028617102566</t>
  </si>
  <si>
    <t>028617102580</t>
  </si>
  <si>
    <t>028617102597</t>
  </si>
  <si>
    <t>028617102481</t>
  </si>
  <si>
    <t>102306D</t>
  </si>
  <si>
    <t>028617102559</t>
  </si>
  <si>
    <t>028617921310</t>
  </si>
  <si>
    <t>1023-6D PUFFY VELVET 6DZ DISPLAY</t>
  </si>
  <si>
    <t>102304A</t>
  </si>
  <si>
    <t>102304B</t>
  </si>
  <si>
    <t>028617102962</t>
  </si>
  <si>
    <t>028617102979</t>
  </si>
  <si>
    <t>1023-4A PUFFY VELVET 4PCS SET</t>
  </si>
  <si>
    <t>1023-4B PUFFY VELVET 4PCS SET</t>
  </si>
  <si>
    <t>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</si>
</sst>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"/>
  </numFmts>
  <fonts count="21">
    <font>
      <sz val="11"/>
      <color rgb="FF000000"/>
      <name val="Helvetica Neue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Helvetica Neue"/>
      <family val="2"/>
    </font>
    <font>
      <sz val="11"/>
      <color rgb="FF000000"/>
      <name val="Helvetica Neue"/>
      <family val="2"/>
    </font>
    <font>
      <sz val="11"/>
      <color theme="1"/>
      <name val="Helvetica Neue"/>
      <family val="2"/>
    </font>
    <font>
      <sz val="11"/>
      <color theme="1"/>
      <name val="Helvetica Neue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8"/>
      <name val="Helvetica Neue"/>
      <family val="2"/>
      <scheme val="minor"/>
    </font>
    <font>
      <sz val="11"/>
      <name val="Calibri"/>
      <family val="2"/>
    </font>
    <font>
      <sz val="14"/>
      <color theme="0"/>
      <name val="Calibri"/>
      <family val="2"/>
    </font>
    <font>
      <b/>
      <sz val="14"/>
      <color theme="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0"/>
      <name val="Calibri"/>
      <family val="2"/>
    </font>
    <font>
      <sz val="11"/>
      <color rgb="FF1F1F1F"/>
      <name val="Calibri"/>
      <family val="2"/>
    </font>
    <font>
      <sz val="8"/>
      <name val="Helvetica Neue"/>
      <scheme val="minor"/>
    </font>
    <font>
      <sz val="11"/>
      <color rgb="FFFF0000"/>
      <name val="Calibri"/>
      <family val="2"/>
    </font>
    <font>
      <sz val="9"/>
      <name val="Segoe UI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theme="4" tint="-0.249977111117893"/>
        <bgColor rgb="FFFFFFFF"/>
      </patternFill>
    </fill>
    <fill>
      <patternFill patternType="solid">
        <fgColor rgb="FFB06CF4"/>
        <bgColor rgb="FFFFFFFF"/>
      </patternFill>
    </fill>
    <fill>
      <patternFill patternType="solid">
        <fgColor theme="1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rgb="FF00DE66"/>
        <bgColor rgb="FFFFFFFF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rgb="FF00FF00"/>
      </left>
      <right style="medium">
        <color rgb="FF000000"/>
      </right>
      <top style="thin">
        <color rgb="FFFF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FF00"/>
      </right>
      <top/>
      <bottom/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/>
      <right style="thin">
        <color rgb="FFAAAAAA"/>
      </right>
      <top/>
      <bottom/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0000"/>
      </left>
      <right/>
      <top style="thin">
        <color rgb="FFFF0000"/>
      </top>
      <bottom style="medium">
        <color rgb="FF000000"/>
      </bottom>
      <diagonal/>
    </border>
    <border>
      <left/>
      <right/>
      <top style="thin">
        <color rgb="FFFF0000"/>
      </top>
      <bottom style="medium">
        <color rgb="FF000000"/>
      </bottom>
      <diagonal/>
    </border>
    <border>
      <left/>
      <right style="thin">
        <color rgb="FF00FF00"/>
      </right>
      <top style="thin">
        <color rgb="FFFF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FF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20" fillId="0" borderId="23">
      <alignment vertical="center"/>
    </xf>
  </cellStyleXfs>
  <cellXfs count="187">
    <xf numFmtId="0" fontId="0" fillId="0" borderId="0" xfId="0"/>
    <xf numFmtId="49" fontId="2" fillId="2" borderId="2" xfId="0" applyNumberFormat="1" applyFont="1" applyFill="1" applyBorder="1"/>
    <xf numFmtId="0" fontId="1" fillId="2" borderId="5" xfId="0" applyFont="1" applyFill="1" applyBorder="1"/>
    <xf numFmtId="0" fontId="1" fillId="0" borderId="0" xfId="0" applyFont="1"/>
    <xf numFmtId="49" fontId="2" fillId="2" borderId="8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/>
    <xf numFmtId="49" fontId="1" fillId="2" borderId="5" xfId="0" applyNumberFormat="1" applyFont="1" applyFill="1" applyBorder="1" applyAlignment="1">
      <alignment vertical="center"/>
    </xf>
    <xf numFmtId="2" fontId="1" fillId="2" borderId="5" xfId="0" applyNumberFormat="1" applyFont="1" applyFill="1" applyBorder="1" applyAlignment="1">
      <alignment horizontal="right"/>
    </xf>
    <xf numFmtId="1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/>
    <xf numFmtId="49" fontId="1" fillId="2" borderId="5" xfId="0" applyNumberFormat="1" applyFont="1" applyFill="1" applyBorder="1"/>
    <xf numFmtId="0" fontId="1" fillId="2" borderId="6" xfId="0" applyFont="1" applyFill="1" applyBorder="1"/>
    <xf numFmtId="0" fontId="1" fillId="2" borderId="0" xfId="0" applyFont="1" applyFill="1"/>
    <xf numFmtId="49" fontId="2" fillId="2" borderId="11" xfId="0" applyNumberFormat="1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7" fillId="0" borderId="0" xfId="0" applyFont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0" fontId="1" fillId="2" borderId="25" xfId="0" applyFont="1" applyFill="1" applyBorder="1"/>
    <xf numFmtId="0" fontId="1" fillId="2" borderId="26" xfId="0" applyFont="1" applyFill="1" applyBorder="1"/>
    <xf numFmtId="49" fontId="2" fillId="0" borderId="2" xfId="0" applyNumberFormat="1" applyFont="1" applyBorder="1"/>
    <xf numFmtId="0" fontId="1" fillId="0" borderId="5" xfId="0" applyFont="1" applyBorder="1"/>
    <xf numFmtId="0" fontId="9" fillId="0" borderId="5" xfId="0" quotePrefix="1" applyFont="1" applyBorder="1"/>
    <xf numFmtId="0" fontId="9" fillId="0" borderId="5" xfId="0" applyFont="1" applyBorder="1"/>
    <xf numFmtId="49" fontId="1" fillId="2" borderId="27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vertical="center" wrapText="1"/>
    </xf>
    <xf numFmtId="49" fontId="2" fillId="2" borderId="8" xfId="0" applyNumberFormat="1" applyFont="1" applyFill="1" applyBorder="1" applyAlignment="1">
      <alignment horizontal="right" vertical="center" wrapText="1"/>
    </xf>
    <xf numFmtId="49" fontId="2" fillId="2" borderId="2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9" fontId="2" fillId="2" borderId="9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right"/>
    </xf>
    <xf numFmtId="1" fontId="8" fillId="2" borderId="5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/>
    <xf numFmtId="0" fontId="8" fillId="0" borderId="0" xfId="0" applyFont="1"/>
    <xf numFmtId="0" fontId="17" fillId="2" borderId="5" xfId="0" quotePrefix="1" applyFont="1" applyFill="1" applyBorder="1"/>
    <xf numFmtId="2" fontId="9" fillId="0" borderId="5" xfId="0" applyNumberFormat="1" applyFont="1" applyBorder="1"/>
    <xf numFmtId="1" fontId="8" fillId="3" borderId="5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1" fillId="2" borderId="29" xfId="0" applyFont="1" applyFill="1" applyBorder="1" applyAlignment="1">
      <alignment horizontal="center" vertical="center"/>
    </xf>
    <xf numFmtId="2" fontId="1" fillId="2" borderId="27" xfId="0" applyNumberFormat="1" applyFont="1" applyFill="1" applyBorder="1" applyAlignment="1">
      <alignment horizontal="right"/>
    </xf>
    <xf numFmtId="1" fontId="1" fillId="2" borderId="27" xfId="0" applyNumberFormat="1" applyFont="1" applyFill="1" applyBorder="1" applyAlignment="1">
      <alignment horizontal="center" vertical="center"/>
    </xf>
    <xf numFmtId="2" fontId="1" fillId="2" borderId="27" xfId="0" applyNumberFormat="1" applyFont="1" applyFill="1" applyBorder="1"/>
    <xf numFmtId="0" fontId="1" fillId="2" borderId="27" xfId="0" applyFont="1" applyFill="1" applyBorder="1"/>
    <xf numFmtId="49" fontId="1" fillId="2" borderId="27" xfId="0" applyNumberFormat="1" applyFont="1" applyFill="1" applyBorder="1"/>
    <xf numFmtId="49" fontId="7" fillId="2" borderId="27" xfId="0" applyNumberFormat="1" applyFont="1" applyFill="1" applyBorder="1"/>
    <xf numFmtId="2" fontId="7" fillId="2" borderId="27" xfId="0" applyNumberFormat="1" applyFont="1" applyFill="1" applyBorder="1" applyAlignment="1">
      <alignment horizontal="right"/>
    </xf>
    <xf numFmtId="1" fontId="7" fillId="2" borderId="27" xfId="0" applyNumberFormat="1" applyFont="1" applyFill="1" applyBorder="1" applyAlignment="1">
      <alignment horizontal="center"/>
    </xf>
    <xf numFmtId="0" fontId="6" fillId="0" borderId="27" xfId="0" applyFont="1" applyBorder="1"/>
    <xf numFmtId="0" fontId="7" fillId="0" borderId="27" xfId="0" applyFont="1" applyBorder="1"/>
    <xf numFmtId="0" fontId="7" fillId="0" borderId="27" xfId="0" applyFont="1" applyBorder="1" applyAlignment="1">
      <alignment horizontal="center"/>
    </xf>
    <xf numFmtId="2" fontId="6" fillId="0" borderId="27" xfId="0" applyNumberFormat="1" applyFont="1" applyBorder="1"/>
    <xf numFmtId="2" fontId="7" fillId="0" borderId="27" xfId="0" applyNumberFormat="1" applyFont="1" applyBorder="1"/>
    <xf numFmtId="0" fontId="7" fillId="0" borderId="27" xfId="0" quotePrefix="1" applyFont="1" applyBorder="1"/>
    <xf numFmtId="49" fontId="8" fillId="2" borderId="27" xfId="0" applyNumberFormat="1" applyFont="1" applyFill="1" applyBorder="1" applyAlignment="1">
      <alignment horizontal="left"/>
    </xf>
    <xf numFmtId="0" fontId="9" fillId="0" borderId="27" xfId="0" quotePrefix="1" applyFont="1" applyBorder="1"/>
    <xf numFmtId="0" fontId="0" fillId="0" borderId="27" xfId="0" applyBorder="1"/>
    <xf numFmtId="49" fontId="1" fillId="2" borderId="27" xfId="0" applyNumberFormat="1" applyFont="1" applyFill="1" applyBorder="1" applyAlignment="1">
      <alignment horizontal="left" vertical="center"/>
    </xf>
    <xf numFmtId="0" fontId="1" fillId="11" borderId="0" xfId="0" applyFont="1" applyFill="1"/>
    <xf numFmtId="0" fontId="0" fillId="11" borderId="0" xfId="0" applyFill="1"/>
    <xf numFmtId="0" fontId="7" fillId="0" borderId="5" xfId="0" applyFont="1" applyBorder="1"/>
    <xf numFmtId="49" fontId="2" fillId="0" borderId="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horizontal="right"/>
    </xf>
    <xf numFmtId="1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/>
    <xf numFmtId="49" fontId="1" fillId="0" borderId="5" xfId="0" applyNumberFormat="1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49" fontId="1" fillId="0" borderId="29" xfId="0" applyNumberFormat="1" applyFont="1" applyBorder="1" applyAlignment="1">
      <alignment vertical="center"/>
    </xf>
    <xf numFmtId="49" fontId="1" fillId="0" borderId="28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vertical="center"/>
    </xf>
    <xf numFmtId="0" fontId="1" fillId="0" borderId="12" xfId="0" applyFont="1" applyBorder="1"/>
    <xf numFmtId="0" fontId="1" fillId="0" borderId="13" xfId="0" applyFont="1" applyBorder="1"/>
    <xf numFmtId="49" fontId="14" fillId="0" borderId="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2" fontId="6" fillId="0" borderId="5" xfId="0" applyNumberFormat="1" applyFont="1" applyBorder="1"/>
    <xf numFmtId="0" fontId="6" fillId="0" borderId="5" xfId="0" applyFont="1" applyBorder="1"/>
    <xf numFmtId="49" fontId="1" fillId="0" borderId="35" xfId="0" applyNumberFormat="1" applyFont="1" applyBorder="1" applyAlignment="1">
      <alignment vertical="center"/>
    </xf>
    <xf numFmtId="2" fontId="1" fillId="0" borderId="27" xfId="0" applyNumberFormat="1" applyFont="1" applyBorder="1" applyAlignment="1">
      <alignment horizontal="right"/>
    </xf>
    <xf numFmtId="2" fontId="1" fillId="0" borderId="28" xfId="0" applyNumberFormat="1" applyFont="1" applyBorder="1" applyAlignment="1">
      <alignment horizontal="right"/>
    </xf>
    <xf numFmtId="2" fontId="1" fillId="0" borderId="35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left" vertical="center"/>
    </xf>
    <xf numFmtId="2" fontId="1" fillId="0" borderId="36" xfId="0" applyNumberFormat="1" applyFont="1" applyBorder="1" applyAlignment="1">
      <alignment horizontal="right"/>
    </xf>
    <xf numFmtId="49" fontId="1" fillId="0" borderId="34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horizontal="left"/>
    </xf>
    <xf numFmtId="49" fontId="1" fillId="0" borderId="5" xfId="0" applyNumberFormat="1" applyFont="1" applyBorder="1" applyAlignment="1">
      <alignment horizontal="left"/>
    </xf>
    <xf numFmtId="1" fontId="1" fillId="0" borderId="5" xfId="0" applyNumberFormat="1" applyFont="1" applyBorder="1" applyAlignment="1">
      <alignment horizontal="center"/>
    </xf>
    <xf numFmtId="0" fontId="4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10" xfId="0" applyFont="1" applyBorder="1"/>
    <xf numFmtId="2" fontId="1" fillId="0" borderId="29" xfId="0" applyNumberFormat="1" applyFont="1" applyBorder="1" applyAlignment="1">
      <alignment horizontal="right"/>
    </xf>
    <xf numFmtId="4" fontId="1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165" fontId="1" fillId="0" borderId="5" xfId="0" applyNumberFormat="1" applyFont="1" applyBorder="1"/>
    <xf numFmtId="3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5" xfId="0" applyNumberFormat="1" applyFont="1" applyBorder="1" applyAlignment="1">
      <alignment horizontal="right" vertical="center"/>
    </xf>
    <xf numFmtId="49" fontId="1" fillId="11" borderId="5" xfId="0" applyNumberFormat="1" applyFont="1" applyFill="1" applyBorder="1" applyAlignment="1">
      <alignment vertical="center"/>
    </xf>
    <xf numFmtId="164" fontId="1" fillId="11" borderId="5" xfId="0" applyNumberFormat="1" applyFont="1" applyFill="1" applyBorder="1"/>
    <xf numFmtId="2" fontId="1" fillId="11" borderId="5" xfId="0" applyNumberFormat="1" applyFont="1" applyFill="1" applyBorder="1" applyAlignment="1">
      <alignment horizontal="right"/>
    </xf>
    <xf numFmtId="1" fontId="1" fillId="11" borderId="5" xfId="0" applyNumberFormat="1" applyFont="1" applyFill="1" applyBorder="1" applyAlignment="1">
      <alignment horizontal="center" vertical="center"/>
    </xf>
    <xf numFmtId="2" fontId="1" fillId="11" borderId="5" xfId="0" applyNumberFormat="1" applyFont="1" applyFill="1" applyBorder="1"/>
    <xf numFmtId="0" fontId="1" fillId="11" borderId="5" xfId="0" applyFont="1" applyFill="1" applyBorder="1"/>
    <xf numFmtId="49" fontId="1" fillId="11" borderId="5" xfId="0" applyNumberFormat="1" applyFont="1" applyFill="1" applyBorder="1"/>
    <xf numFmtId="0" fontId="1" fillId="11" borderId="6" xfId="0" applyFont="1" applyFill="1" applyBorder="1"/>
    <xf numFmtId="0" fontId="1" fillId="11" borderId="7" xfId="0" applyFont="1" applyFill="1" applyBorder="1"/>
    <xf numFmtId="49" fontId="2" fillId="0" borderId="11" xfId="0" applyNumberFormat="1" applyFont="1" applyBorder="1" applyAlignment="1">
      <alignment horizontal="center" vertical="center" wrapText="1"/>
    </xf>
    <xf numFmtId="2" fontId="7" fillId="0" borderId="27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49" fontId="1" fillId="11" borderId="5" xfId="0" applyNumberFormat="1" applyFont="1" applyFill="1" applyBorder="1" applyAlignment="1">
      <alignment horizontal="left" vertical="center"/>
    </xf>
    <xf numFmtId="49" fontId="1" fillId="0" borderId="5" xfId="0" applyNumberFormat="1" applyFont="1" applyBorder="1" applyAlignment="1">
      <alignment vertical="center" wrapText="1"/>
    </xf>
    <xf numFmtId="2" fontId="7" fillId="0" borderId="5" xfId="0" applyNumberFormat="1" applyFont="1" applyBorder="1"/>
    <xf numFmtId="0" fontId="1" fillId="0" borderId="5" xfId="0" applyFont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1" fillId="11" borderId="5" xfId="0" applyFont="1" applyFill="1" applyBorder="1" applyAlignment="1">
      <alignment vertical="center"/>
    </xf>
    <xf numFmtId="0" fontId="1" fillId="0" borderId="1" xfId="0" applyFont="1" applyBorder="1"/>
    <xf numFmtId="164" fontId="1" fillId="0" borderId="5" xfId="0" applyNumberFormat="1" applyFont="1" applyBorder="1"/>
    <xf numFmtId="164" fontId="11" fillId="0" borderId="5" xfId="0" applyNumberFormat="1" applyFont="1" applyBorder="1"/>
    <xf numFmtId="0" fontId="15" fillId="0" borderId="33" xfId="0" applyFont="1" applyBorder="1" applyAlignment="1">
      <alignment vertical="center"/>
    </xf>
    <xf numFmtId="164" fontId="1" fillId="0" borderId="34" xfId="0" applyNumberFormat="1" applyFont="1" applyBorder="1"/>
    <xf numFmtId="164" fontId="1" fillId="0" borderId="5" xfId="0" applyNumberFormat="1" applyFont="1" applyBorder="1" applyAlignment="1">
      <alignment horizontal="right"/>
    </xf>
    <xf numFmtId="164" fontId="9" fillId="0" borderId="5" xfId="0" applyNumberFormat="1" applyFont="1" applyBorder="1"/>
    <xf numFmtId="164" fontId="1" fillId="0" borderId="27" xfId="0" applyNumberFormat="1" applyFont="1" applyBorder="1"/>
    <xf numFmtId="164" fontId="9" fillId="0" borderId="27" xfId="0" applyNumberFormat="1" applyFont="1" applyBorder="1"/>
    <xf numFmtId="0" fontId="16" fillId="0" borderId="33" xfId="0" applyFont="1" applyBorder="1" applyAlignment="1">
      <alignment vertical="center"/>
    </xf>
    <xf numFmtId="1" fontId="19" fillId="0" borderId="5" xfId="0" applyNumberFormat="1" applyFont="1" applyBorder="1" applyAlignment="1">
      <alignment horizontal="center" vertical="center"/>
    </xf>
    <xf numFmtId="2" fontId="19" fillId="0" borderId="5" xfId="0" applyNumberFormat="1" applyFont="1" applyBorder="1" applyAlignment="1">
      <alignment horizontal="right"/>
    </xf>
    <xf numFmtId="49" fontId="1" fillId="11" borderId="34" xfId="0" applyNumberFormat="1" applyFont="1" applyFill="1" applyBorder="1" applyAlignment="1">
      <alignment vertical="center"/>
    </xf>
    <xf numFmtId="49" fontId="1" fillId="11" borderId="27" xfId="0" applyNumberFormat="1" applyFont="1" applyFill="1" applyBorder="1" applyAlignment="1">
      <alignment horizontal="left"/>
    </xf>
    <xf numFmtId="2" fontId="1" fillId="11" borderId="29" xfId="0" applyNumberFormat="1" applyFont="1" applyFill="1" applyBorder="1" applyAlignment="1">
      <alignment horizontal="right"/>
    </xf>
    <xf numFmtId="49" fontId="1" fillId="11" borderId="5" xfId="0" applyNumberFormat="1" applyFont="1" applyFill="1" applyBorder="1" applyAlignment="1">
      <alignment vertical="center" wrapText="1"/>
    </xf>
    <xf numFmtId="0" fontId="1" fillId="0" borderId="37" xfId="0" applyFont="1" applyBorder="1"/>
    <xf numFmtId="0" fontId="15" fillId="0" borderId="37" xfId="0" applyFont="1" applyBorder="1" applyAlignment="1">
      <alignment vertical="center"/>
    </xf>
    <xf numFmtId="164" fontId="1" fillId="0" borderId="23" xfId="0" applyNumberFormat="1" applyFont="1" applyBorder="1"/>
    <xf numFmtId="0" fontId="16" fillId="0" borderId="37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2" fillId="0" borderId="2" xfId="0" applyNumberFormat="1" applyFont="1" applyBorder="1" applyAlignment="1">
      <alignment horizontal="center"/>
    </xf>
    <xf numFmtId="0" fontId="13" fillId="4" borderId="30" xfId="0" applyFont="1" applyFill="1" applyBorder="1" applyAlignment="1">
      <alignment horizontal="left" vertical="center"/>
    </xf>
    <xf numFmtId="0" fontId="13" fillId="4" borderId="31" xfId="0" applyFont="1" applyFill="1" applyBorder="1" applyAlignment="1">
      <alignment horizontal="left" vertical="center"/>
    </xf>
    <xf numFmtId="0" fontId="13" fillId="4" borderId="32" xfId="0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5" fillId="10" borderId="30" xfId="0" applyFont="1" applyFill="1" applyBorder="1" applyAlignment="1">
      <alignment horizontal="left" vertical="center"/>
    </xf>
    <xf numFmtId="0" fontId="15" fillId="10" borderId="31" xfId="0" applyFont="1" applyFill="1" applyBorder="1" applyAlignment="1">
      <alignment horizontal="left" vertical="center"/>
    </xf>
    <xf numFmtId="0" fontId="15" fillId="10" borderId="32" xfId="0" applyFont="1" applyFill="1" applyBorder="1" applyAlignment="1">
      <alignment horizontal="left" vertical="center"/>
    </xf>
    <xf numFmtId="0" fontId="13" fillId="8" borderId="30" xfId="0" applyFont="1" applyFill="1" applyBorder="1" applyAlignment="1">
      <alignment horizontal="left" vertical="center"/>
    </xf>
    <xf numFmtId="0" fontId="1" fillId="8" borderId="31" xfId="0" applyFont="1" applyFill="1" applyBorder="1" applyAlignment="1">
      <alignment horizontal="left" vertical="center"/>
    </xf>
    <xf numFmtId="0" fontId="1" fillId="8" borderId="32" xfId="0" applyFont="1" applyFill="1" applyBorder="1" applyAlignment="1">
      <alignment horizontal="left" vertical="center"/>
    </xf>
    <xf numFmtId="0" fontId="13" fillId="7" borderId="30" xfId="0" applyFont="1" applyFill="1" applyBorder="1" applyAlignment="1">
      <alignment horizontal="left" vertical="center"/>
    </xf>
    <xf numFmtId="0" fontId="12" fillId="7" borderId="31" xfId="0" applyFont="1" applyFill="1" applyBorder="1" applyAlignment="1">
      <alignment horizontal="left" vertical="center"/>
    </xf>
    <xf numFmtId="0" fontId="12" fillId="7" borderId="32" xfId="0" applyFont="1" applyFill="1" applyBorder="1" applyAlignment="1">
      <alignment horizontal="left" vertical="center"/>
    </xf>
    <xf numFmtId="0" fontId="13" fillId="6" borderId="30" xfId="0" applyFont="1" applyFill="1" applyBorder="1" applyAlignment="1">
      <alignment horizontal="left" vertical="center"/>
    </xf>
    <xf numFmtId="0" fontId="13" fillId="6" borderId="31" xfId="0" applyFont="1" applyFill="1" applyBorder="1" applyAlignment="1">
      <alignment horizontal="left" vertical="center"/>
    </xf>
    <xf numFmtId="0" fontId="15" fillId="8" borderId="31" xfId="0" applyFont="1" applyFill="1" applyBorder="1" applyAlignment="1">
      <alignment horizontal="left" vertical="center"/>
    </xf>
    <xf numFmtId="0" fontId="15" fillId="8" borderId="32" xfId="0" applyFont="1" applyFill="1" applyBorder="1" applyAlignment="1">
      <alignment horizontal="left" vertical="center"/>
    </xf>
    <xf numFmtId="0" fontId="13" fillId="9" borderId="30" xfId="0" applyFont="1" applyFill="1" applyBorder="1" applyAlignment="1">
      <alignment horizontal="left" vertical="center"/>
    </xf>
    <xf numFmtId="0" fontId="1" fillId="9" borderId="31" xfId="0" applyFont="1" applyFill="1" applyBorder="1" applyAlignment="1">
      <alignment horizontal="left" vertical="center"/>
    </xf>
    <xf numFmtId="0" fontId="1" fillId="9" borderId="32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69E63925-EB36-4EBB-AAA5-B55D206BDB85}"/>
  </cellStyles>
  <dxfs count="0"/>
  <tableStyles count="0" defaultTableStyle="TableStyleMedium2" defaultPivotStyle="PivotStyleLight16"/>
  <colors>
    <mruColors>
      <color rgb="FF00DE66"/>
      <color rgb="FFB06CF4"/>
      <color rgb="FF7896EC"/>
      <color rgb="FFFFC2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19050</xdr:rowOff>
    </xdr:from>
    <xdr:ext cx="5038725" cy="74580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08"/>
  <sheetViews>
    <sheetView showGridLines="0"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3" sqref="E3:E208"/>
    </sheetView>
  </sheetViews>
  <sheetFormatPr defaultColWidth="12.75" defaultRowHeight="15" customHeight="1"/>
  <cols>
    <col min="1" max="1" width="16.5" bestFit="1" customWidth="1"/>
    <col min="2" max="2" width="16" bestFit="1" customWidth="1"/>
    <col min="3" max="3" width="53.25" bestFit="1" customWidth="1"/>
    <col min="4" max="4" width="10.75" bestFit="1" customWidth="1"/>
    <col min="5" max="5" width="10.75" customWidth="1"/>
    <col min="6" max="6" width="11.5" bestFit="1" customWidth="1"/>
    <col min="7" max="7" width="11" bestFit="1" customWidth="1"/>
    <col min="8" max="8" width="11.25" bestFit="1" customWidth="1"/>
    <col min="9" max="9" width="12.75" bestFit="1" customWidth="1"/>
    <col min="10" max="10" width="13.25" bestFit="1" customWidth="1"/>
    <col min="11" max="11" width="11.5" bestFit="1" customWidth="1"/>
    <col min="12" max="12" width="11" bestFit="1" customWidth="1"/>
    <col min="13" max="13" width="11.25" bestFit="1" customWidth="1"/>
    <col min="14" max="14" width="12.75" bestFit="1" customWidth="1"/>
    <col min="15" max="15" width="13.75" bestFit="1" customWidth="1"/>
    <col min="16" max="16" width="13.25" bestFit="1" customWidth="1"/>
    <col min="17" max="17" width="11.5" bestFit="1" customWidth="1"/>
    <col min="18" max="18" width="11" bestFit="1" customWidth="1"/>
    <col min="19" max="20" width="12.75" bestFit="1" customWidth="1"/>
    <col min="21" max="21" width="14" bestFit="1" customWidth="1"/>
    <col min="22" max="22" width="11.25" bestFit="1" customWidth="1"/>
    <col min="23" max="23" width="11" bestFit="1" customWidth="1"/>
    <col min="24" max="24" width="11.5" bestFit="1" customWidth="1"/>
    <col min="25" max="25" width="11.75" bestFit="1" customWidth="1"/>
    <col min="26" max="26" width="11.75" customWidth="1"/>
    <col min="27" max="27" width="17.75" bestFit="1" customWidth="1"/>
    <col min="28" max="30" width="7.75" customWidth="1"/>
  </cols>
  <sheetData>
    <row r="1" spans="1:47" ht="15" customHeight="1" thickBot="1">
      <c r="A1" s="164" t="s">
        <v>5096</v>
      </c>
      <c r="B1" s="165"/>
      <c r="C1" s="166"/>
      <c r="D1" s="140"/>
      <c r="E1" s="156"/>
      <c r="F1" s="160" t="s">
        <v>0</v>
      </c>
      <c r="G1" s="161"/>
      <c r="H1" s="161"/>
      <c r="I1" s="162"/>
      <c r="J1" s="160" t="s">
        <v>1</v>
      </c>
      <c r="K1" s="161"/>
      <c r="L1" s="161"/>
      <c r="M1" s="161"/>
      <c r="N1" s="161"/>
      <c r="O1" s="162"/>
      <c r="P1" s="160" t="s">
        <v>2</v>
      </c>
      <c r="Q1" s="161"/>
      <c r="R1" s="161"/>
      <c r="S1" s="161"/>
      <c r="T1" s="161"/>
      <c r="U1" s="162"/>
      <c r="V1" s="163" t="s">
        <v>3</v>
      </c>
      <c r="W1" s="161"/>
      <c r="X1" s="161"/>
      <c r="Y1" s="162"/>
      <c r="Z1" s="25" t="s">
        <v>4</v>
      </c>
      <c r="AA1" s="26"/>
      <c r="AB1" s="14"/>
      <c r="AC1" s="14"/>
      <c r="AD1" s="15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34" customFormat="1" ht="30" customHeight="1" thickBot="1">
      <c r="A2" s="75" t="s">
        <v>5</v>
      </c>
      <c r="B2" s="75" t="s">
        <v>6</v>
      </c>
      <c r="C2" s="75" t="s">
        <v>7</v>
      </c>
      <c r="D2" s="75" t="s">
        <v>8</v>
      </c>
      <c r="E2" s="75" t="s">
        <v>5825</v>
      </c>
      <c r="F2" s="75" t="s">
        <v>9</v>
      </c>
      <c r="G2" s="75" t="s">
        <v>10</v>
      </c>
      <c r="H2" s="75" t="s">
        <v>11</v>
      </c>
      <c r="I2" s="75" t="s">
        <v>12</v>
      </c>
      <c r="J2" s="75" t="s">
        <v>13</v>
      </c>
      <c r="K2" s="75" t="s">
        <v>9</v>
      </c>
      <c r="L2" s="75" t="s">
        <v>14</v>
      </c>
      <c r="M2" s="75" t="s">
        <v>11</v>
      </c>
      <c r="N2" s="75" t="s">
        <v>12</v>
      </c>
      <c r="O2" s="75" t="s">
        <v>15</v>
      </c>
      <c r="P2" s="75" t="s">
        <v>16</v>
      </c>
      <c r="Q2" s="75" t="s">
        <v>17</v>
      </c>
      <c r="R2" s="75" t="s">
        <v>18</v>
      </c>
      <c r="S2" s="92" t="s">
        <v>5097</v>
      </c>
      <c r="T2" s="75" t="s">
        <v>12</v>
      </c>
      <c r="U2" s="75" t="s">
        <v>20</v>
      </c>
      <c r="V2" s="75" t="s">
        <v>11</v>
      </c>
      <c r="W2" s="75" t="s">
        <v>14</v>
      </c>
      <c r="X2" s="75" t="s">
        <v>9</v>
      </c>
      <c r="Y2" s="75" t="s">
        <v>21</v>
      </c>
      <c r="Z2" s="74"/>
      <c r="AA2" s="76" t="s">
        <v>22</v>
      </c>
      <c r="AB2" s="93"/>
      <c r="AC2" s="93"/>
      <c r="AD2" s="94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</row>
    <row r="3" spans="1:47" ht="15" customHeight="1">
      <c r="A3" s="77" t="s">
        <v>139</v>
      </c>
      <c r="B3" s="77" t="s">
        <v>140</v>
      </c>
      <c r="C3" s="137" t="s">
        <v>5531</v>
      </c>
      <c r="D3" s="141">
        <v>3.89</v>
      </c>
      <c r="E3" s="141">
        <f>D3*0.4</f>
        <v>1.556</v>
      </c>
      <c r="F3" s="78">
        <v>0.625</v>
      </c>
      <c r="G3" s="78">
        <v>0.625</v>
      </c>
      <c r="H3" s="78">
        <v>5.5</v>
      </c>
      <c r="I3" s="78">
        <v>0.04</v>
      </c>
      <c r="J3" s="79">
        <v>6</v>
      </c>
      <c r="K3" s="78">
        <v>1.5</v>
      </c>
      <c r="L3" s="78">
        <v>2.25</v>
      </c>
      <c r="M3" s="78">
        <v>5.75</v>
      </c>
      <c r="N3" s="78">
        <v>0.35</v>
      </c>
      <c r="O3" s="80">
        <f t="shared" ref="O3:O19" si="0">K3*L3*M3</f>
        <v>19.40625</v>
      </c>
      <c r="P3" s="79">
        <v>720</v>
      </c>
      <c r="Q3" s="78">
        <v>19.75</v>
      </c>
      <c r="R3" s="78">
        <v>12.5</v>
      </c>
      <c r="S3" s="78">
        <v>13</v>
      </c>
      <c r="T3" s="78">
        <v>37.5</v>
      </c>
      <c r="U3" s="80">
        <f t="shared" ref="U3:U19" si="1">Q3*R3*S3/1728</f>
        <v>1.8572771990740742</v>
      </c>
      <c r="V3" s="26"/>
      <c r="W3" s="26"/>
      <c r="X3" s="78"/>
      <c r="Y3" s="26"/>
      <c r="Z3" s="81" t="s">
        <v>26</v>
      </c>
      <c r="AA3" s="14"/>
      <c r="AB3" s="15"/>
      <c r="AC3" s="15"/>
      <c r="AD3" s="15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15" customHeight="1">
      <c r="A4" s="77" t="s">
        <v>118</v>
      </c>
      <c r="B4" s="77" t="s">
        <v>119</v>
      </c>
      <c r="C4" s="137" t="s">
        <v>120</v>
      </c>
      <c r="D4" s="141">
        <v>3.89</v>
      </c>
      <c r="E4" s="141">
        <f t="shared" ref="E4:E67" si="2">D4*0.4</f>
        <v>1.556</v>
      </c>
      <c r="F4" s="78">
        <v>0.625</v>
      </c>
      <c r="G4" s="78">
        <v>0.625</v>
      </c>
      <c r="H4" s="78">
        <v>5.5</v>
      </c>
      <c r="I4" s="78">
        <v>0.04</v>
      </c>
      <c r="J4" s="79">
        <v>6</v>
      </c>
      <c r="K4" s="78">
        <v>1.5</v>
      </c>
      <c r="L4" s="78">
        <v>2.25</v>
      </c>
      <c r="M4" s="78">
        <v>5.75</v>
      </c>
      <c r="N4" s="78">
        <v>0.35</v>
      </c>
      <c r="O4" s="80">
        <f t="shared" si="0"/>
        <v>19.40625</v>
      </c>
      <c r="P4" s="79">
        <v>720</v>
      </c>
      <c r="Q4" s="78">
        <v>19.75</v>
      </c>
      <c r="R4" s="78">
        <v>12.5</v>
      </c>
      <c r="S4" s="78">
        <v>13</v>
      </c>
      <c r="T4" s="78">
        <v>37.5</v>
      </c>
      <c r="U4" s="80">
        <f t="shared" si="1"/>
        <v>1.8572771990740742</v>
      </c>
      <c r="V4" s="26"/>
      <c r="W4" s="26"/>
      <c r="X4" s="78"/>
      <c r="Y4" s="26"/>
      <c r="Z4" s="81" t="s">
        <v>26</v>
      </c>
      <c r="AA4" s="14"/>
      <c r="AB4" s="15"/>
      <c r="AC4" s="15"/>
      <c r="AD4" s="15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15" customHeight="1">
      <c r="A5" s="77" t="s">
        <v>121</v>
      </c>
      <c r="B5" s="77" t="s">
        <v>122</v>
      </c>
      <c r="C5" s="137" t="s">
        <v>123</v>
      </c>
      <c r="D5" s="141">
        <v>3.89</v>
      </c>
      <c r="E5" s="141">
        <f t="shared" si="2"/>
        <v>1.556</v>
      </c>
      <c r="F5" s="78">
        <v>0.625</v>
      </c>
      <c r="G5" s="78">
        <v>0.625</v>
      </c>
      <c r="H5" s="78">
        <v>5.5</v>
      </c>
      <c r="I5" s="78">
        <v>0.04</v>
      </c>
      <c r="J5" s="79">
        <v>6</v>
      </c>
      <c r="K5" s="78">
        <v>1.5</v>
      </c>
      <c r="L5" s="78">
        <v>2.25</v>
      </c>
      <c r="M5" s="78">
        <v>5.75</v>
      </c>
      <c r="N5" s="78">
        <v>0.35</v>
      </c>
      <c r="O5" s="80">
        <f t="shared" si="0"/>
        <v>19.40625</v>
      </c>
      <c r="P5" s="79">
        <v>720</v>
      </c>
      <c r="Q5" s="78">
        <v>19.75</v>
      </c>
      <c r="R5" s="78">
        <v>12.5</v>
      </c>
      <c r="S5" s="78">
        <v>13</v>
      </c>
      <c r="T5" s="78">
        <v>37.5</v>
      </c>
      <c r="U5" s="80">
        <f t="shared" si="1"/>
        <v>1.8572771990740742</v>
      </c>
      <c r="V5" s="26"/>
      <c r="W5" s="26"/>
      <c r="X5" s="78"/>
      <c r="Y5" s="26"/>
      <c r="Z5" s="81" t="s">
        <v>26</v>
      </c>
      <c r="AA5" s="14"/>
      <c r="AB5" s="15"/>
      <c r="AC5" s="15"/>
      <c r="AD5" s="15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ht="15" customHeight="1">
      <c r="A6" s="77" t="s">
        <v>124</v>
      </c>
      <c r="B6" s="77" t="s">
        <v>125</v>
      </c>
      <c r="C6" s="137" t="s">
        <v>126</v>
      </c>
      <c r="D6" s="141">
        <v>3.89</v>
      </c>
      <c r="E6" s="141">
        <f t="shared" si="2"/>
        <v>1.556</v>
      </c>
      <c r="F6" s="78">
        <v>0.625</v>
      </c>
      <c r="G6" s="78">
        <v>0.625</v>
      </c>
      <c r="H6" s="78">
        <v>5.5</v>
      </c>
      <c r="I6" s="78">
        <v>0.04</v>
      </c>
      <c r="J6" s="79">
        <v>6</v>
      </c>
      <c r="K6" s="78">
        <v>1.5</v>
      </c>
      <c r="L6" s="78">
        <v>2.25</v>
      </c>
      <c r="M6" s="78">
        <v>5.75</v>
      </c>
      <c r="N6" s="78">
        <v>0.35</v>
      </c>
      <c r="O6" s="80">
        <f t="shared" si="0"/>
        <v>19.40625</v>
      </c>
      <c r="P6" s="79">
        <v>720</v>
      </c>
      <c r="Q6" s="78">
        <v>19.75</v>
      </c>
      <c r="R6" s="78">
        <v>12.5</v>
      </c>
      <c r="S6" s="78">
        <v>13</v>
      </c>
      <c r="T6" s="78">
        <v>37.5</v>
      </c>
      <c r="U6" s="80">
        <f t="shared" si="1"/>
        <v>1.8572771990740742</v>
      </c>
      <c r="V6" s="26"/>
      <c r="W6" s="26"/>
      <c r="X6" s="78"/>
      <c r="Y6" s="26"/>
      <c r="Z6" s="81" t="s">
        <v>26</v>
      </c>
      <c r="AA6" s="14"/>
      <c r="AB6" s="15"/>
      <c r="AC6" s="15"/>
      <c r="AD6" s="15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15" customHeight="1">
      <c r="A7" s="77" t="s">
        <v>127</v>
      </c>
      <c r="B7" s="77" t="s">
        <v>128</v>
      </c>
      <c r="C7" s="137" t="s">
        <v>129</v>
      </c>
      <c r="D7" s="141">
        <v>3.89</v>
      </c>
      <c r="E7" s="141">
        <f t="shared" si="2"/>
        <v>1.556</v>
      </c>
      <c r="F7" s="78">
        <v>0.625</v>
      </c>
      <c r="G7" s="78">
        <v>0.625</v>
      </c>
      <c r="H7" s="78">
        <v>5.5</v>
      </c>
      <c r="I7" s="78">
        <v>0.04</v>
      </c>
      <c r="J7" s="79">
        <v>6</v>
      </c>
      <c r="K7" s="78">
        <v>1.5</v>
      </c>
      <c r="L7" s="78">
        <v>2.25</v>
      </c>
      <c r="M7" s="78">
        <v>5.75</v>
      </c>
      <c r="N7" s="78">
        <v>0.35</v>
      </c>
      <c r="O7" s="80">
        <f t="shared" si="0"/>
        <v>19.40625</v>
      </c>
      <c r="P7" s="79">
        <v>720</v>
      </c>
      <c r="Q7" s="78">
        <v>19.75</v>
      </c>
      <c r="R7" s="78">
        <v>12.5</v>
      </c>
      <c r="S7" s="78">
        <v>13</v>
      </c>
      <c r="T7" s="78">
        <v>37.5</v>
      </c>
      <c r="U7" s="80">
        <f t="shared" si="1"/>
        <v>1.8572771990740742</v>
      </c>
      <c r="V7" s="26"/>
      <c r="W7" s="26"/>
      <c r="X7" s="78"/>
      <c r="Y7" s="26"/>
      <c r="Z7" s="81" t="s">
        <v>26</v>
      </c>
      <c r="AA7" s="14"/>
      <c r="AB7" s="15"/>
      <c r="AC7" s="15"/>
      <c r="AD7" s="15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ht="15" customHeight="1">
      <c r="A8" s="77" t="s">
        <v>130</v>
      </c>
      <c r="B8" s="77" t="s">
        <v>131</v>
      </c>
      <c r="C8" s="137" t="s">
        <v>132</v>
      </c>
      <c r="D8" s="141">
        <v>3.89</v>
      </c>
      <c r="E8" s="141">
        <f t="shared" si="2"/>
        <v>1.556</v>
      </c>
      <c r="F8" s="78">
        <v>0.625</v>
      </c>
      <c r="G8" s="78">
        <v>0.625</v>
      </c>
      <c r="H8" s="78">
        <v>5.5</v>
      </c>
      <c r="I8" s="78">
        <v>0.04</v>
      </c>
      <c r="J8" s="79">
        <v>6</v>
      </c>
      <c r="K8" s="78">
        <v>1.5</v>
      </c>
      <c r="L8" s="78">
        <v>2.25</v>
      </c>
      <c r="M8" s="78">
        <v>5.75</v>
      </c>
      <c r="N8" s="78">
        <v>0.35</v>
      </c>
      <c r="O8" s="80">
        <f t="shared" si="0"/>
        <v>19.40625</v>
      </c>
      <c r="P8" s="79">
        <v>720</v>
      </c>
      <c r="Q8" s="78">
        <v>19.75</v>
      </c>
      <c r="R8" s="78">
        <v>12.5</v>
      </c>
      <c r="S8" s="78">
        <v>13</v>
      </c>
      <c r="T8" s="78">
        <v>37.5</v>
      </c>
      <c r="U8" s="80">
        <f t="shared" si="1"/>
        <v>1.8572771990740742</v>
      </c>
      <c r="V8" s="26"/>
      <c r="W8" s="26"/>
      <c r="X8" s="78"/>
      <c r="Y8" s="26"/>
      <c r="Z8" s="81" t="s">
        <v>26</v>
      </c>
      <c r="AA8" s="14"/>
      <c r="AB8" s="15"/>
      <c r="AC8" s="15"/>
      <c r="AD8" s="15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5" customHeight="1">
      <c r="A9" s="77" t="s">
        <v>133</v>
      </c>
      <c r="B9" s="77" t="s">
        <v>134</v>
      </c>
      <c r="C9" s="137" t="s">
        <v>135</v>
      </c>
      <c r="D9" s="141">
        <v>3.89</v>
      </c>
      <c r="E9" s="141">
        <f t="shared" si="2"/>
        <v>1.556</v>
      </c>
      <c r="F9" s="78">
        <v>0.625</v>
      </c>
      <c r="G9" s="78">
        <v>0.625</v>
      </c>
      <c r="H9" s="78">
        <v>5.5</v>
      </c>
      <c r="I9" s="78">
        <v>0.04</v>
      </c>
      <c r="J9" s="79">
        <v>6</v>
      </c>
      <c r="K9" s="78">
        <v>1.5</v>
      </c>
      <c r="L9" s="78">
        <v>2.25</v>
      </c>
      <c r="M9" s="78">
        <v>5.75</v>
      </c>
      <c r="N9" s="78">
        <v>0.35</v>
      </c>
      <c r="O9" s="80">
        <f t="shared" si="0"/>
        <v>19.40625</v>
      </c>
      <c r="P9" s="79">
        <v>720</v>
      </c>
      <c r="Q9" s="78">
        <v>19.75</v>
      </c>
      <c r="R9" s="78">
        <v>12.5</v>
      </c>
      <c r="S9" s="78">
        <v>13</v>
      </c>
      <c r="T9" s="78">
        <v>37.5</v>
      </c>
      <c r="U9" s="80">
        <f t="shared" si="1"/>
        <v>1.8572771990740742</v>
      </c>
      <c r="V9" s="26"/>
      <c r="W9" s="26"/>
      <c r="X9" s="78"/>
      <c r="Y9" s="26"/>
      <c r="Z9" s="81" t="s">
        <v>26</v>
      </c>
      <c r="AA9" s="14"/>
      <c r="AB9" s="15"/>
      <c r="AC9" s="15"/>
      <c r="AD9" s="15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" customHeight="1">
      <c r="A10" s="77" t="s">
        <v>136</v>
      </c>
      <c r="B10" s="77" t="s">
        <v>137</v>
      </c>
      <c r="C10" s="137" t="s">
        <v>138</v>
      </c>
      <c r="D10" s="141">
        <v>3.89</v>
      </c>
      <c r="E10" s="141">
        <f t="shared" si="2"/>
        <v>1.556</v>
      </c>
      <c r="F10" s="78">
        <v>0.625</v>
      </c>
      <c r="G10" s="78">
        <v>0.625</v>
      </c>
      <c r="H10" s="78">
        <v>5.5</v>
      </c>
      <c r="I10" s="78">
        <v>0.04</v>
      </c>
      <c r="J10" s="79">
        <v>6</v>
      </c>
      <c r="K10" s="78">
        <v>1.5</v>
      </c>
      <c r="L10" s="78">
        <v>2.25</v>
      </c>
      <c r="M10" s="78">
        <v>5.75</v>
      </c>
      <c r="N10" s="78">
        <v>0.35</v>
      </c>
      <c r="O10" s="80">
        <f t="shared" si="0"/>
        <v>19.40625</v>
      </c>
      <c r="P10" s="79">
        <v>720</v>
      </c>
      <c r="Q10" s="78">
        <v>19.75</v>
      </c>
      <c r="R10" s="78">
        <v>12.5</v>
      </c>
      <c r="S10" s="78">
        <v>13</v>
      </c>
      <c r="T10" s="78">
        <v>37.5</v>
      </c>
      <c r="U10" s="80">
        <f t="shared" si="1"/>
        <v>1.8572771990740742</v>
      </c>
      <c r="V10" s="26"/>
      <c r="W10" s="26"/>
      <c r="X10" s="78"/>
      <c r="Y10" s="26"/>
      <c r="Z10" s="81" t="s">
        <v>26</v>
      </c>
      <c r="AA10" s="14"/>
      <c r="AB10" s="15"/>
      <c r="AC10" s="15"/>
      <c r="AD10" s="15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 ht="15" customHeight="1">
      <c r="A11" s="77" t="s">
        <v>141</v>
      </c>
      <c r="B11" s="77" t="s">
        <v>142</v>
      </c>
      <c r="C11" s="137" t="s">
        <v>143</v>
      </c>
      <c r="D11" s="141">
        <v>3.89</v>
      </c>
      <c r="E11" s="141">
        <f t="shared" si="2"/>
        <v>1.556</v>
      </c>
      <c r="F11" s="78">
        <v>0.625</v>
      </c>
      <c r="G11" s="78">
        <v>0.625</v>
      </c>
      <c r="H11" s="78">
        <v>5.5</v>
      </c>
      <c r="I11" s="78">
        <v>0.04</v>
      </c>
      <c r="J11" s="79">
        <v>6</v>
      </c>
      <c r="K11" s="78">
        <v>1.5</v>
      </c>
      <c r="L11" s="78">
        <v>2.25</v>
      </c>
      <c r="M11" s="78">
        <v>5.75</v>
      </c>
      <c r="N11" s="78">
        <v>0.35</v>
      </c>
      <c r="O11" s="80">
        <f t="shared" si="0"/>
        <v>19.40625</v>
      </c>
      <c r="P11" s="79">
        <v>720</v>
      </c>
      <c r="Q11" s="78">
        <v>19.75</v>
      </c>
      <c r="R11" s="78">
        <v>12.5</v>
      </c>
      <c r="S11" s="78">
        <v>13</v>
      </c>
      <c r="T11" s="78">
        <v>37.5</v>
      </c>
      <c r="U11" s="80">
        <f t="shared" si="1"/>
        <v>1.8572771990740742</v>
      </c>
      <c r="V11" s="26"/>
      <c r="W11" s="26"/>
      <c r="X11" s="78"/>
      <c r="Y11" s="26"/>
      <c r="Z11" s="81" t="s">
        <v>26</v>
      </c>
      <c r="AA11" s="14"/>
      <c r="AB11" s="15"/>
      <c r="AC11" s="15"/>
      <c r="AD11" s="15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" customHeight="1">
      <c r="A12" s="77" t="s">
        <v>144</v>
      </c>
      <c r="B12" s="77" t="s">
        <v>145</v>
      </c>
      <c r="C12" s="137" t="s">
        <v>146</v>
      </c>
      <c r="D12" s="141">
        <v>3.89</v>
      </c>
      <c r="E12" s="141">
        <f t="shared" si="2"/>
        <v>1.556</v>
      </c>
      <c r="F12" s="78">
        <v>0.625</v>
      </c>
      <c r="G12" s="78">
        <v>0.625</v>
      </c>
      <c r="H12" s="78">
        <v>5.5</v>
      </c>
      <c r="I12" s="78">
        <v>0.04</v>
      </c>
      <c r="J12" s="79">
        <v>6</v>
      </c>
      <c r="K12" s="78">
        <v>1.5</v>
      </c>
      <c r="L12" s="78">
        <v>2.25</v>
      </c>
      <c r="M12" s="78">
        <v>5.75</v>
      </c>
      <c r="N12" s="78">
        <v>0.35</v>
      </c>
      <c r="O12" s="80">
        <f t="shared" si="0"/>
        <v>19.40625</v>
      </c>
      <c r="P12" s="79">
        <v>720</v>
      </c>
      <c r="Q12" s="78">
        <v>19.75</v>
      </c>
      <c r="R12" s="78">
        <v>12.5</v>
      </c>
      <c r="S12" s="78">
        <v>13</v>
      </c>
      <c r="T12" s="78">
        <v>37.5</v>
      </c>
      <c r="U12" s="80">
        <f t="shared" si="1"/>
        <v>1.8572771990740742</v>
      </c>
      <c r="V12" s="26"/>
      <c r="W12" s="26"/>
      <c r="X12" s="78"/>
      <c r="Y12" s="26"/>
      <c r="Z12" s="81" t="s">
        <v>26</v>
      </c>
      <c r="AA12" s="14"/>
      <c r="AB12" s="15"/>
      <c r="AC12" s="15"/>
      <c r="AD12" s="15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ht="15" customHeight="1">
      <c r="A13" s="77" t="s">
        <v>147</v>
      </c>
      <c r="B13" s="77" t="s">
        <v>148</v>
      </c>
      <c r="C13" s="137" t="s">
        <v>149</v>
      </c>
      <c r="D13" s="141">
        <v>3.89</v>
      </c>
      <c r="E13" s="141">
        <f t="shared" si="2"/>
        <v>1.556</v>
      </c>
      <c r="F13" s="78">
        <v>0.625</v>
      </c>
      <c r="G13" s="78">
        <v>0.625</v>
      </c>
      <c r="H13" s="78">
        <v>5.5</v>
      </c>
      <c r="I13" s="78">
        <v>0.04</v>
      </c>
      <c r="J13" s="79">
        <v>6</v>
      </c>
      <c r="K13" s="78">
        <v>1.5</v>
      </c>
      <c r="L13" s="78">
        <v>2.25</v>
      </c>
      <c r="M13" s="78">
        <v>5.75</v>
      </c>
      <c r="N13" s="78">
        <v>0.35</v>
      </c>
      <c r="O13" s="80">
        <f t="shared" si="0"/>
        <v>19.40625</v>
      </c>
      <c r="P13" s="79">
        <v>720</v>
      </c>
      <c r="Q13" s="78">
        <v>19.75</v>
      </c>
      <c r="R13" s="78">
        <v>12.5</v>
      </c>
      <c r="S13" s="78">
        <v>13</v>
      </c>
      <c r="T13" s="78">
        <v>37.5</v>
      </c>
      <c r="U13" s="80">
        <f t="shared" si="1"/>
        <v>1.8572771990740742</v>
      </c>
      <c r="V13" s="26"/>
      <c r="W13" s="26"/>
      <c r="X13" s="78"/>
      <c r="Y13" s="26"/>
      <c r="Z13" s="81" t="s">
        <v>26</v>
      </c>
      <c r="AA13" s="14"/>
      <c r="AB13" s="15"/>
      <c r="AC13" s="15"/>
      <c r="AD13" s="15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 ht="15" customHeight="1">
      <c r="A14" s="77" t="s">
        <v>150</v>
      </c>
      <c r="B14" s="77" t="s">
        <v>151</v>
      </c>
      <c r="C14" s="137" t="s">
        <v>152</v>
      </c>
      <c r="D14" s="141">
        <v>3.89</v>
      </c>
      <c r="E14" s="141">
        <f t="shared" si="2"/>
        <v>1.556</v>
      </c>
      <c r="F14" s="78">
        <v>0.625</v>
      </c>
      <c r="G14" s="78">
        <v>0.625</v>
      </c>
      <c r="H14" s="78">
        <v>5.5</v>
      </c>
      <c r="I14" s="78">
        <v>0.04</v>
      </c>
      <c r="J14" s="79">
        <v>6</v>
      </c>
      <c r="K14" s="78">
        <v>1.5</v>
      </c>
      <c r="L14" s="78">
        <v>2.25</v>
      </c>
      <c r="M14" s="78">
        <v>5.75</v>
      </c>
      <c r="N14" s="78">
        <v>0.35</v>
      </c>
      <c r="O14" s="80">
        <f t="shared" si="0"/>
        <v>19.40625</v>
      </c>
      <c r="P14" s="79">
        <v>720</v>
      </c>
      <c r="Q14" s="78">
        <v>19.75</v>
      </c>
      <c r="R14" s="78">
        <v>12.5</v>
      </c>
      <c r="S14" s="78">
        <v>13</v>
      </c>
      <c r="T14" s="78">
        <v>37.5</v>
      </c>
      <c r="U14" s="80">
        <f t="shared" si="1"/>
        <v>1.8572771990740742</v>
      </c>
      <c r="V14" s="26"/>
      <c r="W14" s="26"/>
      <c r="X14" s="78"/>
      <c r="Y14" s="26"/>
      <c r="Z14" s="81" t="s">
        <v>26</v>
      </c>
      <c r="AA14" s="14"/>
      <c r="AB14" s="15"/>
      <c r="AC14" s="15"/>
      <c r="AD14" s="15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5" customHeight="1">
      <c r="A15" s="77" t="s">
        <v>153</v>
      </c>
      <c r="B15" s="77" t="s">
        <v>154</v>
      </c>
      <c r="C15" s="137" t="s">
        <v>155</v>
      </c>
      <c r="D15" s="141">
        <v>3.89</v>
      </c>
      <c r="E15" s="141">
        <f t="shared" si="2"/>
        <v>1.556</v>
      </c>
      <c r="F15" s="78">
        <v>0.625</v>
      </c>
      <c r="G15" s="78">
        <v>0.625</v>
      </c>
      <c r="H15" s="78">
        <v>5.5</v>
      </c>
      <c r="I15" s="78">
        <v>0.04</v>
      </c>
      <c r="J15" s="79">
        <v>6</v>
      </c>
      <c r="K15" s="78">
        <v>1.5</v>
      </c>
      <c r="L15" s="78">
        <v>2.25</v>
      </c>
      <c r="M15" s="78">
        <v>5.75</v>
      </c>
      <c r="N15" s="78">
        <v>0.35</v>
      </c>
      <c r="O15" s="80">
        <f t="shared" si="0"/>
        <v>19.40625</v>
      </c>
      <c r="P15" s="79">
        <v>720</v>
      </c>
      <c r="Q15" s="78">
        <v>19.75</v>
      </c>
      <c r="R15" s="78">
        <v>12.5</v>
      </c>
      <c r="S15" s="78">
        <v>13</v>
      </c>
      <c r="T15" s="78">
        <v>37.5</v>
      </c>
      <c r="U15" s="80">
        <f t="shared" si="1"/>
        <v>1.8572771990740742</v>
      </c>
      <c r="V15" s="26"/>
      <c r="W15" s="26"/>
      <c r="X15" s="78"/>
      <c r="Y15" s="26"/>
      <c r="Z15" s="81" t="s">
        <v>26</v>
      </c>
      <c r="AA15" s="14"/>
      <c r="AB15" s="15"/>
      <c r="AC15" s="15"/>
      <c r="AD15" s="15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ht="15" customHeight="1">
      <c r="A16" s="77" t="s">
        <v>156</v>
      </c>
      <c r="B16" s="77" t="s">
        <v>157</v>
      </c>
      <c r="C16" s="137" t="s">
        <v>158</v>
      </c>
      <c r="D16" s="141">
        <v>3.89</v>
      </c>
      <c r="E16" s="141">
        <f t="shared" si="2"/>
        <v>1.556</v>
      </c>
      <c r="F16" s="78">
        <v>0.625</v>
      </c>
      <c r="G16" s="78">
        <v>0.625</v>
      </c>
      <c r="H16" s="78">
        <v>5.5</v>
      </c>
      <c r="I16" s="78">
        <v>0.04</v>
      </c>
      <c r="J16" s="79">
        <v>6</v>
      </c>
      <c r="K16" s="78">
        <v>1.5</v>
      </c>
      <c r="L16" s="78">
        <v>2.25</v>
      </c>
      <c r="M16" s="78">
        <v>5.75</v>
      </c>
      <c r="N16" s="78">
        <v>0.35</v>
      </c>
      <c r="O16" s="80">
        <f t="shared" si="0"/>
        <v>19.40625</v>
      </c>
      <c r="P16" s="79">
        <v>720</v>
      </c>
      <c r="Q16" s="78">
        <v>19.75</v>
      </c>
      <c r="R16" s="78">
        <v>12.5</v>
      </c>
      <c r="S16" s="78">
        <v>13</v>
      </c>
      <c r="T16" s="78">
        <v>37.5</v>
      </c>
      <c r="U16" s="80">
        <f t="shared" si="1"/>
        <v>1.8572771990740742</v>
      </c>
      <c r="V16" s="26"/>
      <c r="W16" s="26"/>
      <c r="X16" s="78"/>
      <c r="Y16" s="26"/>
      <c r="Z16" s="81" t="s">
        <v>26</v>
      </c>
      <c r="AA16" s="14"/>
      <c r="AB16" s="15"/>
      <c r="AC16" s="15"/>
      <c r="AD16" s="15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ht="15" customHeight="1">
      <c r="A17" s="77" t="s">
        <v>159</v>
      </c>
      <c r="B17" s="77" t="s">
        <v>160</v>
      </c>
      <c r="C17" s="137" t="s">
        <v>161</v>
      </c>
      <c r="D17" s="141">
        <v>3.89</v>
      </c>
      <c r="E17" s="141">
        <f t="shared" si="2"/>
        <v>1.556</v>
      </c>
      <c r="F17" s="78">
        <v>0.625</v>
      </c>
      <c r="G17" s="78">
        <v>0.625</v>
      </c>
      <c r="H17" s="78">
        <v>5.5</v>
      </c>
      <c r="I17" s="78">
        <v>0.04</v>
      </c>
      <c r="J17" s="79">
        <v>6</v>
      </c>
      <c r="K17" s="78">
        <v>1.5</v>
      </c>
      <c r="L17" s="78">
        <v>2.25</v>
      </c>
      <c r="M17" s="78">
        <v>5.75</v>
      </c>
      <c r="N17" s="78">
        <v>0.35</v>
      </c>
      <c r="O17" s="80">
        <f t="shared" si="0"/>
        <v>19.40625</v>
      </c>
      <c r="P17" s="79">
        <v>720</v>
      </c>
      <c r="Q17" s="78">
        <v>19.75</v>
      </c>
      <c r="R17" s="78">
        <v>12.5</v>
      </c>
      <c r="S17" s="78">
        <v>13</v>
      </c>
      <c r="T17" s="78">
        <v>37.5</v>
      </c>
      <c r="U17" s="80">
        <f t="shared" si="1"/>
        <v>1.8572771990740742</v>
      </c>
      <c r="V17" s="26"/>
      <c r="W17" s="26"/>
      <c r="X17" s="78"/>
      <c r="Y17" s="26"/>
      <c r="Z17" s="81" t="s">
        <v>26</v>
      </c>
      <c r="AA17" s="14"/>
      <c r="AB17" s="15"/>
      <c r="AC17" s="15"/>
      <c r="AD17" s="15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 ht="15" customHeight="1">
      <c r="A18" s="77" t="s">
        <v>171</v>
      </c>
      <c r="B18" s="77" t="s">
        <v>172</v>
      </c>
      <c r="C18" s="137" t="s">
        <v>173</v>
      </c>
      <c r="D18" s="141">
        <v>3.89</v>
      </c>
      <c r="E18" s="141">
        <f t="shared" si="2"/>
        <v>1.556</v>
      </c>
      <c r="F18" s="78">
        <v>0.625</v>
      </c>
      <c r="G18" s="78">
        <v>0.625</v>
      </c>
      <c r="H18" s="78">
        <v>5.5</v>
      </c>
      <c r="I18" s="78">
        <v>0.04</v>
      </c>
      <c r="J18" s="79">
        <v>6</v>
      </c>
      <c r="K18" s="78">
        <v>1.5</v>
      </c>
      <c r="L18" s="78">
        <v>2.25</v>
      </c>
      <c r="M18" s="78">
        <v>5.75</v>
      </c>
      <c r="N18" s="78">
        <v>0.35</v>
      </c>
      <c r="O18" s="80">
        <f t="shared" si="0"/>
        <v>19.40625</v>
      </c>
      <c r="P18" s="79">
        <v>720</v>
      </c>
      <c r="Q18" s="78">
        <v>19.75</v>
      </c>
      <c r="R18" s="78">
        <v>12.5</v>
      </c>
      <c r="S18" s="78">
        <v>13</v>
      </c>
      <c r="T18" s="78">
        <v>37.5</v>
      </c>
      <c r="U18" s="80">
        <f t="shared" si="1"/>
        <v>1.8572771990740742</v>
      </c>
      <c r="V18" s="26"/>
      <c r="W18" s="26"/>
      <c r="X18" s="78"/>
      <c r="Y18" s="26"/>
      <c r="Z18" s="81" t="s">
        <v>26</v>
      </c>
      <c r="AA18" s="14"/>
      <c r="AB18" s="15"/>
      <c r="AC18" s="15"/>
      <c r="AD18" s="15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 ht="15" customHeight="1">
      <c r="A19" s="77" t="s">
        <v>168</v>
      </c>
      <c r="B19" s="77" t="s">
        <v>169</v>
      </c>
      <c r="C19" s="137" t="s">
        <v>170</v>
      </c>
      <c r="D19" s="141">
        <v>3.89</v>
      </c>
      <c r="E19" s="141">
        <f t="shared" si="2"/>
        <v>1.556</v>
      </c>
      <c r="F19" s="78">
        <v>0.625</v>
      </c>
      <c r="G19" s="78">
        <v>0.625</v>
      </c>
      <c r="H19" s="78">
        <v>5.5</v>
      </c>
      <c r="I19" s="78">
        <v>0.04</v>
      </c>
      <c r="J19" s="79">
        <v>6</v>
      </c>
      <c r="K19" s="78">
        <v>1.5</v>
      </c>
      <c r="L19" s="78">
        <v>2.25</v>
      </c>
      <c r="M19" s="78">
        <v>5.75</v>
      </c>
      <c r="N19" s="78">
        <v>0.35</v>
      </c>
      <c r="O19" s="80">
        <f t="shared" si="0"/>
        <v>19.40625</v>
      </c>
      <c r="P19" s="79">
        <v>720</v>
      </c>
      <c r="Q19" s="78">
        <v>19.75</v>
      </c>
      <c r="R19" s="78">
        <v>12.5</v>
      </c>
      <c r="S19" s="78">
        <v>13</v>
      </c>
      <c r="T19" s="78">
        <v>37.5</v>
      </c>
      <c r="U19" s="80">
        <f t="shared" si="1"/>
        <v>1.8572771990740742</v>
      </c>
      <c r="V19" s="26"/>
      <c r="W19" s="26"/>
      <c r="X19" s="78"/>
      <c r="Y19" s="26"/>
      <c r="Z19" s="81" t="s">
        <v>26</v>
      </c>
      <c r="AA19" s="14"/>
      <c r="AB19" s="15"/>
      <c r="AC19" s="15"/>
      <c r="AD19" s="15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 ht="15" customHeight="1">
      <c r="A20" s="77" t="s">
        <v>162</v>
      </c>
      <c r="B20" s="77" t="s">
        <v>163</v>
      </c>
      <c r="C20" s="137" t="s">
        <v>164</v>
      </c>
      <c r="D20" s="141">
        <v>3.89</v>
      </c>
      <c r="E20" s="141">
        <f t="shared" si="2"/>
        <v>1.556</v>
      </c>
      <c r="F20" s="78">
        <v>0.625</v>
      </c>
      <c r="G20" s="78">
        <v>0.625</v>
      </c>
      <c r="H20" s="78">
        <v>5.5</v>
      </c>
      <c r="I20" s="78">
        <v>0.04</v>
      </c>
      <c r="J20" s="79">
        <v>6</v>
      </c>
      <c r="K20" s="78">
        <v>1.5</v>
      </c>
      <c r="L20" s="78">
        <v>2.25</v>
      </c>
      <c r="M20" s="78">
        <v>5.75</v>
      </c>
      <c r="N20" s="78">
        <v>0.35</v>
      </c>
      <c r="O20" s="80">
        <f>K20*L20*M20</f>
        <v>19.40625</v>
      </c>
      <c r="P20" s="79">
        <v>720</v>
      </c>
      <c r="Q20" s="78">
        <v>19.75</v>
      </c>
      <c r="R20" s="78">
        <v>12.5</v>
      </c>
      <c r="S20" s="78">
        <v>13</v>
      </c>
      <c r="T20" s="78">
        <v>37.5</v>
      </c>
      <c r="U20" s="80">
        <f>Q20*R20*S20/1728</f>
        <v>1.8572771990740742</v>
      </c>
      <c r="V20" s="26"/>
      <c r="W20" s="26"/>
      <c r="X20" s="78"/>
      <c r="Y20" s="26"/>
      <c r="Z20" s="81" t="s">
        <v>26</v>
      </c>
      <c r="AA20" s="14"/>
      <c r="AB20" s="15"/>
      <c r="AC20" s="15"/>
      <c r="AD20" s="15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 ht="15" customHeight="1">
      <c r="A21" s="77" t="s">
        <v>165</v>
      </c>
      <c r="B21" s="77" t="s">
        <v>166</v>
      </c>
      <c r="C21" s="137" t="s">
        <v>167</v>
      </c>
      <c r="D21" s="141">
        <v>3.89</v>
      </c>
      <c r="E21" s="141">
        <f t="shared" si="2"/>
        <v>1.556</v>
      </c>
      <c r="F21" s="78">
        <v>0.625</v>
      </c>
      <c r="G21" s="78">
        <v>0.625</v>
      </c>
      <c r="H21" s="78">
        <v>5.5</v>
      </c>
      <c r="I21" s="78">
        <v>0.04</v>
      </c>
      <c r="J21" s="79">
        <v>6</v>
      </c>
      <c r="K21" s="78">
        <v>1.5</v>
      </c>
      <c r="L21" s="78">
        <v>2.25</v>
      </c>
      <c r="M21" s="78">
        <v>5.75</v>
      </c>
      <c r="N21" s="78">
        <v>0.35</v>
      </c>
      <c r="O21" s="80">
        <f>K21*L21*M21</f>
        <v>19.40625</v>
      </c>
      <c r="P21" s="79">
        <v>720</v>
      </c>
      <c r="Q21" s="78">
        <v>19.75</v>
      </c>
      <c r="R21" s="78">
        <v>12.5</v>
      </c>
      <c r="S21" s="78">
        <v>13</v>
      </c>
      <c r="T21" s="78">
        <v>37.5</v>
      </c>
      <c r="U21" s="80">
        <f>Q21*R21*S21/1728</f>
        <v>1.8572771990740742</v>
      </c>
      <c r="V21" s="26"/>
      <c r="W21" s="26"/>
      <c r="X21" s="78"/>
      <c r="Y21" s="26"/>
      <c r="Z21" s="81" t="s">
        <v>26</v>
      </c>
      <c r="AA21" s="14"/>
      <c r="AB21" s="15"/>
      <c r="AC21" s="15"/>
      <c r="AD21" s="15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 ht="15" customHeight="1">
      <c r="A22" s="77" t="s">
        <v>61</v>
      </c>
      <c r="B22" s="77" t="s">
        <v>62</v>
      </c>
      <c r="C22" s="137" t="s">
        <v>63</v>
      </c>
      <c r="D22" s="141">
        <v>3.99</v>
      </c>
      <c r="E22" s="141">
        <f t="shared" si="2"/>
        <v>1.5960000000000001</v>
      </c>
      <c r="F22" s="78">
        <v>1.875</v>
      </c>
      <c r="G22" s="78">
        <v>0.75</v>
      </c>
      <c r="H22" s="78">
        <v>7.25</v>
      </c>
      <c r="I22" s="78">
        <v>5.2999999999999999E-2</v>
      </c>
      <c r="J22" s="79">
        <v>12</v>
      </c>
      <c r="K22" s="78">
        <v>4</v>
      </c>
      <c r="L22" s="78">
        <v>4.5</v>
      </c>
      <c r="M22" s="78">
        <v>7.5</v>
      </c>
      <c r="N22" s="78">
        <v>0.754</v>
      </c>
      <c r="O22" s="80">
        <f t="shared" ref="O22:O59" si="3">K22*L22*M22</f>
        <v>135</v>
      </c>
      <c r="P22" s="79">
        <v>144</v>
      </c>
      <c r="Q22" s="78">
        <v>14</v>
      </c>
      <c r="R22" s="78">
        <v>10</v>
      </c>
      <c r="S22" s="78">
        <v>10</v>
      </c>
      <c r="T22" s="78">
        <v>12</v>
      </c>
      <c r="U22" s="80">
        <f t="shared" ref="U22:U59" si="4">Q22*R22*S22/1728</f>
        <v>0.81018518518518523</v>
      </c>
      <c r="V22" s="26"/>
      <c r="W22" s="26"/>
      <c r="X22" s="78"/>
      <c r="Y22" s="26"/>
      <c r="Z22" s="81" t="s">
        <v>26</v>
      </c>
      <c r="AA22" s="14"/>
      <c r="AB22" s="15"/>
      <c r="AC22" s="15"/>
      <c r="AD22" s="15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 ht="15" customHeight="1">
      <c r="A23" s="77" t="s">
        <v>97</v>
      </c>
      <c r="B23" s="77" t="s">
        <v>98</v>
      </c>
      <c r="C23" s="137" t="s">
        <v>99</v>
      </c>
      <c r="D23" s="141">
        <v>3.99</v>
      </c>
      <c r="E23" s="141">
        <f t="shared" si="2"/>
        <v>1.5960000000000001</v>
      </c>
      <c r="F23" s="78">
        <v>1.875</v>
      </c>
      <c r="G23" s="78">
        <v>0.75</v>
      </c>
      <c r="H23" s="78">
        <v>7.25</v>
      </c>
      <c r="I23" s="78">
        <v>5.2999999999999999E-2</v>
      </c>
      <c r="J23" s="79">
        <v>12</v>
      </c>
      <c r="K23" s="78">
        <v>4</v>
      </c>
      <c r="L23" s="78">
        <v>4.5</v>
      </c>
      <c r="M23" s="78">
        <v>7.5</v>
      </c>
      <c r="N23" s="78">
        <v>0.754</v>
      </c>
      <c r="O23" s="80">
        <f t="shared" si="3"/>
        <v>135</v>
      </c>
      <c r="P23" s="79">
        <v>144</v>
      </c>
      <c r="Q23" s="78">
        <v>14</v>
      </c>
      <c r="R23" s="78">
        <v>10</v>
      </c>
      <c r="S23" s="78">
        <v>10</v>
      </c>
      <c r="T23" s="78">
        <v>12</v>
      </c>
      <c r="U23" s="80">
        <f t="shared" si="4"/>
        <v>0.81018518518518523</v>
      </c>
      <c r="V23" s="26"/>
      <c r="W23" s="26"/>
      <c r="X23" s="78"/>
      <c r="Y23" s="26"/>
      <c r="Z23" s="81" t="s">
        <v>26</v>
      </c>
      <c r="AA23" s="14"/>
      <c r="AB23" s="15"/>
      <c r="AC23" s="15"/>
      <c r="AD23" s="15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 ht="15" customHeight="1">
      <c r="A24" s="77" t="s">
        <v>100</v>
      </c>
      <c r="B24" s="77" t="s">
        <v>101</v>
      </c>
      <c r="C24" s="137" t="s">
        <v>102</v>
      </c>
      <c r="D24" s="141">
        <v>3.99</v>
      </c>
      <c r="E24" s="141">
        <f t="shared" si="2"/>
        <v>1.5960000000000001</v>
      </c>
      <c r="F24" s="78">
        <v>1.875</v>
      </c>
      <c r="G24" s="78">
        <v>0.75</v>
      </c>
      <c r="H24" s="78">
        <v>7.25</v>
      </c>
      <c r="I24" s="78">
        <v>5.2999999999999999E-2</v>
      </c>
      <c r="J24" s="79">
        <v>12</v>
      </c>
      <c r="K24" s="78">
        <v>4</v>
      </c>
      <c r="L24" s="78">
        <v>4.5</v>
      </c>
      <c r="M24" s="78">
        <v>7.5</v>
      </c>
      <c r="N24" s="78">
        <v>0.754</v>
      </c>
      <c r="O24" s="80">
        <f t="shared" si="3"/>
        <v>135</v>
      </c>
      <c r="P24" s="79">
        <v>144</v>
      </c>
      <c r="Q24" s="78">
        <v>14</v>
      </c>
      <c r="R24" s="78">
        <v>10</v>
      </c>
      <c r="S24" s="78">
        <v>10</v>
      </c>
      <c r="T24" s="78">
        <v>12</v>
      </c>
      <c r="U24" s="80">
        <f t="shared" si="4"/>
        <v>0.81018518518518523</v>
      </c>
      <c r="V24" s="26"/>
      <c r="W24" s="26"/>
      <c r="X24" s="78"/>
      <c r="Y24" s="26"/>
      <c r="Z24" s="81" t="s">
        <v>26</v>
      </c>
      <c r="AA24" s="14"/>
      <c r="AB24" s="15"/>
      <c r="AC24" s="15"/>
      <c r="AD24" s="15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 ht="15" customHeight="1">
      <c r="A25" s="77" t="s">
        <v>103</v>
      </c>
      <c r="B25" s="77" t="s">
        <v>104</v>
      </c>
      <c r="C25" s="137" t="s">
        <v>105</v>
      </c>
      <c r="D25" s="141">
        <v>3.99</v>
      </c>
      <c r="E25" s="141">
        <f t="shared" si="2"/>
        <v>1.5960000000000001</v>
      </c>
      <c r="F25" s="78">
        <v>1.875</v>
      </c>
      <c r="G25" s="78">
        <v>0.75</v>
      </c>
      <c r="H25" s="78">
        <v>7.25</v>
      </c>
      <c r="I25" s="78">
        <v>5.2999999999999999E-2</v>
      </c>
      <c r="J25" s="79">
        <v>12</v>
      </c>
      <c r="K25" s="78">
        <v>4</v>
      </c>
      <c r="L25" s="78">
        <v>4.5</v>
      </c>
      <c r="M25" s="78">
        <v>7.5</v>
      </c>
      <c r="N25" s="78">
        <v>0.754</v>
      </c>
      <c r="O25" s="80">
        <f t="shared" si="3"/>
        <v>135</v>
      </c>
      <c r="P25" s="79">
        <v>144</v>
      </c>
      <c r="Q25" s="78">
        <v>14</v>
      </c>
      <c r="R25" s="78">
        <v>10</v>
      </c>
      <c r="S25" s="78">
        <v>10</v>
      </c>
      <c r="T25" s="78">
        <v>12</v>
      </c>
      <c r="U25" s="80">
        <f t="shared" si="4"/>
        <v>0.81018518518518523</v>
      </c>
      <c r="V25" s="26"/>
      <c r="W25" s="26"/>
      <c r="X25" s="78"/>
      <c r="Y25" s="26"/>
      <c r="Z25" s="81" t="s">
        <v>26</v>
      </c>
      <c r="AA25" s="14"/>
      <c r="AB25" s="15"/>
      <c r="AC25" s="15"/>
      <c r="AD25" s="15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 ht="15" customHeight="1">
      <c r="A26" s="77" t="s">
        <v>106</v>
      </c>
      <c r="B26" s="77" t="s">
        <v>107</v>
      </c>
      <c r="C26" s="137" t="s">
        <v>108</v>
      </c>
      <c r="D26" s="141">
        <v>3.99</v>
      </c>
      <c r="E26" s="141">
        <f t="shared" si="2"/>
        <v>1.5960000000000001</v>
      </c>
      <c r="F26" s="78">
        <v>1.875</v>
      </c>
      <c r="G26" s="78">
        <v>0.75</v>
      </c>
      <c r="H26" s="78">
        <v>7.25</v>
      </c>
      <c r="I26" s="78">
        <v>5.2999999999999999E-2</v>
      </c>
      <c r="J26" s="79">
        <v>12</v>
      </c>
      <c r="K26" s="78">
        <v>4</v>
      </c>
      <c r="L26" s="78">
        <v>4.5</v>
      </c>
      <c r="M26" s="78">
        <v>7.5</v>
      </c>
      <c r="N26" s="78">
        <v>0.754</v>
      </c>
      <c r="O26" s="80">
        <f t="shared" si="3"/>
        <v>135</v>
      </c>
      <c r="P26" s="79">
        <v>144</v>
      </c>
      <c r="Q26" s="78">
        <v>14</v>
      </c>
      <c r="R26" s="78">
        <v>10</v>
      </c>
      <c r="S26" s="78">
        <v>10</v>
      </c>
      <c r="T26" s="78">
        <v>12</v>
      </c>
      <c r="U26" s="80">
        <f t="shared" si="4"/>
        <v>0.81018518518518523</v>
      </c>
      <c r="V26" s="26"/>
      <c r="W26" s="26"/>
      <c r="X26" s="78"/>
      <c r="Y26" s="26"/>
      <c r="Z26" s="81" t="s">
        <v>26</v>
      </c>
      <c r="AA26" s="14"/>
      <c r="AB26" s="15"/>
      <c r="AC26" s="15"/>
      <c r="AD26" s="15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 ht="15" customHeight="1">
      <c r="A27" s="77" t="s">
        <v>109</v>
      </c>
      <c r="B27" s="77" t="s">
        <v>110</v>
      </c>
      <c r="C27" s="137" t="s">
        <v>111</v>
      </c>
      <c r="D27" s="141">
        <v>3.99</v>
      </c>
      <c r="E27" s="141">
        <f t="shared" si="2"/>
        <v>1.5960000000000001</v>
      </c>
      <c r="F27" s="78">
        <v>1.875</v>
      </c>
      <c r="G27" s="78">
        <v>0.75</v>
      </c>
      <c r="H27" s="78">
        <v>7.25</v>
      </c>
      <c r="I27" s="78">
        <v>5.2999999999999999E-2</v>
      </c>
      <c r="J27" s="79">
        <v>12</v>
      </c>
      <c r="K27" s="78">
        <v>4</v>
      </c>
      <c r="L27" s="78">
        <v>4.5</v>
      </c>
      <c r="M27" s="78">
        <v>7.5</v>
      </c>
      <c r="N27" s="78">
        <v>0.754</v>
      </c>
      <c r="O27" s="80">
        <f t="shared" si="3"/>
        <v>135</v>
      </c>
      <c r="P27" s="79">
        <v>144</v>
      </c>
      <c r="Q27" s="78">
        <v>14</v>
      </c>
      <c r="R27" s="78">
        <v>10</v>
      </c>
      <c r="S27" s="78">
        <v>10</v>
      </c>
      <c r="T27" s="78">
        <v>12</v>
      </c>
      <c r="U27" s="80">
        <f t="shared" si="4"/>
        <v>0.81018518518518523</v>
      </c>
      <c r="V27" s="26"/>
      <c r="W27" s="26"/>
      <c r="X27" s="78"/>
      <c r="Y27" s="26"/>
      <c r="Z27" s="81" t="s">
        <v>26</v>
      </c>
      <c r="AA27" s="14"/>
      <c r="AB27" s="15"/>
      <c r="AC27" s="15"/>
      <c r="AD27" s="15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 ht="15" customHeight="1">
      <c r="A28" s="77" t="s">
        <v>112</v>
      </c>
      <c r="B28" s="77" t="s">
        <v>113</v>
      </c>
      <c r="C28" s="137" t="s">
        <v>114</v>
      </c>
      <c r="D28" s="141">
        <v>3.99</v>
      </c>
      <c r="E28" s="141">
        <f t="shared" si="2"/>
        <v>1.5960000000000001</v>
      </c>
      <c r="F28" s="78">
        <v>1.875</v>
      </c>
      <c r="G28" s="78">
        <v>0.75</v>
      </c>
      <c r="H28" s="78">
        <v>7.25</v>
      </c>
      <c r="I28" s="78">
        <v>5.2999999999999999E-2</v>
      </c>
      <c r="J28" s="79">
        <v>12</v>
      </c>
      <c r="K28" s="78">
        <v>4</v>
      </c>
      <c r="L28" s="78">
        <v>4.5</v>
      </c>
      <c r="M28" s="78">
        <v>7.5</v>
      </c>
      <c r="N28" s="78">
        <v>0.754</v>
      </c>
      <c r="O28" s="80">
        <f t="shared" si="3"/>
        <v>135</v>
      </c>
      <c r="P28" s="79">
        <v>144</v>
      </c>
      <c r="Q28" s="78">
        <v>14</v>
      </c>
      <c r="R28" s="78">
        <v>10</v>
      </c>
      <c r="S28" s="78">
        <v>10</v>
      </c>
      <c r="T28" s="78">
        <v>12</v>
      </c>
      <c r="U28" s="80">
        <f t="shared" si="4"/>
        <v>0.81018518518518523</v>
      </c>
      <c r="V28" s="26"/>
      <c r="W28" s="26"/>
      <c r="X28" s="78"/>
      <c r="Y28" s="26"/>
      <c r="Z28" s="81" t="s">
        <v>26</v>
      </c>
      <c r="AA28" s="14"/>
      <c r="AB28" s="15"/>
      <c r="AC28" s="15"/>
      <c r="AD28" s="15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 ht="15" customHeight="1">
      <c r="A29" s="77" t="s">
        <v>115</v>
      </c>
      <c r="B29" s="77" t="s">
        <v>116</v>
      </c>
      <c r="C29" s="137" t="s">
        <v>117</v>
      </c>
      <c r="D29" s="141">
        <v>3.99</v>
      </c>
      <c r="E29" s="141">
        <f t="shared" si="2"/>
        <v>1.5960000000000001</v>
      </c>
      <c r="F29" s="78">
        <v>1.875</v>
      </c>
      <c r="G29" s="78">
        <v>0.75</v>
      </c>
      <c r="H29" s="78">
        <v>7.25</v>
      </c>
      <c r="I29" s="78">
        <v>5.2999999999999999E-2</v>
      </c>
      <c r="J29" s="79">
        <v>12</v>
      </c>
      <c r="K29" s="78">
        <v>4</v>
      </c>
      <c r="L29" s="78">
        <v>4.5</v>
      </c>
      <c r="M29" s="78">
        <v>7.5</v>
      </c>
      <c r="N29" s="78">
        <v>0.754</v>
      </c>
      <c r="O29" s="80">
        <f t="shared" si="3"/>
        <v>135</v>
      </c>
      <c r="P29" s="79">
        <v>144</v>
      </c>
      <c r="Q29" s="78">
        <v>14</v>
      </c>
      <c r="R29" s="78">
        <v>10</v>
      </c>
      <c r="S29" s="78">
        <v>10</v>
      </c>
      <c r="T29" s="78">
        <v>12</v>
      </c>
      <c r="U29" s="80">
        <f t="shared" si="4"/>
        <v>0.81018518518518523</v>
      </c>
      <c r="V29" s="26"/>
      <c r="W29" s="26"/>
      <c r="X29" s="78"/>
      <c r="Y29" s="26"/>
      <c r="Z29" s="81" t="s">
        <v>26</v>
      </c>
      <c r="AA29" s="14"/>
      <c r="AB29" s="15"/>
      <c r="AC29" s="15"/>
      <c r="AD29" s="15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 ht="15" customHeight="1">
      <c r="A30" s="77" t="s">
        <v>64</v>
      </c>
      <c r="B30" s="77" t="s">
        <v>65</v>
      </c>
      <c r="C30" s="137" t="s">
        <v>66</v>
      </c>
      <c r="D30" s="141">
        <v>3.99</v>
      </c>
      <c r="E30" s="141">
        <f t="shared" si="2"/>
        <v>1.5960000000000001</v>
      </c>
      <c r="F30" s="78">
        <v>1.875</v>
      </c>
      <c r="G30" s="78">
        <v>0.75</v>
      </c>
      <c r="H30" s="78">
        <v>7.25</v>
      </c>
      <c r="I30" s="78">
        <v>5.2999999999999999E-2</v>
      </c>
      <c r="J30" s="79">
        <v>12</v>
      </c>
      <c r="K30" s="78">
        <v>4</v>
      </c>
      <c r="L30" s="78">
        <v>4.5</v>
      </c>
      <c r="M30" s="78">
        <v>7.5</v>
      </c>
      <c r="N30" s="78">
        <v>0.754</v>
      </c>
      <c r="O30" s="80">
        <f t="shared" si="3"/>
        <v>135</v>
      </c>
      <c r="P30" s="79">
        <v>144</v>
      </c>
      <c r="Q30" s="78">
        <v>14</v>
      </c>
      <c r="R30" s="78">
        <v>10</v>
      </c>
      <c r="S30" s="78">
        <v>10</v>
      </c>
      <c r="T30" s="78">
        <v>12</v>
      </c>
      <c r="U30" s="80">
        <f t="shared" si="4"/>
        <v>0.81018518518518523</v>
      </c>
      <c r="V30" s="26"/>
      <c r="W30" s="26"/>
      <c r="X30" s="78"/>
      <c r="Y30" s="26"/>
      <c r="Z30" s="81" t="s">
        <v>26</v>
      </c>
      <c r="AA30" s="14"/>
      <c r="AB30" s="15"/>
      <c r="AC30" s="15"/>
      <c r="AD30" s="15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 ht="15" customHeight="1">
      <c r="A31" s="77" t="s">
        <v>67</v>
      </c>
      <c r="B31" s="77" t="s">
        <v>68</v>
      </c>
      <c r="C31" s="137" t="s">
        <v>69</v>
      </c>
      <c r="D31" s="141">
        <v>3.99</v>
      </c>
      <c r="E31" s="141">
        <f t="shared" si="2"/>
        <v>1.5960000000000001</v>
      </c>
      <c r="F31" s="78">
        <v>1.875</v>
      </c>
      <c r="G31" s="78">
        <v>0.75</v>
      </c>
      <c r="H31" s="78">
        <v>7.25</v>
      </c>
      <c r="I31" s="78">
        <v>5.2999999999999999E-2</v>
      </c>
      <c r="J31" s="79">
        <v>12</v>
      </c>
      <c r="K31" s="78">
        <v>4</v>
      </c>
      <c r="L31" s="78">
        <v>4.5</v>
      </c>
      <c r="M31" s="78">
        <v>7.5</v>
      </c>
      <c r="N31" s="78">
        <v>0.754</v>
      </c>
      <c r="O31" s="80">
        <f t="shared" si="3"/>
        <v>135</v>
      </c>
      <c r="P31" s="79">
        <v>144</v>
      </c>
      <c r="Q31" s="78">
        <v>14</v>
      </c>
      <c r="R31" s="78">
        <v>10</v>
      </c>
      <c r="S31" s="78">
        <v>10</v>
      </c>
      <c r="T31" s="78">
        <v>12</v>
      </c>
      <c r="U31" s="80">
        <f t="shared" si="4"/>
        <v>0.81018518518518523</v>
      </c>
      <c r="V31" s="26"/>
      <c r="W31" s="26"/>
      <c r="X31" s="78"/>
      <c r="Y31" s="26"/>
      <c r="Z31" s="81" t="s">
        <v>26</v>
      </c>
      <c r="AA31" s="14"/>
      <c r="AB31" s="15"/>
      <c r="AC31" s="15"/>
      <c r="AD31" s="15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15" customHeight="1">
      <c r="A32" s="77" t="s">
        <v>70</v>
      </c>
      <c r="B32" s="77" t="s">
        <v>71</v>
      </c>
      <c r="C32" s="137" t="s">
        <v>72</v>
      </c>
      <c r="D32" s="141">
        <v>3.99</v>
      </c>
      <c r="E32" s="141">
        <f t="shared" si="2"/>
        <v>1.5960000000000001</v>
      </c>
      <c r="F32" s="78">
        <v>1.875</v>
      </c>
      <c r="G32" s="78">
        <v>0.75</v>
      </c>
      <c r="H32" s="78">
        <v>7.25</v>
      </c>
      <c r="I32" s="78">
        <v>5.2999999999999999E-2</v>
      </c>
      <c r="J32" s="79">
        <v>12</v>
      </c>
      <c r="K32" s="78">
        <v>4</v>
      </c>
      <c r="L32" s="78">
        <v>4.5</v>
      </c>
      <c r="M32" s="78">
        <v>7.5</v>
      </c>
      <c r="N32" s="78">
        <v>0.754</v>
      </c>
      <c r="O32" s="80">
        <f t="shared" si="3"/>
        <v>135</v>
      </c>
      <c r="P32" s="79">
        <v>144</v>
      </c>
      <c r="Q32" s="78">
        <v>14</v>
      </c>
      <c r="R32" s="78">
        <v>10</v>
      </c>
      <c r="S32" s="78">
        <v>10</v>
      </c>
      <c r="T32" s="78">
        <v>12</v>
      </c>
      <c r="U32" s="80">
        <f t="shared" si="4"/>
        <v>0.81018518518518523</v>
      </c>
      <c r="V32" s="26"/>
      <c r="W32" s="26"/>
      <c r="X32" s="78"/>
      <c r="Y32" s="26"/>
      <c r="Z32" s="81" t="s">
        <v>26</v>
      </c>
      <c r="AA32" s="14"/>
      <c r="AB32" s="15"/>
      <c r="AC32" s="15"/>
      <c r="AD32" s="15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:47" ht="15" customHeight="1">
      <c r="A33" s="77" t="s">
        <v>73</v>
      </c>
      <c r="B33" s="77" t="s">
        <v>74</v>
      </c>
      <c r="C33" s="137" t="s">
        <v>75</v>
      </c>
      <c r="D33" s="141">
        <v>3.99</v>
      </c>
      <c r="E33" s="141">
        <f t="shared" si="2"/>
        <v>1.5960000000000001</v>
      </c>
      <c r="F33" s="78">
        <v>1.875</v>
      </c>
      <c r="G33" s="78">
        <v>0.75</v>
      </c>
      <c r="H33" s="78">
        <v>7.25</v>
      </c>
      <c r="I33" s="78">
        <v>5.2999999999999999E-2</v>
      </c>
      <c r="J33" s="79">
        <v>12</v>
      </c>
      <c r="K33" s="78">
        <v>4</v>
      </c>
      <c r="L33" s="78">
        <v>4.5</v>
      </c>
      <c r="M33" s="78">
        <v>7.5</v>
      </c>
      <c r="N33" s="78">
        <v>0.754</v>
      </c>
      <c r="O33" s="80">
        <f t="shared" si="3"/>
        <v>135</v>
      </c>
      <c r="P33" s="79">
        <v>144</v>
      </c>
      <c r="Q33" s="78">
        <v>14</v>
      </c>
      <c r="R33" s="78">
        <v>10</v>
      </c>
      <c r="S33" s="78">
        <v>10</v>
      </c>
      <c r="T33" s="78">
        <v>12</v>
      </c>
      <c r="U33" s="80">
        <f t="shared" si="4"/>
        <v>0.81018518518518523</v>
      </c>
      <c r="V33" s="26"/>
      <c r="W33" s="26"/>
      <c r="X33" s="78"/>
      <c r="Y33" s="26"/>
      <c r="Z33" s="81" t="s">
        <v>26</v>
      </c>
      <c r="AA33" s="14"/>
      <c r="AB33" s="15"/>
      <c r="AC33" s="15"/>
      <c r="AD33" s="15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 ht="15" customHeight="1">
      <c r="A34" s="77" t="s">
        <v>76</v>
      </c>
      <c r="B34" s="77" t="s">
        <v>77</v>
      </c>
      <c r="C34" s="137" t="s">
        <v>78</v>
      </c>
      <c r="D34" s="141">
        <v>3.99</v>
      </c>
      <c r="E34" s="141">
        <f t="shared" si="2"/>
        <v>1.5960000000000001</v>
      </c>
      <c r="F34" s="78">
        <v>1.875</v>
      </c>
      <c r="G34" s="78">
        <v>0.75</v>
      </c>
      <c r="H34" s="78">
        <v>7.25</v>
      </c>
      <c r="I34" s="78">
        <v>5.2999999999999999E-2</v>
      </c>
      <c r="J34" s="79">
        <v>12</v>
      </c>
      <c r="K34" s="78">
        <v>4</v>
      </c>
      <c r="L34" s="78">
        <v>4.5</v>
      </c>
      <c r="M34" s="78">
        <v>7.5</v>
      </c>
      <c r="N34" s="78">
        <v>0.754</v>
      </c>
      <c r="O34" s="80">
        <f t="shared" si="3"/>
        <v>135</v>
      </c>
      <c r="P34" s="79">
        <v>144</v>
      </c>
      <c r="Q34" s="78">
        <v>14</v>
      </c>
      <c r="R34" s="78">
        <v>10</v>
      </c>
      <c r="S34" s="78">
        <v>10</v>
      </c>
      <c r="T34" s="78">
        <v>12</v>
      </c>
      <c r="U34" s="80">
        <f t="shared" si="4"/>
        <v>0.81018518518518523</v>
      </c>
      <c r="V34" s="26"/>
      <c r="W34" s="26"/>
      <c r="X34" s="78"/>
      <c r="Y34" s="26"/>
      <c r="Z34" s="81" t="s">
        <v>26</v>
      </c>
      <c r="AA34" s="14"/>
      <c r="AB34" s="15"/>
      <c r="AC34" s="15"/>
      <c r="AD34" s="15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47" ht="15" customHeight="1">
      <c r="A35" s="77" t="s">
        <v>79</v>
      </c>
      <c r="B35" s="77" t="s">
        <v>80</v>
      </c>
      <c r="C35" s="137" t="s">
        <v>81</v>
      </c>
      <c r="D35" s="141">
        <v>3.99</v>
      </c>
      <c r="E35" s="141">
        <f t="shared" si="2"/>
        <v>1.5960000000000001</v>
      </c>
      <c r="F35" s="78">
        <v>1.875</v>
      </c>
      <c r="G35" s="78">
        <v>0.75</v>
      </c>
      <c r="H35" s="78">
        <v>7.25</v>
      </c>
      <c r="I35" s="78">
        <v>5.2999999999999999E-2</v>
      </c>
      <c r="J35" s="79">
        <v>12</v>
      </c>
      <c r="K35" s="78">
        <v>4</v>
      </c>
      <c r="L35" s="78">
        <v>4.5</v>
      </c>
      <c r="M35" s="78">
        <v>7.5</v>
      </c>
      <c r="N35" s="78">
        <v>0.754</v>
      </c>
      <c r="O35" s="80">
        <f t="shared" si="3"/>
        <v>135</v>
      </c>
      <c r="P35" s="79">
        <v>144</v>
      </c>
      <c r="Q35" s="78">
        <v>14</v>
      </c>
      <c r="R35" s="78">
        <v>10</v>
      </c>
      <c r="S35" s="78">
        <v>10</v>
      </c>
      <c r="T35" s="78">
        <v>12</v>
      </c>
      <c r="U35" s="80">
        <f t="shared" si="4"/>
        <v>0.81018518518518523</v>
      </c>
      <c r="V35" s="26"/>
      <c r="W35" s="26"/>
      <c r="X35" s="78"/>
      <c r="Y35" s="26"/>
      <c r="Z35" s="81" t="s">
        <v>26</v>
      </c>
      <c r="AA35" s="14"/>
      <c r="AB35" s="15"/>
      <c r="AC35" s="15"/>
      <c r="AD35" s="15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1:47" ht="15" customHeight="1">
      <c r="A36" s="77" t="s">
        <v>82</v>
      </c>
      <c r="B36" s="77" t="s">
        <v>83</v>
      </c>
      <c r="C36" s="137" t="s">
        <v>84</v>
      </c>
      <c r="D36" s="141">
        <v>3.99</v>
      </c>
      <c r="E36" s="141">
        <f t="shared" si="2"/>
        <v>1.5960000000000001</v>
      </c>
      <c r="F36" s="78">
        <v>1.875</v>
      </c>
      <c r="G36" s="78">
        <v>0.75</v>
      </c>
      <c r="H36" s="78">
        <v>7.25</v>
      </c>
      <c r="I36" s="78">
        <v>5.2999999999999999E-2</v>
      </c>
      <c r="J36" s="79">
        <v>12</v>
      </c>
      <c r="K36" s="78">
        <v>4</v>
      </c>
      <c r="L36" s="78">
        <v>4.5</v>
      </c>
      <c r="M36" s="78">
        <v>7.5</v>
      </c>
      <c r="N36" s="78">
        <v>0.754</v>
      </c>
      <c r="O36" s="80">
        <f t="shared" si="3"/>
        <v>135</v>
      </c>
      <c r="P36" s="79">
        <v>144</v>
      </c>
      <c r="Q36" s="78">
        <v>14</v>
      </c>
      <c r="R36" s="78">
        <v>10</v>
      </c>
      <c r="S36" s="78">
        <v>10</v>
      </c>
      <c r="T36" s="78">
        <v>12</v>
      </c>
      <c r="U36" s="80">
        <f t="shared" si="4"/>
        <v>0.81018518518518523</v>
      </c>
      <c r="V36" s="26"/>
      <c r="W36" s="26"/>
      <c r="X36" s="78"/>
      <c r="Y36" s="26"/>
      <c r="Z36" s="81" t="s">
        <v>26</v>
      </c>
      <c r="AA36" s="14"/>
      <c r="AB36" s="15"/>
      <c r="AC36" s="15"/>
      <c r="AD36" s="15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1:47" ht="15" customHeight="1">
      <c r="A37" s="77" t="s">
        <v>94</v>
      </c>
      <c r="B37" s="77" t="s">
        <v>95</v>
      </c>
      <c r="C37" s="137" t="s">
        <v>96</v>
      </c>
      <c r="D37" s="141">
        <v>3.99</v>
      </c>
      <c r="E37" s="141">
        <f t="shared" si="2"/>
        <v>1.5960000000000001</v>
      </c>
      <c r="F37" s="78">
        <v>1.875</v>
      </c>
      <c r="G37" s="78">
        <v>0.75</v>
      </c>
      <c r="H37" s="78">
        <v>7.25</v>
      </c>
      <c r="I37" s="78">
        <v>5.2999999999999999E-2</v>
      </c>
      <c r="J37" s="79">
        <v>12</v>
      </c>
      <c r="K37" s="78">
        <v>4</v>
      </c>
      <c r="L37" s="78">
        <v>4.5</v>
      </c>
      <c r="M37" s="78">
        <v>7.5</v>
      </c>
      <c r="N37" s="78">
        <v>0.754</v>
      </c>
      <c r="O37" s="80">
        <f t="shared" si="3"/>
        <v>135</v>
      </c>
      <c r="P37" s="79">
        <v>144</v>
      </c>
      <c r="Q37" s="78">
        <v>14</v>
      </c>
      <c r="R37" s="78">
        <v>10</v>
      </c>
      <c r="S37" s="78">
        <v>10</v>
      </c>
      <c r="T37" s="78">
        <v>12</v>
      </c>
      <c r="U37" s="80">
        <f t="shared" si="4"/>
        <v>0.81018518518518523</v>
      </c>
      <c r="V37" s="26"/>
      <c r="W37" s="26"/>
      <c r="X37" s="78"/>
      <c r="Y37" s="26"/>
      <c r="Z37" s="81" t="s">
        <v>26</v>
      </c>
      <c r="AA37" s="14"/>
      <c r="AB37" s="15"/>
      <c r="AC37" s="15"/>
      <c r="AD37" s="15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47" ht="15" customHeight="1">
      <c r="A38" s="77" t="s">
        <v>91</v>
      </c>
      <c r="B38" s="77" t="s">
        <v>92</v>
      </c>
      <c r="C38" s="137" t="s">
        <v>93</v>
      </c>
      <c r="D38" s="141">
        <v>3.99</v>
      </c>
      <c r="E38" s="141">
        <f t="shared" si="2"/>
        <v>1.5960000000000001</v>
      </c>
      <c r="F38" s="78">
        <v>1.875</v>
      </c>
      <c r="G38" s="78">
        <v>0.75</v>
      </c>
      <c r="H38" s="78">
        <v>7.25</v>
      </c>
      <c r="I38" s="78">
        <v>5.2999999999999999E-2</v>
      </c>
      <c r="J38" s="79">
        <v>12</v>
      </c>
      <c r="K38" s="78">
        <v>4</v>
      </c>
      <c r="L38" s="78">
        <v>4.5</v>
      </c>
      <c r="M38" s="78">
        <v>7.5</v>
      </c>
      <c r="N38" s="78">
        <v>0.754</v>
      </c>
      <c r="O38" s="80">
        <f t="shared" si="3"/>
        <v>135</v>
      </c>
      <c r="P38" s="79">
        <v>144</v>
      </c>
      <c r="Q38" s="78">
        <v>14</v>
      </c>
      <c r="R38" s="78">
        <v>10</v>
      </c>
      <c r="S38" s="78">
        <v>10</v>
      </c>
      <c r="T38" s="78">
        <v>12</v>
      </c>
      <c r="U38" s="80">
        <f t="shared" si="4"/>
        <v>0.81018518518518523</v>
      </c>
      <c r="V38" s="26"/>
      <c r="W38" s="26"/>
      <c r="X38" s="78"/>
      <c r="Y38" s="26"/>
      <c r="Z38" s="81" t="s">
        <v>26</v>
      </c>
      <c r="AA38" s="14"/>
      <c r="AB38" s="15"/>
      <c r="AC38" s="15"/>
      <c r="AD38" s="15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47" ht="15" customHeight="1">
      <c r="A39" s="77" t="s">
        <v>85</v>
      </c>
      <c r="B39" s="77" t="s">
        <v>86</v>
      </c>
      <c r="C39" s="137" t="s">
        <v>87</v>
      </c>
      <c r="D39" s="141">
        <v>3.99</v>
      </c>
      <c r="E39" s="141">
        <f t="shared" si="2"/>
        <v>1.5960000000000001</v>
      </c>
      <c r="F39" s="78">
        <v>1.875</v>
      </c>
      <c r="G39" s="78">
        <v>0.75</v>
      </c>
      <c r="H39" s="78">
        <v>7.25</v>
      </c>
      <c r="I39" s="78">
        <v>5.2999999999999999E-2</v>
      </c>
      <c r="J39" s="79">
        <v>12</v>
      </c>
      <c r="K39" s="78">
        <v>4</v>
      </c>
      <c r="L39" s="78">
        <v>4.5</v>
      </c>
      <c r="M39" s="78">
        <v>7.5</v>
      </c>
      <c r="N39" s="78">
        <v>0.754</v>
      </c>
      <c r="O39" s="80">
        <f t="shared" si="3"/>
        <v>135</v>
      </c>
      <c r="P39" s="79">
        <v>144</v>
      </c>
      <c r="Q39" s="78">
        <v>14</v>
      </c>
      <c r="R39" s="78">
        <v>10</v>
      </c>
      <c r="S39" s="78">
        <v>10</v>
      </c>
      <c r="T39" s="78">
        <v>12</v>
      </c>
      <c r="U39" s="80">
        <f t="shared" si="4"/>
        <v>0.81018518518518523</v>
      </c>
      <c r="V39" s="26"/>
      <c r="W39" s="26"/>
      <c r="X39" s="78"/>
      <c r="Y39" s="26"/>
      <c r="Z39" s="81" t="s">
        <v>26</v>
      </c>
      <c r="AA39" s="14"/>
      <c r="AB39" s="15"/>
      <c r="AC39" s="15"/>
      <c r="AD39" s="15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1:47" ht="15" customHeight="1">
      <c r="A40" s="77" t="s">
        <v>88</v>
      </c>
      <c r="B40" s="77" t="s">
        <v>89</v>
      </c>
      <c r="C40" s="137" t="s">
        <v>90</v>
      </c>
      <c r="D40" s="141">
        <v>3.99</v>
      </c>
      <c r="E40" s="141">
        <f t="shared" si="2"/>
        <v>1.5960000000000001</v>
      </c>
      <c r="F40" s="78">
        <v>1.875</v>
      </c>
      <c r="G40" s="78">
        <v>0.75</v>
      </c>
      <c r="H40" s="78">
        <v>7.25</v>
      </c>
      <c r="I40" s="78">
        <v>5.2999999999999999E-2</v>
      </c>
      <c r="J40" s="79">
        <v>12</v>
      </c>
      <c r="K40" s="78">
        <v>4</v>
      </c>
      <c r="L40" s="78">
        <v>4.5</v>
      </c>
      <c r="M40" s="78">
        <v>7.5</v>
      </c>
      <c r="N40" s="78">
        <v>0.754</v>
      </c>
      <c r="O40" s="80">
        <f t="shared" si="3"/>
        <v>135</v>
      </c>
      <c r="P40" s="79">
        <v>144</v>
      </c>
      <c r="Q40" s="78">
        <v>14</v>
      </c>
      <c r="R40" s="78">
        <v>10</v>
      </c>
      <c r="S40" s="78">
        <v>10</v>
      </c>
      <c r="T40" s="78">
        <v>12</v>
      </c>
      <c r="U40" s="80">
        <f t="shared" si="4"/>
        <v>0.81018518518518523</v>
      </c>
      <c r="V40" s="26"/>
      <c r="W40" s="26"/>
      <c r="X40" s="78"/>
      <c r="Y40" s="26"/>
      <c r="Z40" s="81" t="s">
        <v>26</v>
      </c>
      <c r="AA40" s="14"/>
      <c r="AB40" s="15"/>
      <c r="AC40" s="15"/>
      <c r="AD40" s="15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1:47" ht="15" customHeight="1">
      <c r="A41" s="77" t="s">
        <v>48</v>
      </c>
      <c r="B41" s="77" t="s">
        <v>49</v>
      </c>
      <c r="C41" s="137" t="s">
        <v>50</v>
      </c>
      <c r="D41" s="141">
        <v>15.66</v>
      </c>
      <c r="E41" s="141">
        <f t="shared" si="2"/>
        <v>6.2640000000000002</v>
      </c>
      <c r="F41" s="78">
        <v>3.625</v>
      </c>
      <c r="G41" s="78">
        <v>0.75</v>
      </c>
      <c r="H41" s="78">
        <v>7</v>
      </c>
      <c r="I41" s="78">
        <v>0.21</v>
      </c>
      <c r="J41" s="79">
        <v>1</v>
      </c>
      <c r="K41" s="78">
        <v>0.75</v>
      </c>
      <c r="L41" s="78">
        <v>3.75</v>
      </c>
      <c r="M41" s="78">
        <v>7</v>
      </c>
      <c r="N41" s="78">
        <v>0.21</v>
      </c>
      <c r="O41" s="80">
        <f t="shared" si="3"/>
        <v>19.6875</v>
      </c>
      <c r="P41" s="79">
        <v>72</v>
      </c>
      <c r="Q41" s="78">
        <v>14</v>
      </c>
      <c r="R41" s="78">
        <v>10</v>
      </c>
      <c r="S41" s="78">
        <v>12</v>
      </c>
      <c r="T41" s="78">
        <v>17</v>
      </c>
      <c r="U41" s="80">
        <f t="shared" si="4"/>
        <v>0.97222222222222221</v>
      </c>
      <c r="V41" s="26"/>
      <c r="W41" s="26"/>
      <c r="X41" s="78"/>
      <c r="Y41" s="26"/>
      <c r="Z41" s="81" t="s">
        <v>26</v>
      </c>
      <c r="AA41" s="14"/>
      <c r="AB41" s="15"/>
      <c r="AC41" s="15"/>
      <c r="AD41" s="15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1:47" ht="15" customHeight="1">
      <c r="A42" s="77" t="s">
        <v>51</v>
      </c>
      <c r="B42" s="77" t="s">
        <v>52</v>
      </c>
      <c r="C42" s="137" t="s">
        <v>53</v>
      </c>
      <c r="D42" s="141">
        <v>15.66</v>
      </c>
      <c r="E42" s="141">
        <f t="shared" si="2"/>
        <v>6.2640000000000002</v>
      </c>
      <c r="F42" s="78">
        <v>3.625</v>
      </c>
      <c r="G42" s="78">
        <v>0.75</v>
      </c>
      <c r="H42" s="78">
        <v>7</v>
      </c>
      <c r="I42" s="78">
        <v>0.21</v>
      </c>
      <c r="J42" s="79">
        <v>1</v>
      </c>
      <c r="K42" s="78">
        <v>0.75</v>
      </c>
      <c r="L42" s="78">
        <v>3.75</v>
      </c>
      <c r="M42" s="78">
        <v>7</v>
      </c>
      <c r="N42" s="78">
        <v>0.21</v>
      </c>
      <c r="O42" s="80">
        <f t="shared" si="3"/>
        <v>19.6875</v>
      </c>
      <c r="P42" s="79">
        <v>72</v>
      </c>
      <c r="Q42" s="78">
        <v>14</v>
      </c>
      <c r="R42" s="78">
        <v>10</v>
      </c>
      <c r="S42" s="78">
        <v>12</v>
      </c>
      <c r="T42" s="78">
        <v>17</v>
      </c>
      <c r="U42" s="80">
        <f t="shared" si="4"/>
        <v>0.97222222222222221</v>
      </c>
      <c r="V42" s="26"/>
      <c r="W42" s="26"/>
      <c r="X42" s="78"/>
      <c r="Y42" s="26"/>
      <c r="Z42" s="81" t="s">
        <v>26</v>
      </c>
      <c r="AA42" s="14"/>
      <c r="AB42" s="15"/>
      <c r="AC42" s="15"/>
      <c r="AD42" s="15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1:47" ht="15" customHeight="1">
      <c r="A43" s="77" t="s">
        <v>42</v>
      </c>
      <c r="B43" s="77" t="s">
        <v>43</v>
      </c>
      <c r="C43" s="137" t="s">
        <v>44</v>
      </c>
      <c r="D43" s="141">
        <v>15.66</v>
      </c>
      <c r="E43" s="141">
        <f t="shared" si="2"/>
        <v>6.2640000000000002</v>
      </c>
      <c r="F43" s="78">
        <v>3.625</v>
      </c>
      <c r="G43" s="78">
        <v>0.75</v>
      </c>
      <c r="H43" s="78">
        <v>7</v>
      </c>
      <c r="I43" s="78">
        <v>0.21</v>
      </c>
      <c r="J43" s="79">
        <v>1</v>
      </c>
      <c r="K43" s="78">
        <v>0.75</v>
      </c>
      <c r="L43" s="78">
        <v>3.75</v>
      </c>
      <c r="M43" s="78">
        <v>7</v>
      </c>
      <c r="N43" s="78">
        <v>0.21</v>
      </c>
      <c r="O43" s="80">
        <f t="shared" si="3"/>
        <v>19.6875</v>
      </c>
      <c r="P43" s="79">
        <v>72</v>
      </c>
      <c r="Q43" s="78">
        <v>14</v>
      </c>
      <c r="R43" s="78">
        <v>10</v>
      </c>
      <c r="S43" s="78">
        <v>12</v>
      </c>
      <c r="T43" s="78">
        <v>17</v>
      </c>
      <c r="U43" s="80">
        <f t="shared" si="4"/>
        <v>0.97222222222222221</v>
      </c>
      <c r="V43" s="26"/>
      <c r="W43" s="26"/>
      <c r="X43" s="78"/>
      <c r="Y43" s="26"/>
      <c r="Z43" s="81" t="s">
        <v>26</v>
      </c>
      <c r="AA43" s="14"/>
      <c r="AB43" s="15"/>
      <c r="AC43" s="15"/>
      <c r="AD43" s="15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1:47" ht="15" customHeight="1">
      <c r="A44" s="77" t="s">
        <v>45</v>
      </c>
      <c r="B44" s="77" t="s">
        <v>46</v>
      </c>
      <c r="C44" s="137" t="s">
        <v>47</v>
      </c>
      <c r="D44" s="141">
        <v>15.66</v>
      </c>
      <c r="E44" s="141">
        <f t="shared" si="2"/>
        <v>6.2640000000000002</v>
      </c>
      <c r="F44" s="78">
        <v>3.625</v>
      </c>
      <c r="G44" s="78">
        <v>0.75</v>
      </c>
      <c r="H44" s="78">
        <v>7</v>
      </c>
      <c r="I44" s="78">
        <v>0.21</v>
      </c>
      <c r="J44" s="79">
        <v>1</v>
      </c>
      <c r="K44" s="78">
        <v>0.75</v>
      </c>
      <c r="L44" s="78">
        <v>3.75</v>
      </c>
      <c r="M44" s="78">
        <v>7</v>
      </c>
      <c r="N44" s="78">
        <v>0.21</v>
      </c>
      <c r="O44" s="80">
        <f t="shared" si="3"/>
        <v>19.6875</v>
      </c>
      <c r="P44" s="79">
        <v>72</v>
      </c>
      <c r="Q44" s="78">
        <v>14</v>
      </c>
      <c r="R44" s="78">
        <v>10</v>
      </c>
      <c r="S44" s="78">
        <v>12</v>
      </c>
      <c r="T44" s="78">
        <v>17</v>
      </c>
      <c r="U44" s="80">
        <f t="shared" si="4"/>
        <v>0.97222222222222221</v>
      </c>
      <c r="V44" s="26"/>
      <c r="W44" s="26"/>
      <c r="X44" s="78"/>
      <c r="Y44" s="26"/>
      <c r="Z44" s="81" t="s">
        <v>26</v>
      </c>
      <c r="AA44" s="14"/>
      <c r="AB44" s="15"/>
      <c r="AC44" s="15"/>
      <c r="AD44" s="15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1:47" ht="15" customHeight="1">
      <c r="A45" s="77" t="s">
        <v>30</v>
      </c>
      <c r="B45" s="77" t="s">
        <v>31</v>
      </c>
      <c r="C45" s="137" t="s">
        <v>32</v>
      </c>
      <c r="D45" s="141">
        <v>15.66</v>
      </c>
      <c r="E45" s="141">
        <f t="shared" si="2"/>
        <v>6.2640000000000002</v>
      </c>
      <c r="F45" s="78">
        <v>3.625</v>
      </c>
      <c r="G45" s="78">
        <v>0.75</v>
      </c>
      <c r="H45" s="78">
        <v>7</v>
      </c>
      <c r="I45" s="78">
        <v>0.21</v>
      </c>
      <c r="J45" s="79">
        <v>1</v>
      </c>
      <c r="K45" s="78">
        <v>0.75</v>
      </c>
      <c r="L45" s="78">
        <v>3.75</v>
      </c>
      <c r="M45" s="78">
        <v>7</v>
      </c>
      <c r="N45" s="78">
        <v>0.21</v>
      </c>
      <c r="O45" s="80">
        <f t="shared" si="3"/>
        <v>19.6875</v>
      </c>
      <c r="P45" s="79">
        <v>72</v>
      </c>
      <c r="Q45" s="78">
        <v>14</v>
      </c>
      <c r="R45" s="78">
        <v>10</v>
      </c>
      <c r="S45" s="78">
        <v>12</v>
      </c>
      <c r="T45" s="78">
        <v>17</v>
      </c>
      <c r="U45" s="80">
        <f t="shared" si="4"/>
        <v>0.97222222222222221</v>
      </c>
      <c r="V45" s="26"/>
      <c r="W45" s="26"/>
      <c r="X45" s="78"/>
      <c r="Y45" s="26"/>
      <c r="Z45" s="81" t="s">
        <v>26</v>
      </c>
      <c r="AA45" s="14"/>
      <c r="AB45" s="15"/>
      <c r="AC45" s="15"/>
      <c r="AD45" s="15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1:47" ht="15" customHeight="1">
      <c r="A46" s="77" t="s">
        <v>33</v>
      </c>
      <c r="B46" s="77" t="s">
        <v>34</v>
      </c>
      <c r="C46" s="137" t="s">
        <v>35</v>
      </c>
      <c r="D46" s="141">
        <v>15.66</v>
      </c>
      <c r="E46" s="141">
        <f t="shared" si="2"/>
        <v>6.2640000000000002</v>
      </c>
      <c r="F46" s="78">
        <v>3.625</v>
      </c>
      <c r="G46" s="78">
        <v>0.75</v>
      </c>
      <c r="H46" s="78">
        <v>7</v>
      </c>
      <c r="I46" s="78">
        <v>0.21</v>
      </c>
      <c r="J46" s="79">
        <v>1</v>
      </c>
      <c r="K46" s="78">
        <v>0.75</v>
      </c>
      <c r="L46" s="78">
        <v>3.75</v>
      </c>
      <c r="M46" s="78">
        <v>7</v>
      </c>
      <c r="N46" s="78">
        <v>0.21</v>
      </c>
      <c r="O46" s="80">
        <f t="shared" si="3"/>
        <v>19.6875</v>
      </c>
      <c r="P46" s="79">
        <v>72</v>
      </c>
      <c r="Q46" s="78">
        <v>14</v>
      </c>
      <c r="R46" s="78">
        <v>10</v>
      </c>
      <c r="S46" s="78">
        <v>12</v>
      </c>
      <c r="T46" s="78">
        <v>17</v>
      </c>
      <c r="U46" s="80">
        <f t="shared" si="4"/>
        <v>0.97222222222222221</v>
      </c>
      <c r="V46" s="26"/>
      <c r="W46" s="26"/>
      <c r="X46" s="78"/>
      <c r="Y46" s="26"/>
      <c r="Z46" s="81" t="s">
        <v>26</v>
      </c>
      <c r="AA46" s="14"/>
      <c r="AB46" s="15"/>
      <c r="AC46" s="15"/>
      <c r="AD46" s="15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1:47" ht="15" customHeight="1">
      <c r="A47" s="77" t="s">
        <v>54</v>
      </c>
      <c r="B47" s="77" t="s">
        <v>55</v>
      </c>
      <c r="C47" s="137" t="s">
        <v>56</v>
      </c>
      <c r="D47" s="141">
        <v>15.66</v>
      </c>
      <c r="E47" s="141">
        <f t="shared" si="2"/>
        <v>6.2640000000000002</v>
      </c>
      <c r="F47" s="78">
        <v>3.625</v>
      </c>
      <c r="G47" s="78">
        <v>0.75</v>
      </c>
      <c r="H47" s="78">
        <v>7</v>
      </c>
      <c r="I47" s="78">
        <v>0.21</v>
      </c>
      <c r="J47" s="79">
        <v>1</v>
      </c>
      <c r="K47" s="78">
        <v>0.75</v>
      </c>
      <c r="L47" s="78">
        <v>3.75</v>
      </c>
      <c r="M47" s="78">
        <v>7</v>
      </c>
      <c r="N47" s="78">
        <v>0.21</v>
      </c>
      <c r="O47" s="80">
        <f t="shared" si="3"/>
        <v>19.6875</v>
      </c>
      <c r="P47" s="79">
        <v>72</v>
      </c>
      <c r="Q47" s="78">
        <v>14</v>
      </c>
      <c r="R47" s="78">
        <v>10</v>
      </c>
      <c r="S47" s="78">
        <v>12</v>
      </c>
      <c r="T47" s="78">
        <v>17</v>
      </c>
      <c r="U47" s="80">
        <f t="shared" si="4"/>
        <v>0.97222222222222221</v>
      </c>
      <c r="V47" s="26"/>
      <c r="W47" s="26"/>
      <c r="X47" s="78"/>
      <c r="Y47" s="26"/>
      <c r="Z47" s="81" t="s">
        <v>26</v>
      </c>
      <c r="AA47" s="14"/>
      <c r="AB47" s="15"/>
      <c r="AC47" s="15"/>
      <c r="AD47" s="15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47" ht="15" customHeight="1">
      <c r="A48" s="77" t="s">
        <v>36</v>
      </c>
      <c r="B48" s="95" t="s">
        <v>37</v>
      </c>
      <c r="C48" s="137" t="s">
        <v>38</v>
      </c>
      <c r="D48" s="141">
        <v>15.66</v>
      </c>
      <c r="E48" s="141">
        <f t="shared" si="2"/>
        <v>6.2640000000000002</v>
      </c>
      <c r="F48" s="78">
        <v>3.625</v>
      </c>
      <c r="G48" s="78">
        <v>0.75</v>
      </c>
      <c r="H48" s="78">
        <v>7</v>
      </c>
      <c r="I48" s="78">
        <v>0.21</v>
      </c>
      <c r="J48" s="79">
        <v>1</v>
      </c>
      <c r="K48" s="78">
        <v>0.75</v>
      </c>
      <c r="L48" s="78">
        <v>3.75</v>
      </c>
      <c r="M48" s="78">
        <v>7</v>
      </c>
      <c r="N48" s="78">
        <v>0.21</v>
      </c>
      <c r="O48" s="80">
        <f t="shared" si="3"/>
        <v>19.6875</v>
      </c>
      <c r="P48" s="79">
        <v>72</v>
      </c>
      <c r="Q48" s="78">
        <v>14</v>
      </c>
      <c r="R48" s="78">
        <v>10</v>
      </c>
      <c r="S48" s="78">
        <v>12</v>
      </c>
      <c r="T48" s="78">
        <v>17</v>
      </c>
      <c r="U48" s="80">
        <f t="shared" si="4"/>
        <v>0.97222222222222221</v>
      </c>
      <c r="V48" s="26"/>
      <c r="W48" s="26"/>
      <c r="X48" s="78"/>
      <c r="Y48" s="26"/>
      <c r="Z48" s="81" t="s">
        <v>26</v>
      </c>
      <c r="AA48" s="14"/>
      <c r="AB48" s="15"/>
      <c r="AC48" s="15"/>
      <c r="AD48" s="15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ht="15" customHeight="1">
      <c r="A49" s="77" t="s">
        <v>39</v>
      </c>
      <c r="B49" s="77" t="s">
        <v>40</v>
      </c>
      <c r="C49" s="137" t="s">
        <v>41</v>
      </c>
      <c r="D49" s="141">
        <v>15.66</v>
      </c>
      <c r="E49" s="141">
        <f t="shared" si="2"/>
        <v>6.2640000000000002</v>
      </c>
      <c r="F49" s="78">
        <v>3.625</v>
      </c>
      <c r="G49" s="78">
        <v>0.75</v>
      </c>
      <c r="H49" s="78">
        <v>7</v>
      </c>
      <c r="I49" s="78">
        <v>0.21</v>
      </c>
      <c r="J49" s="79">
        <v>1</v>
      </c>
      <c r="K49" s="78">
        <v>0.75</v>
      </c>
      <c r="L49" s="78">
        <v>3.75</v>
      </c>
      <c r="M49" s="78">
        <v>7</v>
      </c>
      <c r="N49" s="78">
        <v>0.21</v>
      </c>
      <c r="O49" s="80">
        <f t="shared" si="3"/>
        <v>19.6875</v>
      </c>
      <c r="P49" s="79">
        <v>72</v>
      </c>
      <c r="Q49" s="78">
        <v>14</v>
      </c>
      <c r="R49" s="78">
        <v>10</v>
      </c>
      <c r="S49" s="78">
        <v>12</v>
      </c>
      <c r="T49" s="78">
        <v>17</v>
      </c>
      <c r="U49" s="80">
        <f t="shared" si="4"/>
        <v>0.97222222222222221</v>
      </c>
      <c r="V49" s="26"/>
      <c r="W49" s="26"/>
      <c r="X49" s="78"/>
      <c r="Y49" s="26"/>
      <c r="Z49" s="81" t="s">
        <v>26</v>
      </c>
      <c r="AA49" s="14"/>
      <c r="AB49" s="15"/>
      <c r="AC49" s="15"/>
      <c r="AD49" s="15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ht="15" customHeight="1">
      <c r="A50" s="77" t="s">
        <v>57</v>
      </c>
      <c r="B50" s="77" t="s">
        <v>58</v>
      </c>
      <c r="C50" s="137" t="s">
        <v>5532</v>
      </c>
      <c r="D50" s="141">
        <v>326.76</v>
      </c>
      <c r="E50" s="141">
        <f t="shared" si="2"/>
        <v>130.70400000000001</v>
      </c>
      <c r="F50" s="78">
        <v>5</v>
      </c>
      <c r="G50" s="78">
        <v>9</v>
      </c>
      <c r="H50" s="78">
        <v>21.5</v>
      </c>
      <c r="I50" s="78">
        <v>6</v>
      </c>
      <c r="J50" s="79">
        <v>1</v>
      </c>
      <c r="K50" s="78">
        <v>5</v>
      </c>
      <c r="L50" s="78">
        <v>9</v>
      </c>
      <c r="M50" s="78">
        <v>21.5</v>
      </c>
      <c r="N50" s="78">
        <v>6</v>
      </c>
      <c r="O50" s="80">
        <f t="shared" si="3"/>
        <v>967.5</v>
      </c>
      <c r="P50" s="79">
        <v>1</v>
      </c>
      <c r="Q50" s="78">
        <v>24</v>
      </c>
      <c r="R50" s="78">
        <v>14</v>
      </c>
      <c r="S50" s="78">
        <v>8</v>
      </c>
      <c r="T50" s="78">
        <v>6.5</v>
      </c>
      <c r="U50" s="80">
        <f t="shared" si="4"/>
        <v>1.5555555555555556</v>
      </c>
      <c r="V50" s="26"/>
      <c r="W50" s="26"/>
      <c r="X50" s="78"/>
      <c r="Y50" s="26"/>
      <c r="Z50" s="81" t="s">
        <v>26</v>
      </c>
      <c r="AA50" s="14"/>
      <c r="AB50" s="15"/>
      <c r="AC50" s="15"/>
      <c r="AD50" s="15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 ht="15" customHeight="1">
      <c r="A51" s="77" t="s">
        <v>59</v>
      </c>
      <c r="B51" s="77" t="s">
        <v>60</v>
      </c>
      <c r="C51" s="137" t="s">
        <v>5533</v>
      </c>
      <c r="D51" s="141">
        <v>326.76</v>
      </c>
      <c r="E51" s="141">
        <f t="shared" si="2"/>
        <v>130.70400000000001</v>
      </c>
      <c r="F51" s="78">
        <v>5</v>
      </c>
      <c r="G51" s="78">
        <v>9</v>
      </c>
      <c r="H51" s="78">
        <v>21.5</v>
      </c>
      <c r="I51" s="78">
        <v>6</v>
      </c>
      <c r="J51" s="79">
        <v>1</v>
      </c>
      <c r="K51" s="78">
        <v>5</v>
      </c>
      <c r="L51" s="78">
        <v>9</v>
      </c>
      <c r="M51" s="78">
        <v>21.5</v>
      </c>
      <c r="N51" s="78">
        <v>6</v>
      </c>
      <c r="O51" s="80">
        <f t="shared" si="3"/>
        <v>967.5</v>
      </c>
      <c r="P51" s="79">
        <v>1</v>
      </c>
      <c r="Q51" s="78">
        <v>24</v>
      </c>
      <c r="R51" s="78">
        <v>14</v>
      </c>
      <c r="S51" s="78">
        <v>8</v>
      </c>
      <c r="T51" s="78">
        <v>6.5</v>
      </c>
      <c r="U51" s="80">
        <f t="shared" si="4"/>
        <v>1.5555555555555556</v>
      </c>
      <c r="V51" s="26"/>
      <c r="W51" s="26"/>
      <c r="X51" s="78"/>
      <c r="Y51" s="26"/>
      <c r="Z51" s="81" t="s">
        <v>26</v>
      </c>
      <c r="AA51" s="14"/>
      <c r="AB51" s="15"/>
      <c r="AC51" s="15"/>
      <c r="AD51" s="15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 ht="15" customHeight="1">
      <c r="A52" s="77" t="s">
        <v>174</v>
      </c>
      <c r="B52" s="77" t="s">
        <v>175</v>
      </c>
      <c r="C52" s="137" t="s">
        <v>176</v>
      </c>
      <c r="D52" s="141">
        <v>6.99</v>
      </c>
      <c r="E52" s="141">
        <f t="shared" si="2"/>
        <v>2.7960000000000003</v>
      </c>
      <c r="F52" s="78">
        <v>1</v>
      </c>
      <c r="G52" s="78">
        <v>1</v>
      </c>
      <c r="H52" s="78">
        <v>6.125</v>
      </c>
      <c r="I52" s="78">
        <v>0.15</v>
      </c>
      <c r="J52" s="79">
        <v>6</v>
      </c>
      <c r="K52" s="78">
        <v>1</v>
      </c>
      <c r="L52" s="78">
        <v>6</v>
      </c>
      <c r="M52" s="78">
        <v>6.125</v>
      </c>
      <c r="N52" s="78">
        <v>0.9</v>
      </c>
      <c r="O52" s="80">
        <f t="shared" si="3"/>
        <v>36.75</v>
      </c>
      <c r="P52" s="79">
        <v>240</v>
      </c>
      <c r="Q52" s="78">
        <v>14</v>
      </c>
      <c r="R52" s="78">
        <v>10</v>
      </c>
      <c r="S52" s="78">
        <v>10</v>
      </c>
      <c r="T52" s="78">
        <v>37.4</v>
      </c>
      <c r="U52" s="80">
        <f t="shared" si="4"/>
        <v>0.81018518518518523</v>
      </c>
      <c r="V52" s="26"/>
      <c r="W52" s="26"/>
      <c r="X52" s="78"/>
      <c r="Y52" s="26"/>
      <c r="Z52" s="81" t="s">
        <v>26</v>
      </c>
      <c r="AA52" s="14"/>
      <c r="AB52" s="15"/>
      <c r="AC52" s="15"/>
      <c r="AD52" s="15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 ht="15" customHeight="1">
      <c r="A53" s="77" t="s">
        <v>177</v>
      </c>
      <c r="B53" s="77" t="s">
        <v>178</v>
      </c>
      <c r="C53" s="137" t="s">
        <v>179</v>
      </c>
      <c r="D53" s="141">
        <v>6.99</v>
      </c>
      <c r="E53" s="141">
        <f t="shared" si="2"/>
        <v>2.7960000000000003</v>
      </c>
      <c r="F53" s="78">
        <v>1</v>
      </c>
      <c r="G53" s="78">
        <v>1</v>
      </c>
      <c r="H53" s="78">
        <v>6.125</v>
      </c>
      <c r="I53" s="78">
        <v>0.15</v>
      </c>
      <c r="J53" s="79">
        <v>6</v>
      </c>
      <c r="K53" s="78">
        <v>1</v>
      </c>
      <c r="L53" s="78">
        <v>6</v>
      </c>
      <c r="M53" s="78">
        <v>6.125</v>
      </c>
      <c r="N53" s="78">
        <v>0.9</v>
      </c>
      <c r="O53" s="80">
        <f t="shared" si="3"/>
        <v>36.75</v>
      </c>
      <c r="P53" s="79">
        <v>240</v>
      </c>
      <c r="Q53" s="78">
        <v>14</v>
      </c>
      <c r="R53" s="78">
        <v>10</v>
      </c>
      <c r="S53" s="78">
        <v>10</v>
      </c>
      <c r="T53" s="78">
        <v>37.4</v>
      </c>
      <c r="U53" s="80">
        <f t="shared" si="4"/>
        <v>0.81018518518518523</v>
      </c>
      <c r="V53" s="26"/>
      <c r="W53" s="26"/>
      <c r="X53" s="78"/>
      <c r="Y53" s="26"/>
      <c r="Z53" s="81" t="s">
        <v>26</v>
      </c>
      <c r="AA53" s="14"/>
      <c r="AB53" s="15"/>
      <c r="AC53" s="15"/>
      <c r="AD53" s="15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 ht="15" customHeight="1">
      <c r="A54" s="77" t="s">
        <v>195</v>
      </c>
      <c r="B54" s="77" t="s">
        <v>196</v>
      </c>
      <c r="C54" s="137" t="s">
        <v>197</v>
      </c>
      <c r="D54" s="141">
        <v>6.99</v>
      </c>
      <c r="E54" s="141">
        <f t="shared" si="2"/>
        <v>2.7960000000000003</v>
      </c>
      <c r="F54" s="78">
        <v>1</v>
      </c>
      <c r="G54" s="78">
        <v>1</v>
      </c>
      <c r="H54" s="78">
        <v>6.125</v>
      </c>
      <c r="I54" s="78">
        <v>0.15</v>
      </c>
      <c r="J54" s="79">
        <v>6</v>
      </c>
      <c r="K54" s="78">
        <v>1</v>
      </c>
      <c r="L54" s="78">
        <v>6</v>
      </c>
      <c r="M54" s="78">
        <v>6.125</v>
      </c>
      <c r="N54" s="78">
        <v>0.9</v>
      </c>
      <c r="O54" s="80">
        <f t="shared" si="3"/>
        <v>36.75</v>
      </c>
      <c r="P54" s="79">
        <v>240</v>
      </c>
      <c r="Q54" s="78">
        <v>14</v>
      </c>
      <c r="R54" s="78">
        <v>10</v>
      </c>
      <c r="S54" s="78">
        <v>10</v>
      </c>
      <c r="T54" s="78">
        <v>37.4</v>
      </c>
      <c r="U54" s="80">
        <f t="shared" si="4"/>
        <v>0.81018518518518523</v>
      </c>
      <c r="V54" s="26"/>
      <c r="W54" s="26"/>
      <c r="X54" s="78"/>
      <c r="Y54" s="26"/>
      <c r="Z54" s="81" t="s">
        <v>26</v>
      </c>
      <c r="AA54" s="14"/>
      <c r="AB54" s="15"/>
      <c r="AC54" s="15"/>
      <c r="AD54" s="15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 ht="15" customHeight="1">
      <c r="A55" s="77" t="s">
        <v>192</v>
      </c>
      <c r="B55" s="77" t="s">
        <v>193</v>
      </c>
      <c r="C55" s="137" t="s">
        <v>194</v>
      </c>
      <c r="D55" s="141">
        <v>6.99</v>
      </c>
      <c r="E55" s="141">
        <f t="shared" si="2"/>
        <v>2.7960000000000003</v>
      </c>
      <c r="F55" s="78">
        <v>1</v>
      </c>
      <c r="G55" s="78">
        <v>1</v>
      </c>
      <c r="H55" s="78">
        <v>6.125</v>
      </c>
      <c r="I55" s="78">
        <v>0.15</v>
      </c>
      <c r="J55" s="79">
        <v>6</v>
      </c>
      <c r="K55" s="78">
        <v>1</v>
      </c>
      <c r="L55" s="78">
        <v>6</v>
      </c>
      <c r="M55" s="78">
        <v>6.125</v>
      </c>
      <c r="N55" s="78">
        <v>0.9</v>
      </c>
      <c r="O55" s="80">
        <f t="shared" si="3"/>
        <v>36.75</v>
      </c>
      <c r="P55" s="79">
        <v>240</v>
      </c>
      <c r="Q55" s="78">
        <v>14</v>
      </c>
      <c r="R55" s="78">
        <v>10</v>
      </c>
      <c r="S55" s="78">
        <v>10</v>
      </c>
      <c r="T55" s="78">
        <v>37.4</v>
      </c>
      <c r="U55" s="80">
        <f t="shared" si="4"/>
        <v>0.81018518518518523</v>
      </c>
      <c r="V55" s="26"/>
      <c r="W55" s="26"/>
      <c r="X55" s="78"/>
      <c r="Y55" s="26"/>
      <c r="Z55" s="81" t="s">
        <v>26</v>
      </c>
      <c r="AA55" s="14"/>
      <c r="AB55" s="15"/>
      <c r="AC55" s="15"/>
      <c r="AD55" s="15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 ht="15" customHeight="1">
      <c r="A56" s="77" t="s">
        <v>180</v>
      </c>
      <c r="B56" s="77" t="s">
        <v>181</v>
      </c>
      <c r="C56" s="137" t="s">
        <v>182</v>
      </c>
      <c r="D56" s="141">
        <v>6.99</v>
      </c>
      <c r="E56" s="141">
        <f t="shared" si="2"/>
        <v>2.7960000000000003</v>
      </c>
      <c r="F56" s="78">
        <v>1</v>
      </c>
      <c r="G56" s="78">
        <v>1</v>
      </c>
      <c r="H56" s="78">
        <v>6.125</v>
      </c>
      <c r="I56" s="78">
        <v>0.15</v>
      </c>
      <c r="J56" s="79">
        <v>6</v>
      </c>
      <c r="K56" s="78">
        <v>1</v>
      </c>
      <c r="L56" s="78">
        <v>6</v>
      </c>
      <c r="M56" s="78">
        <v>6.125</v>
      </c>
      <c r="N56" s="78">
        <v>0.9</v>
      </c>
      <c r="O56" s="80">
        <f t="shared" si="3"/>
        <v>36.75</v>
      </c>
      <c r="P56" s="79">
        <v>240</v>
      </c>
      <c r="Q56" s="78">
        <v>14</v>
      </c>
      <c r="R56" s="78">
        <v>10</v>
      </c>
      <c r="S56" s="78">
        <v>10</v>
      </c>
      <c r="T56" s="78">
        <v>37.4</v>
      </c>
      <c r="U56" s="80">
        <f t="shared" si="4"/>
        <v>0.81018518518518523</v>
      </c>
      <c r="V56" s="26"/>
      <c r="W56" s="26"/>
      <c r="X56" s="78"/>
      <c r="Y56" s="26"/>
      <c r="Z56" s="81" t="s">
        <v>26</v>
      </c>
      <c r="AA56" s="14"/>
      <c r="AB56" s="15"/>
      <c r="AC56" s="15"/>
      <c r="AD56" s="15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 ht="15" customHeight="1">
      <c r="A57" s="77" t="s">
        <v>189</v>
      </c>
      <c r="B57" s="77" t="s">
        <v>190</v>
      </c>
      <c r="C57" s="137" t="s">
        <v>191</v>
      </c>
      <c r="D57" s="141">
        <v>6.99</v>
      </c>
      <c r="E57" s="141">
        <f t="shared" si="2"/>
        <v>2.7960000000000003</v>
      </c>
      <c r="F57" s="78">
        <v>1</v>
      </c>
      <c r="G57" s="78">
        <v>1</v>
      </c>
      <c r="H57" s="78">
        <v>6.125</v>
      </c>
      <c r="I57" s="78">
        <v>0.15</v>
      </c>
      <c r="J57" s="79">
        <v>6</v>
      </c>
      <c r="K57" s="78">
        <v>1</v>
      </c>
      <c r="L57" s="78">
        <v>6</v>
      </c>
      <c r="M57" s="78">
        <v>6.125</v>
      </c>
      <c r="N57" s="78">
        <v>0.9</v>
      </c>
      <c r="O57" s="80">
        <f t="shared" si="3"/>
        <v>36.75</v>
      </c>
      <c r="P57" s="79">
        <v>240</v>
      </c>
      <c r="Q57" s="78">
        <v>14</v>
      </c>
      <c r="R57" s="78">
        <v>10</v>
      </c>
      <c r="S57" s="78">
        <v>10</v>
      </c>
      <c r="T57" s="78">
        <v>37.4</v>
      </c>
      <c r="U57" s="80">
        <f t="shared" si="4"/>
        <v>0.81018518518518523</v>
      </c>
      <c r="V57" s="26"/>
      <c r="W57" s="26"/>
      <c r="X57" s="78"/>
      <c r="Y57" s="26"/>
      <c r="Z57" s="81" t="s">
        <v>26</v>
      </c>
      <c r="AA57" s="14"/>
      <c r="AB57" s="15"/>
      <c r="AC57" s="15"/>
      <c r="AD57" s="15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 ht="15" customHeight="1">
      <c r="A58" s="77" t="s">
        <v>183</v>
      </c>
      <c r="B58" s="77" t="s">
        <v>184</v>
      </c>
      <c r="C58" s="137" t="s">
        <v>185</v>
      </c>
      <c r="D58" s="141">
        <v>6.99</v>
      </c>
      <c r="E58" s="141">
        <f t="shared" si="2"/>
        <v>2.7960000000000003</v>
      </c>
      <c r="F58" s="78">
        <v>1</v>
      </c>
      <c r="G58" s="78">
        <v>1</v>
      </c>
      <c r="H58" s="78">
        <v>6.125</v>
      </c>
      <c r="I58" s="78">
        <v>0.15</v>
      </c>
      <c r="J58" s="79">
        <v>6</v>
      </c>
      <c r="K58" s="78">
        <v>1</v>
      </c>
      <c r="L58" s="78">
        <v>6</v>
      </c>
      <c r="M58" s="78">
        <v>6.125</v>
      </c>
      <c r="N58" s="78">
        <v>0.9</v>
      </c>
      <c r="O58" s="80">
        <f t="shared" si="3"/>
        <v>36.75</v>
      </c>
      <c r="P58" s="79">
        <v>240</v>
      </c>
      <c r="Q58" s="78">
        <v>14</v>
      </c>
      <c r="R58" s="78">
        <v>10</v>
      </c>
      <c r="S58" s="78">
        <v>10</v>
      </c>
      <c r="T58" s="78">
        <v>37.4</v>
      </c>
      <c r="U58" s="80">
        <f t="shared" si="4"/>
        <v>0.81018518518518523</v>
      </c>
      <c r="V58" s="26"/>
      <c r="W58" s="26"/>
      <c r="X58" s="78"/>
      <c r="Y58" s="26"/>
      <c r="Z58" s="81" t="s">
        <v>26</v>
      </c>
      <c r="AA58" s="14"/>
      <c r="AB58" s="15"/>
      <c r="AC58" s="15"/>
      <c r="AD58" s="15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 ht="15" customHeight="1">
      <c r="A59" s="77" t="s">
        <v>186</v>
      </c>
      <c r="B59" s="77" t="s">
        <v>187</v>
      </c>
      <c r="C59" s="137" t="s">
        <v>188</v>
      </c>
      <c r="D59" s="141">
        <v>6.99</v>
      </c>
      <c r="E59" s="141">
        <f t="shared" si="2"/>
        <v>2.7960000000000003</v>
      </c>
      <c r="F59" s="78">
        <v>1</v>
      </c>
      <c r="G59" s="78">
        <v>1</v>
      </c>
      <c r="H59" s="78">
        <v>6.125</v>
      </c>
      <c r="I59" s="78">
        <v>0.15</v>
      </c>
      <c r="J59" s="79">
        <v>6</v>
      </c>
      <c r="K59" s="78">
        <v>1</v>
      </c>
      <c r="L59" s="78">
        <v>6</v>
      </c>
      <c r="M59" s="78">
        <v>6.125</v>
      </c>
      <c r="N59" s="78">
        <v>0.9</v>
      </c>
      <c r="O59" s="80">
        <f t="shared" si="3"/>
        <v>36.75</v>
      </c>
      <c r="P59" s="79">
        <v>240</v>
      </c>
      <c r="Q59" s="78">
        <v>14</v>
      </c>
      <c r="R59" s="78">
        <v>10</v>
      </c>
      <c r="S59" s="78">
        <v>10</v>
      </c>
      <c r="T59" s="78">
        <v>37.4</v>
      </c>
      <c r="U59" s="80">
        <f t="shared" si="4"/>
        <v>0.81018518518518523</v>
      </c>
      <c r="V59" s="26"/>
      <c r="W59" s="26"/>
      <c r="X59" s="78"/>
      <c r="Y59" s="26"/>
      <c r="Z59" s="81" t="s">
        <v>26</v>
      </c>
      <c r="AA59" s="14"/>
      <c r="AB59" s="15"/>
      <c r="AC59" s="15"/>
      <c r="AD59" s="15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1:47" ht="15" customHeight="1">
      <c r="A60" s="77" t="s">
        <v>5358</v>
      </c>
      <c r="B60" s="77" t="s">
        <v>198</v>
      </c>
      <c r="C60" s="137" t="s">
        <v>5687</v>
      </c>
      <c r="D60" s="141">
        <v>7.09</v>
      </c>
      <c r="E60" s="141">
        <f t="shared" si="2"/>
        <v>2.8360000000000003</v>
      </c>
      <c r="F60" s="78">
        <v>1.875</v>
      </c>
      <c r="G60" s="78">
        <v>1.25</v>
      </c>
      <c r="H60" s="78">
        <v>7.875</v>
      </c>
      <c r="I60" s="78">
        <v>0.159</v>
      </c>
      <c r="J60" s="79">
        <v>6</v>
      </c>
      <c r="K60" s="78">
        <v>4</v>
      </c>
      <c r="L60" s="78">
        <v>2.5</v>
      </c>
      <c r="M60" s="78">
        <v>9.5</v>
      </c>
      <c r="N60" s="78">
        <v>1</v>
      </c>
      <c r="O60" s="80">
        <f t="shared" ref="O60:O68" si="5">K60*L60*M60</f>
        <v>95</v>
      </c>
      <c r="P60" s="79">
        <v>72</v>
      </c>
      <c r="Q60" s="78">
        <v>14</v>
      </c>
      <c r="R60" s="78">
        <v>10</v>
      </c>
      <c r="S60" s="78">
        <v>10</v>
      </c>
      <c r="T60" s="78">
        <v>12.6</v>
      </c>
      <c r="U60" s="80">
        <f t="shared" ref="U60:U67" si="6">Q60*R60*S60/1728</f>
        <v>0.81018518518518523</v>
      </c>
      <c r="V60" s="26"/>
      <c r="W60" s="26"/>
      <c r="X60" s="78"/>
      <c r="Y60" s="26"/>
      <c r="Z60" s="81" t="s">
        <v>26</v>
      </c>
      <c r="AA60" s="14"/>
      <c r="AB60" s="15"/>
      <c r="AC60" s="15"/>
      <c r="AD60" s="15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 ht="15" customHeight="1">
      <c r="A61" s="77" t="s">
        <v>217</v>
      </c>
      <c r="B61" s="77" t="s">
        <v>218</v>
      </c>
      <c r="C61" s="137" t="s">
        <v>219</v>
      </c>
      <c r="D61" s="141">
        <v>7.09</v>
      </c>
      <c r="E61" s="141">
        <f t="shared" si="2"/>
        <v>2.8360000000000003</v>
      </c>
      <c r="F61" s="78">
        <v>1.875</v>
      </c>
      <c r="G61" s="78">
        <v>1.25</v>
      </c>
      <c r="H61" s="78">
        <v>7.875</v>
      </c>
      <c r="I61" s="78">
        <v>0.159</v>
      </c>
      <c r="J61" s="79">
        <v>6</v>
      </c>
      <c r="K61" s="78">
        <v>4</v>
      </c>
      <c r="L61" s="78">
        <v>2.5</v>
      </c>
      <c r="M61" s="78">
        <v>9.5</v>
      </c>
      <c r="N61" s="78">
        <v>1</v>
      </c>
      <c r="O61" s="80">
        <f>K61*L61*M61</f>
        <v>95</v>
      </c>
      <c r="P61" s="79">
        <v>72</v>
      </c>
      <c r="Q61" s="78">
        <v>14</v>
      </c>
      <c r="R61" s="78">
        <v>10</v>
      </c>
      <c r="S61" s="78">
        <v>10</v>
      </c>
      <c r="T61" s="78">
        <v>12.6</v>
      </c>
      <c r="U61" s="80">
        <f>Q61*R61*S61/1728</f>
        <v>0.81018518518518523</v>
      </c>
      <c r="V61" s="26"/>
      <c r="W61" s="26"/>
      <c r="X61" s="78"/>
      <c r="Y61" s="26"/>
      <c r="Z61" s="81" t="s">
        <v>26</v>
      </c>
      <c r="AA61" s="14"/>
      <c r="AB61" s="15"/>
      <c r="AC61" s="15"/>
      <c r="AD61" s="15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1:47" ht="15" customHeight="1">
      <c r="A62" s="77" t="s">
        <v>214</v>
      </c>
      <c r="B62" s="77" t="s">
        <v>215</v>
      </c>
      <c r="C62" s="137" t="s">
        <v>216</v>
      </c>
      <c r="D62" s="141">
        <v>7.09</v>
      </c>
      <c r="E62" s="141">
        <f t="shared" si="2"/>
        <v>2.8360000000000003</v>
      </c>
      <c r="F62" s="78">
        <v>1.875</v>
      </c>
      <c r="G62" s="78">
        <v>1.25</v>
      </c>
      <c r="H62" s="78">
        <v>7.875</v>
      </c>
      <c r="I62" s="78">
        <v>0.159</v>
      </c>
      <c r="J62" s="79">
        <v>6</v>
      </c>
      <c r="K62" s="78">
        <v>4</v>
      </c>
      <c r="L62" s="78">
        <v>2.5</v>
      </c>
      <c r="M62" s="78">
        <v>9.5</v>
      </c>
      <c r="N62" s="78">
        <v>1</v>
      </c>
      <c r="O62" s="80">
        <f>K62*L62*M62</f>
        <v>95</v>
      </c>
      <c r="P62" s="79">
        <v>72</v>
      </c>
      <c r="Q62" s="78">
        <v>14</v>
      </c>
      <c r="R62" s="78">
        <v>10</v>
      </c>
      <c r="S62" s="78">
        <v>10</v>
      </c>
      <c r="T62" s="78">
        <v>12.6</v>
      </c>
      <c r="U62" s="80">
        <f>Q62*R62*S62/1728</f>
        <v>0.81018518518518523</v>
      </c>
      <c r="V62" s="26"/>
      <c r="W62" s="26"/>
      <c r="X62" s="78"/>
      <c r="Y62" s="26"/>
      <c r="Z62" s="81" t="s">
        <v>26</v>
      </c>
      <c r="AA62" s="14"/>
      <c r="AB62" s="15"/>
      <c r="AC62" s="15"/>
      <c r="AD62" s="15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1:47" ht="15" customHeight="1">
      <c r="A63" s="77" t="s">
        <v>211</v>
      </c>
      <c r="B63" s="77" t="s">
        <v>212</v>
      </c>
      <c r="C63" s="137" t="s">
        <v>213</v>
      </c>
      <c r="D63" s="141">
        <v>7.09</v>
      </c>
      <c r="E63" s="141">
        <f t="shared" si="2"/>
        <v>2.8360000000000003</v>
      </c>
      <c r="F63" s="78">
        <v>1.875</v>
      </c>
      <c r="G63" s="78">
        <v>1.25</v>
      </c>
      <c r="H63" s="78">
        <v>7.875</v>
      </c>
      <c r="I63" s="78">
        <v>0.159</v>
      </c>
      <c r="J63" s="79">
        <v>6</v>
      </c>
      <c r="K63" s="78">
        <v>4</v>
      </c>
      <c r="L63" s="78">
        <v>2.5</v>
      </c>
      <c r="M63" s="78">
        <v>9.5</v>
      </c>
      <c r="N63" s="78">
        <v>1</v>
      </c>
      <c r="O63" s="80">
        <f>K63*L63*M63</f>
        <v>95</v>
      </c>
      <c r="P63" s="79">
        <v>72</v>
      </c>
      <c r="Q63" s="78">
        <v>14</v>
      </c>
      <c r="R63" s="78">
        <v>10</v>
      </c>
      <c r="S63" s="78">
        <v>10</v>
      </c>
      <c r="T63" s="78">
        <v>12.6</v>
      </c>
      <c r="U63" s="80">
        <f>Q63*R63*S63/1728</f>
        <v>0.81018518518518523</v>
      </c>
      <c r="V63" s="26"/>
      <c r="W63" s="26"/>
      <c r="X63" s="78"/>
      <c r="Y63" s="26"/>
      <c r="Z63" s="81" t="s">
        <v>26</v>
      </c>
      <c r="AA63" s="14"/>
      <c r="AB63" s="15"/>
      <c r="AC63" s="15"/>
      <c r="AD63" s="15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1:47" ht="15" customHeight="1">
      <c r="A64" s="77" t="s">
        <v>199</v>
      </c>
      <c r="B64" s="77" t="s">
        <v>200</v>
      </c>
      <c r="C64" s="137" t="s">
        <v>201</v>
      </c>
      <c r="D64" s="141">
        <v>7.09</v>
      </c>
      <c r="E64" s="141">
        <f t="shared" si="2"/>
        <v>2.8360000000000003</v>
      </c>
      <c r="F64" s="78">
        <v>1.875</v>
      </c>
      <c r="G64" s="78">
        <v>1.25</v>
      </c>
      <c r="H64" s="78">
        <v>7.875</v>
      </c>
      <c r="I64" s="78">
        <v>0.159</v>
      </c>
      <c r="J64" s="79">
        <v>6</v>
      </c>
      <c r="K64" s="78">
        <v>4</v>
      </c>
      <c r="L64" s="78">
        <v>2.5</v>
      </c>
      <c r="M64" s="78">
        <v>9.5</v>
      </c>
      <c r="N64" s="78">
        <v>1</v>
      </c>
      <c r="O64" s="80">
        <f t="shared" si="5"/>
        <v>95</v>
      </c>
      <c r="P64" s="79">
        <v>72</v>
      </c>
      <c r="Q64" s="78">
        <v>14</v>
      </c>
      <c r="R64" s="78">
        <v>10</v>
      </c>
      <c r="S64" s="78">
        <v>10</v>
      </c>
      <c r="T64" s="78">
        <v>12.6</v>
      </c>
      <c r="U64" s="80">
        <f t="shared" si="6"/>
        <v>0.81018518518518523</v>
      </c>
      <c r="V64" s="26"/>
      <c r="W64" s="26"/>
      <c r="X64" s="78"/>
      <c r="Y64" s="26"/>
      <c r="Z64" s="81" t="s">
        <v>26</v>
      </c>
      <c r="AA64" s="14"/>
      <c r="AB64" s="15"/>
      <c r="AC64" s="15"/>
      <c r="AD64" s="15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</row>
    <row r="65" spans="1:47" ht="15" customHeight="1">
      <c r="A65" s="77" t="s">
        <v>208</v>
      </c>
      <c r="B65" s="77" t="s">
        <v>209</v>
      </c>
      <c r="C65" s="137" t="s">
        <v>210</v>
      </c>
      <c r="D65" s="141">
        <v>7.09</v>
      </c>
      <c r="E65" s="141">
        <f t="shared" si="2"/>
        <v>2.8360000000000003</v>
      </c>
      <c r="F65" s="78">
        <v>1.875</v>
      </c>
      <c r="G65" s="78">
        <v>1.25</v>
      </c>
      <c r="H65" s="78">
        <v>7.875</v>
      </c>
      <c r="I65" s="78">
        <v>0.159</v>
      </c>
      <c r="J65" s="79">
        <v>6</v>
      </c>
      <c r="K65" s="78">
        <v>4</v>
      </c>
      <c r="L65" s="78">
        <v>2.5</v>
      </c>
      <c r="M65" s="78">
        <v>9.5</v>
      </c>
      <c r="N65" s="78">
        <v>1</v>
      </c>
      <c r="O65" s="80">
        <f>K65*L65*M65</f>
        <v>95</v>
      </c>
      <c r="P65" s="79">
        <v>72</v>
      </c>
      <c r="Q65" s="78">
        <v>14</v>
      </c>
      <c r="R65" s="78">
        <v>10</v>
      </c>
      <c r="S65" s="78">
        <v>10</v>
      </c>
      <c r="T65" s="78">
        <v>12.6</v>
      </c>
      <c r="U65" s="80">
        <f>Q65*R65*S65/1728</f>
        <v>0.81018518518518523</v>
      </c>
      <c r="V65" s="26"/>
      <c r="W65" s="26"/>
      <c r="X65" s="78"/>
      <c r="Y65" s="26"/>
      <c r="Z65" s="81" t="s">
        <v>26</v>
      </c>
      <c r="AA65" s="14"/>
      <c r="AB65" s="15"/>
      <c r="AC65" s="15"/>
      <c r="AD65" s="15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 ht="15" customHeight="1">
      <c r="A66" s="77" t="s">
        <v>202</v>
      </c>
      <c r="B66" s="77" t="s">
        <v>203</v>
      </c>
      <c r="C66" s="137" t="s">
        <v>204</v>
      </c>
      <c r="D66" s="141">
        <v>7.09</v>
      </c>
      <c r="E66" s="141">
        <f t="shared" si="2"/>
        <v>2.8360000000000003</v>
      </c>
      <c r="F66" s="78">
        <v>1.875</v>
      </c>
      <c r="G66" s="78">
        <v>1.25</v>
      </c>
      <c r="H66" s="78">
        <v>7.875</v>
      </c>
      <c r="I66" s="78">
        <v>0.159</v>
      </c>
      <c r="J66" s="79">
        <v>6</v>
      </c>
      <c r="K66" s="78">
        <v>4</v>
      </c>
      <c r="L66" s="78">
        <v>2.5</v>
      </c>
      <c r="M66" s="78">
        <v>9.5</v>
      </c>
      <c r="N66" s="78">
        <v>1</v>
      </c>
      <c r="O66" s="80">
        <f t="shared" si="5"/>
        <v>95</v>
      </c>
      <c r="P66" s="79">
        <v>72</v>
      </c>
      <c r="Q66" s="78">
        <v>14</v>
      </c>
      <c r="R66" s="78">
        <v>10</v>
      </c>
      <c r="S66" s="78">
        <v>10</v>
      </c>
      <c r="T66" s="78">
        <v>12.6</v>
      </c>
      <c r="U66" s="80">
        <f t="shared" si="6"/>
        <v>0.81018518518518523</v>
      </c>
      <c r="V66" s="26"/>
      <c r="W66" s="26"/>
      <c r="X66" s="78"/>
      <c r="Y66" s="26"/>
      <c r="Z66" s="81" t="s">
        <v>26</v>
      </c>
      <c r="AA66" s="14"/>
      <c r="AB66" s="15"/>
      <c r="AC66" s="15"/>
      <c r="AD66" s="15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</row>
    <row r="67" spans="1:47" ht="15" customHeight="1">
      <c r="A67" s="77" t="s">
        <v>205</v>
      </c>
      <c r="B67" s="77" t="s">
        <v>206</v>
      </c>
      <c r="C67" s="137" t="s">
        <v>207</v>
      </c>
      <c r="D67" s="141">
        <v>7.09</v>
      </c>
      <c r="E67" s="141">
        <f t="shared" si="2"/>
        <v>2.8360000000000003</v>
      </c>
      <c r="F67" s="78">
        <v>1.875</v>
      </c>
      <c r="G67" s="78">
        <v>1.25</v>
      </c>
      <c r="H67" s="78">
        <v>7.875</v>
      </c>
      <c r="I67" s="78">
        <v>0.159</v>
      </c>
      <c r="J67" s="79">
        <v>6</v>
      </c>
      <c r="K67" s="78">
        <v>4</v>
      </c>
      <c r="L67" s="78">
        <v>2.5</v>
      </c>
      <c r="M67" s="78">
        <v>9.5</v>
      </c>
      <c r="N67" s="78">
        <v>1</v>
      </c>
      <c r="O67" s="80">
        <f t="shared" si="5"/>
        <v>95</v>
      </c>
      <c r="P67" s="79">
        <v>72</v>
      </c>
      <c r="Q67" s="78">
        <v>14</v>
      </c>
      <c r="R67" s="78">
        <v>10</v>
      </c>
      <c r="S67" s="78">
        <v>10</v>
      </c>
      <c r="T67" s="78">
        <v>12.6</v>
      </c>
      <c r="U67" s="80">
        <f t="shared" si="6"/>
        <v>0.81018518518518523</v>
      </c>
      <c r="V67" s="26"/>
      <c r="W67" s="26"/>
      <c r="X67" s="78"/>
      <c r="Y67" s="26"/>
      <c r="Z67" s="81" t="s">
        <v>26</v>
      </c>
      <c r="AA67" s="14"/>
      <c r="AB67" s="15"/>
      <c r="AC67" s="15"/>
      <c r="AD67" s="15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</row>
    <row r="68" spans="1:47" ht="15" customHeight="1">
      <c r="A68" s="77" t="s">
        <v>220</v>
      </c>
      <c r="B68" s="77" t="s">
        <v>221</v>
      </c>
      <c r="C68" s="137" t="s">
        <v>222</v>
      </c>
      <c r="D68" s="141">
        <v>335.52</v>
      </c>
      <c r="E68" s="141">
        <f t="shared" ref="E68:E131" si="7">D68*0.4</f>
        <v>134.208</v>
      </c>
      <c r="F68" s="78">
        <v>5</v>
      </c>
      <c r="G68" s="78">
        <v>9.75</v>
      </c>
      <c r="H68" s="78">
        <v>21.5</v>
      </c>
      <c r="I68" s="78">
        <v>13</v>
      </c>
      <c r="J68" s="79">
        <v>1</v>
      </c>
      <c r="K68" s="78">
        <v>5</v>
      </c>
      <c r="L68" s="78">
        <v>9.75</v>
      </c>
      <c r="M68" s="78">
        <v>21.5</v>
      </c>
      <c r="N68" s="78">
        <v>13</v>
      </c>
      <c r="O68" s="80">
        <f t="shared" si="5"/>
        <v>1048.125</v>
      </c>
      <c r="P68" s="79">
        <v>1</v>
      </c>
      <c r="Q68" s="78">
        <v>24</v>
      </c>
      <c r="R68" s="78">
        <v>14</v>
      </c>
      <c r="S68" s="78">
        <v>8</v>
      </c>
      <c r="T68" s="78">
        <v>13.5</v>
      </c>
      <c r="U68" s="80">
        <f>Q68*R68*S68/1728</f>
        <v>1.5555555555555556</v>
      </c>
      <c r="V68" s="26"/>
      <c r="W68" s="26"/>
      <c r="X68" s="78"/>
      <c r="Y68" s="26"/>
      <c r="Z68" s="81" t="s">
        <v>26</v>
      </c>
      <c r="AA68" s="14"/>
      <c r="AB68" s="15"/>
      <c r="AC68" s="15"/>
      <c r="AD68" s="15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</row>
    <row r="69" spans="1:47" ht="15" customHeight="1">
      <c r="A69" s="77" t="s">
        <v>229</v>
      </c>
      <c r="B69" s="77" t="s">
        <v>230</v>
      </c>
      <c r="C69" s="137" t="s">
        <v>231</v>
      </c>
      <c r="D69" s="141">
        <v>3.79</v>
      </c>
      <c r="E69" s="141">
        <f t="shared" si="7"/>
        <v>1.516</v>
      </c>
      <c r="F69" s="78">
        <v>0.5</v>
      </c>
      <c r="G69" s="78">
        <v>0.5</v>
      </c>
      <c r="H69" s="78">
        <v>5</v>
      </c>
      <c r="I69" s="78">
        <v>0.03</v>
      </c>
      <c r="J69" s="79">
        <v>6</v>
      </c>
      <c r="K69" s="78">
        <v>1.125</v>
      </c>
      <c r="L69" s="78">
        <v>1.75</v>
      </c>
      <c r="M69" s="78">
        <v>5.125</v>
      </c>
      <c r="N69" s="78">
        <v>0.18</v>
      </c>
      <c r="O69" s="80">
        <v>10.08984375</v>
      </c>
      <c r="P69" s="79">
        <v>720</v>
      </c>
      <c r="Q69" s="78">
        <v>15</v>
      </c>
      <c r="R69" s="78">
        <v>11</v>
      </c>
      <c r="S69" s="78">
        <v>9.8000000000000007</v>
      </c>
      <c r="T69" s="78">
        <v>21</v>
      </c>
      <c r="U69" s="80">
        <v>0.93576388888888884</v>
      </c>
      <c r="V69" s="26"/>
      <c r="W69" s="26"/>
      <c r="X69" s="78"/>
      <c r="Y69" s="26"/>
      <c r="Z69" s="81" t="s">
        <v>26</v>
      </c>
      <c r="AA69" s="14"/>
      <c r="AB69" s="15"/>
      <c r="AC69" s="15"/>
      <c r="AD69" s="15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</row>
    <row r="70" spans="1:47" ht="15" customHeight="1">
      <c r="A70" s="77" t="s">
        <v>269</v>
      </c>
      <c r="B70" s="77" t="s">
        <v>270</v>
      </c>
      <c r="C70" s="137" t="s">
        <v>271</v>
      </c>
      <c r="D70" s="141">
        <v>3.79</v>
      </c>
      <c r="E70" s="141">
        <f t="shared" si="7"/>
        <v>1.516</v>
      </c>
      <c r="F70" s="78">
        <v>0.5</v>
      </c>
      <c r="G70" s="78">
        <v>0.5</v>
      </c>
      <c r="H70" s="78">
        <v>5</v>
      </c>
      <c r="I70" s="78">
        <v>0.03</v>
      </c>
      <c r="J70" s="79">
        <v>6</v>
      </c>
      <c r="K70" s="78">
        <v>1.125</v>
      </c>
      <c r="L70" s="78">
        <v>1.75</v>
      </c>
      <c r="M70" s="78">
        <v>5.125</v>
      </c>
      <c r="N70" s="78">
        <v>0.18</v>
      </c>
      <c r="O70" s="80">
        <v>10.08984375</v>
      </c>
      <c r="P70" s="79">
        <v>720</v>
      </c>
      <c r="Q70" s="78">
        <v>11</v>
      </c>
      <c r="R70" s="78">
        <v>15</v>
      </c>
      <c r="S70" s="78">
        <v>9.8000000000000007</v>
      </c>
      <c r="T70" s="78">
        <v>21</v>
      </c>
      <c r="U70" s="80">
        <v>0.93576388888888884</v>
      </c>
      <c r="V70" s="26"/>
      <c r="W70" s="26"/>
      <c r="X70" s="78"/>
      <c r="Y70" s="26"/>
      <c r="Z70" s="81" t="s">
        <v>26</v>
      </c>
      <c r="AA70" s="14"/>
      <c r="AB70" s="15"/>
      <c r="AC70" s="15"/>
      <c r="AD70" s="15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</row>
    <row r="71" spans="1:47" ht="15" customHeight="1">
      <c r="A71" s="77" t="s">
        <v>266</v>
      </c>
      <c r="B71" s="77" t="s">
        <v>267</v>
      </c>
      <c r="C71" s="137" t="s">
        <v>268</v>
      </c>
      <c r="D71" s="141">
        <v>3.79</v>
      </c>
      <c r="E71" s="141">
        <f t="shared" si="7"/>
        <v>1.516</v>
      </c>
      <c r="F71" s="78">
        <v>0.5</v>
      </c>
      <c r="G71" s="78">
        <v>0.5</v>
      </c>
      <c r="H71" s="78">
        <v>5</v>
      </c>
      <c r="I71" s="78">
        <v>0.03</v>
      </c>
      <c r="J71" s="79">
        <v>6</v>
      </c>
      <c r="K71" s="78">
        <v>1.125</v>
      </c>
      <c r="L71" s="78">
        <v>1.75</v>
      </c>
      <c r="M71" s="78">
        <v>5.125</v>
      </c>
      <c r="N71" s="78">
        <v>0.18</v>
      </c>
      <c r="O71" s="80">
        <v>10.08984375</v>
      </c>
      <c r="P71" s="79">
        <v>720</v>
      </c>
      <c r="Q71" s="78">
        <v>11</v>
      </c>
      <c r="R71" s="78">
        <v>15</v>
      </c>
      <c r="S71" s="78">
        <v>9.8000000000000007</v>
      </c>
      <c r="T71" s="78">
        <v>21</v>
      </c>
      <c r="U71" s="80">
        <v>0.93576388888888884</v>
      </c>
      <c r="V71" s="26"/>
      <c r="W71" s="26"/>
      <c r="X71" s="78"/>
      <c r="Y71" s="26"/>
      <c r="Z71" s="81" t="s">
        <v>26</v>
      </c>
      <c r="AA71" s="14"/>
      <c r="AB71" s="15"/>
      <c r="AC71" s="15"/>
      <c r="AD71" s="15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</row>
    <row r="72" spans="1:47" ht="15" customHeight="1">
      <c r="A72" s="77" t="s">
        <v>263</v>
      </c>
      <c r="B72" s="77" t="s">
        <v>264</v>
      </c>
      <c r="C72" s="137" t="s">
        <v>265</v>
      </c>
      <c r="D72" s="141">
        <v>3.79</v>
      </c>
      <c r="E72" s="141">
        <f t="shared" si="7"/>
        <v>1.516</v>
      </c>
      <c r="F72" s="78">
        <v>0.5</v>
      </c>
      <c r="G72" s="78">
        <v>0.5</v>
      </c>
      <c r="H72" s="78">
        <v>5</v>
      </c>
      <c r="I72" s="78">
        <v>0.03</v>
      </c>
      <c r="J72" s="79">
        <v>6</v>
      </c>
      <c r="K72" s="78">
        <v>1.125</v>
      </c>
      <c r="L72" s="78">
        <v>1.75</v>
      </c>
      <c r="M72" s="78">
        <v>5.125</v>
      </c>
      <c r="N72" s="78">
        <v>0.18</v>
      </c>
      <c r="O72" s="80">
        <v>10.08984375</v>
      </c>
      <c r="P72" s="79">
        <v>720</v>
      </c>
      <c r="Q72" s="78">
        <v>11</v>
      </c>
      <c r="R72" s="78">
        <v>15</v>
      </c>
      <c r="S72" s="78">
        <v>9.8000000000000007</v>
      </c>
      <c r="T72" s="78">
        <v>21</v>
      </c>
      <c r="U72" s="80">
        <v>0.93576388888888884</v>
      </c>
      <c r="V72" s="26"/>
      <c r="W72" s="26"/>
      <c r="X72" s="78"/>
      <c r="Y72" s="26"/>
      <c r="Z72" s="81" t="s">
        <v>26</v>
      </c>
      <c r="AA72" s="14"/>
      <c r="AB72" s="15"/>
      <c r="AC72" s="15"/>
      <c r="AD72" s="15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</row>
    <row r="73" spans="1:47" ht="15" customHeight="1">
      <c r="A73" s="77" t="s">
        <v>243</v>
      </c>
      <c r="B73" s="77" t="s">
        <v>244</v>
      </c>
      <c r="C73" s="137" t="s">
        <v>245</v>
      </c>
      <c r="D73" s="141">
        <v>3.79</v>
      </c>
      <c r="E73" s="141">
        <f t="shared" si="7"/>
        <v>1.516</v>
      </c>
      <c r="F73" s="78">
        <v>0.5</v>
      </c>
      <c r="G73" s="78">
        <v>0.5</v>
      </c>
      <c r="H73" s="78">
        <v>5</v>
      </c>
      <c r="I73" s="78">
        <v>0.03</v>
      </c>
      <c r="J73" s="79">
        <v>6</v>
      </c>
      <c r="K73" s="78">
        <v>1.125</v>
      </c>
      <c r="L73" s="78">
        <v>1.75</v>
      </c>
      <c r="M73" s="78">
        <v>5.125</v>
      </c>
      <c r="N73" s="78">
        <v>0.18</v>
      </c>
      <c r="O73" s="80">
        <v>10.08984375</v>
      </c>
      <c r="P73" s="79">
        <v>720</v>
      </c>
      <c r="Q73" s="78">
        <v>11</v>
      </c>
      <c r="R73" s="78">
        <v>15</v>
      </c>
      <c r="S73" s="78">
        <v>9.8000000000000007</v>
      </c>
      <c r="T73" s="78">
        <v>21</v>
      </c>
      <c r="U73" s="80">
        <v>0.93576388888888884</v>
      </c>
      <c r="V73" s="26"/>
      <c r="W73" s="26"/>
      <c r="X73" s="78"/>
      <c r="Y73" s="26"/>
      <c r="Z73" s="81" t="s">
        <v>26</v>
      </c>
      <c r="AA73" s="14"/>
      <c r="AB73" s="15"/>
      <c r="AC73" s="15"/>
      <c r="AD73" s="15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</row>
    <row r="74" spans="1:47" ht="15" customHeight="1">
      <c r="A74" s="77" t="s">
        <v>226</v>
      </c>
      <c r="B74" s="77" t="s">
        <v>227</v>
      </c>
      <c r="C74" s="137" t="s">
        <v>228</v>
      </c>
      <c r="D74" s="142">
        <v>3.79</v>
      </c>
      <c r="E74" s="141">
        <f t="shared" si="7"/>
        <v>1.516</v>
      </c>
      <c r="F74" s="78">
        <v>0.5</v>
      </c>
      <c r="G74" s="78">
        <v>0.5</v>
      </c>
      <c r="H74" s="78">
        <v>5</v>
      </c>
      <c r="I74" s="78">
        <v>0.03</v>
      </c>
      <c r="J74" s="79">
        <v>6</v>
      </c>
      <c r="K74" s="78">
        <v>1.125</v>
      </c>
      <c r="L74" s="78">
        <v>1.75</v>
      </c>
      <c r="M74" s="78">
        <v>5.125</v>
      </c>
      <c r="N74" s="78">
        <v>0.18</v>
      </c>
      <c r="O74" s="80">
        <v>10.08984375</v>
      </c>
      <c r="P74" s="79">
        <v>720</v>
      </c>
      <c r="Q74" s="78">
        <v>11</v>
      </c>
      <c r="R74" s="78">
        <v>15</v>
      </c>
      <c r="S74" s="78">
        <v>9.8000000000000007</v>
      </c>
      <c r="T74" s="78">
        <v>21</v>
      </c>
      <c r="U74" s="80">
        <v>0.93576388888888884</v>
      </c>
      <c r="V74" s="26"/>
      <c r="W74" s="26"/>
      <c r="X74" s="78"/>
      <c r="Y74" s="26"/>
      <c r="Z74" s="81" t="s">
        <v>26</v>
      </c>
      <c r="AA74" s="14"/>
      <c r="AB74" s="15"/>
      <c r="AC74" s="15"/>
      <c r="AD74" s="15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</row>
    <row r="75" spans="1:47" ht="15" customHeight="1">
      <c r="A75" s="77" t="s">
        <v>260</v>
      </c>
      <c r="B75" s="77" t="s">
        <v>261</v>
      </c>
      <c r="C75" s="137" t="s">
        <v>262</v>
      </c>
      <c r="D75" s="141">
        <v>3.79</v>
      </c>
      <c r="E75" s="141">
        <f t="shared" si="7"/>
        <v>1.516</v>
      </c>
      <c r="F75" s="78">
        <v>0.5</v>
      </c>
      <c r="G75" s="78">
        <v>0.5</v>
      </c>
      <c r="H75" s="78">
        <v>5</v>
      </c>
      <c r="I75" s="78">
        <v>0.03</v>
      </c>
      <c r="J75" s="79">
        <v>6</v>
      </c>
      <c r="K75" s="78">
        <v>1.125</v>
      </c>
      <c r="L75" s="78">
        <v>1.75</v>
      </c>
      <c r="M75" s="78">
        <v>5.125</v>
      </c>
      <c r="N75" s="78">
        <v>0.18</v>
      </c>
      <c r="O75" s="80">
        <v>10.08984375</v>
      </c>
      <c r="P75" s="79">
        <v>720</v>
      </c>
      <c r="Q75" s="78">
        <v>11</v>
      </c>
      <c r="R75" s="78">
        <v>15</v>
      </c>
      <c r="S75" s="78">
        <v>9.8000000000000007</v>
      </c>
      <c r="T75" s="78">
        <v>21</v>
      </c>
      <c r="U75" s="80">
        <v>0.93576388888888884</v>
      </c>
      <c r="V75" s="26"/>
      <c r="W75" s="26"/>
      <c r="X75" s="78"/>
      <c r="Y75" s="26"/>
      <c r="Z75" s="81" t="s">
        <v>26</v>
      </c>
      <c r="AA75" s="14"/>
      <c r="AB75" s="15"/>
      <c r="AC75" s="15"/>
      <c r="AD75" s="15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</row>
    <row r="76" spans="1:47" ht="15" customHeight="1">
      <c r="A76" s="77" t="s">
        <v>232</v>
      </c>
      <c r="B76" s="77" t="s">
        <v>233</v>
      </c>
      <c r="C76" s="137" t="s">
        <v>234</v>
      </c>
      <c r="D76" s="141">
        <v>3.79</v>
      </c>
      <c r="E76" s="141">
        <f t="shared" si="7"/>
        <v>1.516</v>
      </c>
      <c r="F76" s="78">
        <v>0.5</v>
      </c>
      <c r="G76" s="78">
        <v>0.5</v>
      </c>
      <c r="H76" s="78">
        <v>5</v>
      </c>
      <c r="I76" s="78">
        <v>0.03</v>
      </c>
      <c r="J76" s="79">
        <v>6</v>
      </c>
      <c r="K76" s="78">
        <v>1.125</v>
      </c>
      <c r="L76" s="78">
        <v>1.75</v>
      </c>
      <c r="M76" s="78">
        <v>5.125</v>
      </c>
      <c r="N76" s="78">
        <v>0.18</v>
      </c>
      <c r="O76" s="80">
        <v>10.08984375</v>
      </c>
      <c r="P76" s="79">
        <v>720</v>
      </c>
      <c r="Q76" s="78">
        <v>11</v>
      </c>
      <c r="R76" s="78">
        <v>15</v>
      </c>
      <c r="S76" s="78">
        <v>9.8000000000000007</v>
      </c>
      <c r="T76" s="78">
        <v>21</v>
      </c>
      <c r="U76" s="80">
        <v>0.93576388888888884</v>
      </c>
      <c r="V76" s="26"/>
      <c r="W76" s="26"/>
      <c r="X76" s="78"/>
      <c r="Y76" s="26"/>
      <c r="Z76" s="81" t="s">
        <v>26</v>
      </c>
      <c r="AA76" s="14"/>
      <c r="AB76" s="15"/>
      <c r="AC76" s="15"/>
      <c r="AD76" s="15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</row>
    <row r="77" spans="1:47" ht="15" customHeight="1">
      <c r="A77" s="77" t="s">
        <v>250</v>
      </c>
      <c r="B77" s="77" t="s">
        <v>251</v>
      </c>
      <c r="C77" s="137" t="s">
        <v>5536</v>
      </c>
      <c r="D77" s="141">
        <v>3.79</v>
      </c>
      <c r="E77" s="141">
        <f t="shared" si="7"/>
        <v>1.516</v>
      </c>
      <c r="F77" s="78">
        <v>0.5</v>
      </c>
      <c r="G77" s="78">
        <v>0.5</v>
      </c>
      <c r="H77" s="78">
        <v>5</v>
      </c>
      <c r="I77" s="78">
        <v>0.03</v>
      </c>
      <c r="J77" s="79">
        <v>6</v>
      </c>
      <c r="K77" s="78">
        <v>1.125</v>
      </c>
      <c r="L77" s="78">
        <v>1.75</v>
      </c>
      <c r="M77" s="78">
        <v>5.125</v>
      </c>
      <c r="N77" s="78">
        <v>0.18</v>
      </c>
      <c r="O77" s="80">
        <v>10.08984375</v>
      </c>
      <c r="P77" s="79">
        <v>720</v>
      </c>
      <c r="Q77" s="78">
        <v>11</v>
      </c>
      <c r="R77" s="78">
        <v>15</v>
      </c>
      <c r="S77" s="78">
        <v>9.8000000000000007</v>
      </c>
      <c r="T77" s="78">
        <v>21</v>
      </c>
      <c r="U77" s="80">
        <v>0.93576388888888884</v>
      </c>
      <c r="V77" s="26"/>
      <c r="W77" s="26"/>
      <c r="X77" s="78"/>
      <c r="Y77" s="26"/>
      <c r="Z77" s="81" t="s">
        <v>26</v>
      </c>
      <c r="AA77" s="14"/>
      <c r="AB77" s="15"/>
      <c r="AC77" s="15"/>
      <c r="AD77" s="15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</row>
    <row r="78" spans="1:47" ht="15" customHeight="1">
      <c r="A78" s="77" t="s">
        <v>258</v>
      </c>
      <c r="B78" s="77" t="s">
        <v>259</v>
      </c>
      <c r="C78" s="137" t="s">
        <v>5538</v>
      </c>
      <c r="D78" s="141">
        <v>3.79</v>
      </c>
      <c r="E78" s="141">
        <f t="shared" si="7"/>
        <v>1.516</v>
      </c>
      <c r="F78" s="78">
        <v>0.5</v>
      </c>
      <c r="G78" s="78">
        <v>0.5</v>
      </c>
      <c r="H78" s="78">
        <v>5</v>
      </c>
      <c r="I78" s="78">
        <v>0.03</v>
      </c>
      <c r="J78" s="79">
        <v>6</v>
      </c>
      <c r="K78" s="78">
        <v>1.125</v>
      </c>
      <c r="L78" s="78">
        <v>1.75</v>
      </c>
      <c r="M78" s="78">
        <v>5.125</v>
      </c>
      <c r="N78" s="78">
        <v>0.18</v>
      </c>
      <c r="O78" s="80">
        <v>10.08984375</v>
      </c>
      <c r="P78" s="79">
        <v>720</v>
      </c>
      <c r="Q78" s="78">
        <v>11</v>
      </c>
      <c r="R78" s="78">
        <v>15</v>
      </c>
      <c r="S78" s="78">
        <v>9.8000000000000007</v>
      </c>
      <c r="T78" s="78">
        <v>21</v>
      </c>
      <c r="U78" s="80">
        <v>0.93576388888888884</v>
      </c>
      <c r="V78" s="26"/>
      <c r="W78" s="26"/>
      <c r="X78" s="78"/>
      <c r="Y78" s="26"/>
      <c r="Z78" s="81" t="s">
        <v>26</v>
      </c>
      <c r="AA78" s="14"/>
      <c r="AB78" s="15"/>
      <c r="AC78" s="15"/>
      <c r="AD78" s="15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</row>
    <row r="79" spans="1:47" ht="15" customHeight="1">
      <c r="A79" s="77" t="s">
        <v>256</v>
      </c>
      <c r="B79" s="77" t="s">
        <v>257</v>
      </c>
      <c r="C79" s="137" t="s">
        <v>5540</v>
      </c>
      <c r="D79" s="141">
        <v>3.79</v>
      </c>
      <c r="E79" s="141">
        <f t="shared" si="7"/>
        <v>1.516</v>
      </c>
      <c r="F79" s="78">
        <v>0.5</v>
      </c>
      <c r="G79" s="78">
        <v>0.5</v>
      </c>
      <c r="H79" s="78">
        <v>5</v>
      </c>
      <c r="I79" s="78">
        <v>0.03</v>
      </c>
      <c r="J79" s="79">
        <v>6</v>
      </c>
      <c r="K79" s="78">
        <v>1.125</v>
      </c>
      <c r="L79" s="78">
        <v>1.75</v>
      </c>
      <c r="M79" s="78">
        <v>5.125</v>
      </c>
      <c r="N79" s="78">
        <v>0.18</v>
      </c>
      <c r="O79" s="80">
        <v>10.08984375</v>
      </c>
      <c r="P79" s="79">
        <v>720</v>
      </c>
      <c r="Q79" s="78">
        <v>11</v>
      </c>
      <c r="R79" s="78">
        <v>15</v>
      </c>
      <c r="S79" s="78">
        <v>9.8000000000000007</v>
      </c>
      <c r="T79" s="78">
        <v>21</v>
      </c>
      <c r="U79" s="80">
        <v>0.93576388888888884</v>
      </c>
      <c r="V79" s="26"/>
      <c r="W79" s="26"/>
      <c r="X79" s="78"/>
      <c r="Y79" s="26"/>
      <c r="Z79" s="81" t="s">
        <v>26</v>
      </c>
      <c r="AA79" s="14"/>
      <c r="AB79" s="15"/>
      <c r="AC79" s="15"/>
      <c r="AD79" s="15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</row>
    <row r="80" spans="1:47" ht="15" customHeight="1">
      <c r="A80" s="77" t="s">
        <v>246</v>
      </c>
      <c r="B80" s="77" t="s">
        <v>247</v>
      </c>
      <c r="C80" s="137" t="s">
        <v>5542</v>
      </c>
      <c r="D80" s="141">
        <v>3.79</v>
      </c>
      <c r="E80" s="141">
        <f t="shared" si="7"/>
        <v>1.516</v>
      </c>
      <c r="F80" s="78">
        <v>0.5</v>
      </c>
      <c r="G80" s="78">
        <v>0.5</v>
      </c>
      <c r="H80" s="78">
        <v>5</v>
      </c>
      <c r="I80" s="78">
        <v>0.03</v>
      </c>
      <c r="J80" s="79">
        <v>6</v>
      </c>
      <c r="K80" s="78">
        <v>1.125</v>
      </c>
      <c r="L80" s="78">
        <v>1.75</v>
      </c>
      <c r="M80" s="78">
        <v>5.125</v>
      </c>
      <c r="N80" s="78">
        <v>0.18</v>
      </c>
      <c r="O80" s="80">
        <v>10.08984375</v>
      </c>
      <c r="P80" s="79">
        <v>720</v>
      </c>
      <c r="Q80" s="78">
        <v>11</v>
      </c>
      <c r="R80" s="78">
        <v>15</v>
      </c>
      <c r="S80" s="78">
        <v>9.8000000000000007</v>
      </c>
      <c r="T80" s="78">
        <v>21</v>
      </c>
      <c r="U80" s="80">
        <v>0.93576388888888884</v>
      </c>
      <c r="V80" s="26"/>
      <c r="W80" s="26"/>
      <c r="X80" s="78"/>
      <c r="Y80" s="26"/>
      <c r="Z80" s="81" t="s">
        <v>26</v>
      </c>
      <c r="AA80" s="14"/>
      <c r="AB80" s="15"/>
      <c r="AC80" s="15"/>
      <c r="AD80" s="15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</row>
    <row r="81" spans="1:47" ht="15" customHeight="1">
      <c r="A81" s="77" t="s">
        <v>254</v>
      </c>
      <c r="B81" s="77" t="s">
        <v>255</v>
      </c>
      <c r="C81" s="137" t="s">
        <v>5544</v>
      </c>
      <c r="D81" s="141">
        <v>3.79</v>
      </c>
      <c r="E81" s="141">
        <f t="shared" si="7"/>
        <v>1.516</v>
      </c>
      <c r="F81" s="78">
        <v>0.5</v>
      </c>
      <c r="G81" s="78">
        <v>0.5</v>
      </c>
      <c r="H81" s="78">
        <v>5</v>
      </c>
      <c r="I81" s="78">
        <v>0.03</v>
      </c>
      <c r="J81" s="79">
        <v>6</v>
      </c>
      <c r="K81" s="78">
        <v>1.125</v>
      </c>
      <c r="L81" s="78">
        <v>1.75</v>
      </c>
      <c r="M81" s="78">
        <v>5.125</v>
      </c>
      <c r="N81" s="78">
        <v>0.18</v>
      </c>
      <c r="O81" s="80">
        <v>10.08984375</v>
      </c>
      <c r="P81" s="79">
        <v>720</v>
      </c>
      <c r="Q81" s="78">
        <v>11</v>
      </c>
      <c r="R81" s="78">
        <v>15</v>
      </c>
      <c r="S81" s="78">
        <v>9.8000000000000007</v>
      </c>
      <c r="T81" s="78">
        <v>21</v>
      </c>
      <c r="U81" s="80">
        <v>0.93576388888888884</v>
      </c>
      <c r="V81" s="26"/>
      <c r="W81" s="26"/>
      <c r="X81" s="78"/>
      <c r="Y81" s="26"/>
      <c r="Z81" s="81" t="s">
        <v>26</v>
      </c>
      <c r="AA81" s="14"/>
      <c r="AB81" s="15"/>
      <c r="AC81" s="15"/>
      <c r="AD81" s="15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</row>
    <row r="82" spans="1:47" ht="15" customHeight="1">
      <c r="A82" s="77" t="s">
        <v>248</v>
      </c>
      <c r="B82" s="77" t="s">
        <v>249</v>
      </c>
      <c r="C82" s="137" t="s">
        <v>5546</v>
      </c>
      <c r="D82" s="141">
        <v>3.79</v>
      </c>
      <c r="E82" s="141">
        <f t="shared" si="7"/>
        <v>1.516</v>
      </c>
      <c r="F82" s="78">
        <v>0.5</v>
      </c>
      <c r="G82" s="78">
        <v>0.5</v>
      </c>
      <c r="H82" s="78">
        <v>5</v>
      </c>
      <c r="I82" s="78">
        <v>0.03</v>
      </c>
      <c r="J82" s="79">
        <v>6</v>
      </c>
      <c r="K82" s="78">
        <v>1.125</v>
      </c>
      <c r="L82" s="78">
        <v>1.75</v>
      </c>
      <c r="M82" s="78">
        <v>5.125</v>
      </c>
      <c r="N82" s="78">
        <v>0.18</v>
      </c>
      <c r="O82" s="80">
        <v>10.08984375</v>
      </c>
      <c r="P82" s="79">
        <v>720</v>
      </c>
      <c r="Q82" s="78">
        <v>11</v>
      </c>
      <c r="R82" s="78">
        <v>15</v>
      </c>
      <c r="S82" s="78">
        <v>9.8000000000000007</v>
      </c>
      <c r="T82" s="78">
        <v>21</v>
      </c>
      <c r="U82" s="80">
        <v>0.93576388888888884</v>
      </c>
      <c r="V82" s="26"/>
      <c r="W82" s="26"/>
      <c r="X82" s="78"/>
      <c r="Y82" s="26"/>
      <c r="Z82" s="81" t="s">
        <v>26</v>
      </c>
      <c r="AA82" s="14"/>
      <c r="AB82" s="15"/>
      <c r="AC82" s="15"/>
      <c r="AD82" s="15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</row>
    <row r="83" spans="1:47" ht="15" customHeight="1">
      <c r="A83" s="77" t="s">
        <v>252</v>
      </c>
      <c r="B83" s="77" t="s">
        <v>253</v>
      </c>
      <c r="C83" s="137" t="s">
        <v>5548</v>
      </c>
      <c r="D83" s="141">
        <v>3.79</v>
      </c>
      <c r="E83" s="141">
        <f t="shared" si="7"/>
        <v>1.516</v>
      </c>
      <c r="F83" s="78">
        <v>0.5</v>
      </c>
      <c r="G83" s="78">
        <v>0.5</v>
      </c>
      <c r="H83" s="78">
        <v>5</v>
      </c>
      <c r="I83" s="78">
        <v>0.03</v>
      </c>
      <c r="J83" s="79">
        <v>6</v>
      </c>
      <c r="K83" s="78">
        <v>1.125</v>
      </c>
      <c r="L83" s="78">
        <v>1.75</v>
      </c>
      <c r="M83" s="78">
        <v>5.125</v>
      </c>
      <c r="N83" s="78">
        <v>0.18</v>
      </c>
      <c r="O83" s="80">
        <v>10.08984375</v>
      </c>
      <c r="P83" s="79">
        <v>720</v>
      </c>
      <c r="Q83" s="78">
        <v>11</v>
      </c>
      <c r="R83" s="78">
        <v>15</v>
      </c>
      <c r="S83" s="78">
        <v>9.8000000000000007</v>
      </c>
      <c r="T83" s="78">
        <v>21</v>
      </c>
      <c r="U83" s="80">
        <v>0.93576388888888884</v>
      </c>
      <c r="V83" s="26"/>
      <c r="W83" s="26"/>
      <c r="X83" s="78"/>
      <c r="Y83" s="26"/>
      <c r="Z83" s="81" t="s">
        <v>26</v>
      </c>
      <c r="AA83" s="14"/>
      <c r="AB83" s="15"/>
      <c r="AC83" s="15"/>
      <c r="AD83" s="15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</row>
    <row r="84" spans="1:47" ht="15" customHeight="1">
      <c r="A84" s="77" t="s">
        <v>274</v>
      </c>
      <c r="B84" s="77" t="s">
        <v>275</v>
      </c>
      <c r="C84" s="137" t="s">
        <v>276</v>
      </c>
      <c r="D84" s="141">
        <v>3.79</v>
      </c>
      <c r="E84" s="141">
        <f t="shared" si="7"/>
        <v>1.516</v>
      </c>
      <c r="F84" s="78">
        <v>0.5</v>
      </c>
      <c r="G84" s="78">
        <v>0.5</v>
      </c>
      <c r="H84" s="78">
        <v>5</v>
      </c>
      <c r="I84" s="78">
        <v>0.03</v>
      </c>
      <c r="J84" s="79">
        <v>6</v>
      </c>
      <c r="K84" s="78">
        <v>1.125</v>
      </c>
      <c r="L84" s="78">
        <v>1.75</v>
      </c>
      <c r="M84" s="78">
        <v>5.125</v>
      </c>
      <c r="N84" s="78">
        <v>0.18</v>
      </c>
      <c r="O84" s="80">
        <v>10.08984375</v>
      </c>
      <c r="P84" s="79">
        <v>720</v>
      </c>
      <c r="Q84" s="78">
        <v>11</v>
      </c>
      <c r="R84" s="78">
        <v>15</v>
      </c>
      <c r="S84" s="78">
        <v>9.8000000000000007</v>
      </c>
      <c r="T84" s="78">
        <v>21</v>
      </c>
      <c r="U84" s="80">
        <v>0.93576388888888884</v>
      </c>
      <c r="V84" s="26"/>
      <c r="W84" s="26"/>
      <c r="X84" s="78"/>
      <c r="Y84" s="26"/>
      <c r="Z84" s="81" t="s">
        <v>26</v>
      </c>
      <c r="AA84" s="14"/>
      <c r="AB84" s="15"/>
      <c r="AC84" s="15"/>
      <c r="AD84" s="15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</row>
    <row r="85" spans="1:47" ht="15" customHeight="1">
      <c r="A85" s="77" t="s">
        <v>272</v>
      </c>
      <c r="B85" s="77" t="s">
        <v>273</v>
      </c>
      <c r="C85" s="137" t="s">
        <v>5556</v>
      </c>
      <c r="D85" s="141">
        <v>3.79</v>
      </c>
      <c r="E85" s="141">
        <f t="shared" si="7"/>
        <v>1.516</v>
      </c>
      <c r="F85" s="78">
        <v>0.5</v>
      </c>
      <c r="G85" s="78">
        <v>0.5</v>
      </c>
      <c r="H85" s="78">
        <v>5</v>
      </c>
      <c r="I85" s="78">
        <v>0.03</v>
      </c>
      <c r="J85" s="79">
        <v>6</v>
      </c>
      <c r="K85" s="78">
        <v>1.125</v>
      </c>
      <c r="L85" s="78">
        <v>1.75</v>
      </c>
      <c r="M85" s="78">
        <v>5.125</v>
      </c>
      <c r="N85" s="78">
        <v>0.18</v>
      </c>
      <c r="O85" s="80">
        <v>10.08984375</v>
      </c>
      <c r="P85" s="79">
        <v>720</v>
      </c>
      <c r="Q85" s="78">
        <v>11</v>
      </c>
      <c r="R85" s="78">
        <v>15</v>
      </c>
      <c r="S85" s="78">
        <v>9.8000000000000007</v>
      </c>
      <c r="T85" s="78">
        <v>21</v>
      </c>
      <c r="U85" s="80">
        <v>0.93576388888888884</v>
      </c>
      <c r="V85" s="26"/>
      <c r="W85" s="26"/>
      <c r="X85" s="78"/>
      <c r="Y85" s="26"/>
      <c r="Z85" s="81" t="s">
        <v>26</v>
      </c>
      <c r="AA85" s="14"/>
      <c r="AB85" s="15"/>
      <c r="AC85" s="15"/>
      <c r="AD85" s="15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</row>
    <row r="86" spans="1:47" ht="15" customHeight="1">
      <c r="A86" s="77" t="s">
        <v>280</v>
      </c>
      <c r="B86" s="77" t="s">
        <v>281</v>
      </c>
      <c r="C86" s="137" t="s">
        <v>282</v>
      </c>
      <c r="D86" s="141">
        <v>3.79</v>
      </c>
      <c r="E86" s="141">
        <f t="shared" si="7"/>
        <v>1.516</v>
      </c>
      <c r="F86" s="78">
        <v>0.5</v>
      </c>
      <c r="G86" s="78">
        <v>0.5</v>
      </c>
      <c r="H86" s="78">
        <v>5</v>
      </c>
      <c r="I86" s="78">
        <v>0.03</v>
      </c>
      <c r="J86" s="79">
        <v>6</v>
      </c>
      <c r="K86" s="78">
        <v>1.125</v>
      </c>
      <c r="L86" s="78">
        <v>1.75</v>
      </c>
      <c r="M86" s="78">
        <v>5.125</v>
      </c>
      <c r="N86" s="78">
        <v>0.18</v>
      </c>
      <c r="O86" s="80">
        <v>10.08984375</v>
      </c>
      <c r="P86" s="79">
        <v>720</v>
      </c>
      <c r="Q86" s="78">
        <v>11</v>
      </c>
      <c r="R86" s="78">
        <v>15</v>
      </c>
      <c r="S86" s="78">
        <v>9.8000000000000007</v>
      </c>
      <c r="T86" s="78">
        <v>21</v>
      </c>
      <c r="U86" s="80">
        <v>0.93576388888888884</v>
      </c>
      <c r="V86" s="26"/>
      <c r="W86" s="26"/>
      <c r="X86" s="78"/>
      <c r="Y86" s="26"/>
      <c r="Z86" s="81" t="s">
        <v>26</v>
      </c>
      <c r="AA86" s="14"/>
      <c r="AB86" s="15"/>
      <c r="AC86" s="15"/>
      <c r="AD86" s="15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</row>
    <row r="87" spans="1:47" ht="15" customHeight="1">
      <c r="A87" s="77" t="s">
        <v>277</v>
      </c>
      <c r="B87" s="77" t="s">
        <v>278</v>
      </c>
      <c r="C87" s="137" t="s">
        <v>279</v>
      </c>
      <c r="D87" s="141">
        <v>3.79</v>
      </c>
      <c r="E87" s="141">
        <f t="shared" si="7"/>
        <v>1.516</v>
      </c>
      <c r="F87" s="78">
        <v>0.5</v>
      </c>
      <c r="G87" s="78">
        <v>0.5</v>
      </c>
      <c r="H87" s="78">
        <v>5</v>
      </c>
      <c r="I87" s="78">
        <v>0.03</v>
      </c>
      <c r="J87" s="79">
        <v>6</v>
      </c>
      <c r="K87" s="78">
        <v>1.125</v>
      </c>
      <c r="L87" s="78">
        <v>1.75</v>
      </c>
      <c r="M87" s="78">
        <v>5.125</v>
      </c>
      <c r="N87" s="78">
        <v>0.18</v>
      </c>
      <c r="O87" s="80">
        <v>10.08984375</v>
      </c>
      <c r="P87" s="79">
        <v>720</v>
      </c>
      <c r="Q87" s="78">
        <v>11</v>
      </c>
      <c r="R87" s="78">
        <v>15</v>
      </c>
      <c r="S87" s="78">
        <v>9.8000000000000007</v>
      </c>
      <c r="T87" s="78">
        <v>21</v>
      </c>
      <c r="U87" s="80">
        <v>0.93576388888888884</v>
      </c>
      <c r="V87" s="26"/>
      <c r="W87" s="26"/>
      <c r="X87" s="78"/>
      <c r="Y87" s="26"/>
      <c r="Z87" s="81" t="s">
        <v>26</v>
      </c>
      <c r="AA87" s="14"/>
      <c r="AB87" s="15"/>
      <c r="AC87" s="15"/>
      <c r="AD87" s="15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</row>
    <row r="88" spans="1:47" ht="15" customHeight="1">
      <c r="A88" s="77" t="s">
        <v>239</v>
      </c>
      <c r="B88" s="77" t="s">
        <v>240</v>
      </c>
      <c r="C88" s="137" t="s">
        <v>5550</v>
      </c>
      <c r="D88" s="141">
        <v>3.79</v>
      </c>
      <c r="E88" s="141">
        <f t="shared" si="7"/>
        <v>1.516</v>
      </c>
      <c r="F88" s="78">
        <v>0.5</v>
      </c>
      <c r="G88" s="78">
        <v>0.5</v>
      </c>
      <c r="H88" s="78">
        <v>5</v>
      </c>
      <c r="I88" s="78">
        <v>0.03</v>
      </c>
      <c r="J88" s="79">
        <v>6</v>
      </c>
      <c r="K88" s="78">
        <v>1.125</v>
      </c>
      <c r="L88" s="78">
        <v>1.75</v>
      </c>
      <c r="M88" s="78">
        <v>5.125</v>
      </c>
      <c r="N88" s="78">
        <v>0.18</v>
      </c>
      <c r="O88" s="80">
        <v>10.08984375</v>
      </c>
      <c r="P88" s="79">
        <v>720</v>
      </c>
      <c r="Q88" s="78">
        <v>11</v>
      </c>
      <c r="R88" s="78">
        <v>15</v>
      </c>
      <c r="S88" s="78">
        <v>9.8000000000000007</v>
      </c>
      <c r="T88" s="78">
        <v>21</v>
      </c>
      <c r="U88" s="80">
        <v>0.93576388888888884</v>
      </c>
      <c r="V88" s="26"/>
      <c r="W88" s="26"/>
      <c r="X88" s="78"/>
      <c r="Y88" s="26"/>
      <c r="Z88" s="81" t="s">
        <v>26</v>
      </c>
      <c r="AA88" s="14"/>
      <c r="AB88" s="15"/>
      <c r="AC88" s="15"/>
      <c r="AD88" s="15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</row>
    <row r="89" spans="1:47" ht="15" customHeight="1">
      <c r="A89" s="77" t="s">
        <v>235</v>
      </c>
      <c r="B89" s="77" t="s">
        <v>236</v>
      </c>
      <c r="C89" s="137" t="s">
        <v>5559</v>
      </c>
      <c r="D89" s="141">
        <v>3.79</v>
      </c>
      <c r="E89" s="141">
        <f t="shared" si="7"/>
        <v>1.516</v>
      </c>
      <c r="F89" s="78">
        <v>0.5</v>
      </c>
      <c r="G89" s="78">
        <v>0.5</v>
      </c>
      <c r="H89" s="78">
        <v>5</v>
      </c>
      <c r="I89" s="78">
        <v>0.03</v>
      </c>
      <c r="J89" s="79">
        <v>6</v>
      </c>
      <c r="K89" s="78">
        <v>1.125</v>
      </c>
      <c r="L89" s="78">
        <v>1.75</v>
      </c>
      <c r="M89" s="78">
        <v>5.125</v>
      </c>
      <c r="N89" s="78">
        <v>0.18</v>
      </c>
      <c r="O89" s="80">
        <v>10.08984375</v>
      </c>
      <c r="P89" s="79">
        <v>720</v>
      </c>
      <c r="Q89" s="78">
        <v>11</v>
      </c>
      <c r="R89" s="78">
        <v>15</v>
      </c>
      <c r="S89" s="78">
        <v>9.8000000000000007</v>
      </c>
      <c r="T89" s="78">
        <v>21</v>
      </c>
      <c r="U89" s="80">
        <v>0.93576388888888884</v>
      </c>
      <c r="V89" s="26"/>
      <c r="W89" s="26"/>
      <c r="X89" s="78"/>
      <c r="Y89" s="26"/>
      <c r="Z89" s="81" t="s">
        <v>26</v>
      </c>
      <c r="AA89" s="14"/>
      <c r="AB89" s="15"/>
      <c r="AC89" s="15"/>
      <c r="AD89" s="15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</row>
    <row r="90" spans="1:47" ht="15" customHeight="1">
      <c r="A90" s="77" t="s">
        <v>237</v>
      </c>
      <c r="B90" s="77" t="s">
        <v>238</v>
      </c>
      <c r="C90" s="137" t="s">
        <v>5552</v>
      </c>
      <c r="D90" s="141">
        <v>3.79</v>
      </c>
      <c r="E90" s="141">
        <f t="shared" si="7"/>
        <v>1.516</v>
      </c>
      <c r="F90" s="78">
        <v>0.5</v>
      </c>
      <c r="G90" s="78">
        <v>0.5</v>
      </c>
      <c r="H90" s="78">
        <v>5</v>
      </c>
      <c r="I90" s="78">
        <v>0.03</v>
      </c>
      <c r="J90" s="79">
        <v>6</v>
      </c>
      <c r="K90" s="78">
        <v>1.125</v>
      </c>
      <c r="L90" s="78">
        <v>1.75</v>
      </c>
      <c r="M90" s="78">
        <v>5.125</v>
      </c>
      <c r="N90" s="78">
        <v>0.18</v>
      </c>
      <c r="O90" s="80">
        <v>10.08984375</v>
      </c>
      <c r="P90" s="79">
        <v>720</v>
      </c>
      <c r="Q90" s="78">
        <v>11</v>
      </c>
      <c r="R90" s="78">
        <v>15</v>
      </c>
      <c r="S90" s="78">
        <v>9.8000000000000007</v>
      </c>
      <c r="T90" s="78">
        <v>21</v>
      </c>
      <c r="U90" s="80">
        <v>0.93576388888888884</v>
      </c>
      <c r="V90" s="26"/>
      <c r="W90" s="26"/>
      <c r="X90" s="78"/>
      <c r="Y90" s="26"/>
      <c r="Z90" s="81" t="s">
        <v>26</v>
      </c>
      <c r="AA90" s="14"/>
      <c r="AB90" s="15"/>
      <c r="AC90" s="15"/>
      <c r="AD90" s="15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</row>
    <row r="91" spans="1:47" ht="15" customHeight="1">
      <c r="A91" s="77" t="s">
        <v>241</v>
      </c>
      <c r="B91" s="77" t="s">
        <v>242</v>
      </c>
      <c r="C91" s="137" t="s">
        <v>5554</v>
      </c>
      <c r="D91" s="141">
        <v>3.79</v>
      </c>
      <c r="E91" s="141">
        <f t="shared" si="7"/>
        <v>1.516</v>
      </c>
      <c r="F91" s="78">
        <v>0.5</v>
      </c>
      <c r="G91" s="78">
        <v>0.5</v>
      </c>
      <c r="H91" s="78">
        <v>5</v>
      </c>
      <c r="I91" s="78">
        <v>0.03</v>
      </c>
      <c r="J91" s="79">
        <v>6</v>
      </c>
      <c r="K91" s="78">
        <v>1.125</v>
      </c>
      <c r="L91" s="78">
        <v>1.75</v>
      </c>
      <c r="M91" s="78">
        <v>5.125</v>
      </c>
      <c r="N91" s="78">
        <v>0.18</v>
      </c>
      <c r="O91" s="80">
        <v>10.08984375</v>
      </c>
      <c r="P91" s="79">
        <v>720</v>
      </c>
      <c r="Q91" s="78">
        <v>11</v>
      </c>
      <c r="R91" s="78">
        <v>15</v>
      </c>
      <c r="S91" s="78">
        <v>9.8000000000000007</v>
      </c>
      <c r="T91" s="78">
        <v>21</v>
      </c>
      <c r="U91" s="80">
        <v>0.93576388888888884</v>
      </c>
      <c r="V91" s="26"/>
      <c r="W91" s="26"/>
      <c r="X91" s="78"/>
      <c r="Y91" s="26"/>
      <c r="Z91" s="81" t="s">
        <v>26</v>
      </c>
      <c r="AA91" s="14"/>
      <c r="AB91" s="15"/>
      <c r="AC91" s="15"/>
      <c r="AD91" s="15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</row>
    <row r="92" spans="1:47" ht="15" customHeight="1">
      <c r="A92" s="77" t="s">
        <v>299</v>
      </c>
      <c r="B92" s="77" t="s">
        <v>300</v>
      </c>
      <c r="C92" s="137" t="s">
        <v>301</v>
      </c>
      <c r="D92" s="141">
        <v>3.89</v>
      </c>
      <c r="E92" s="141">
        <f t="shared" si="7"/>
        <v>1.556</v>
      </c>
      <c r="F92" s="78">
        <v>1.875</v>
      </c>
      <c r="G92" s="78">
        <v>0.5</v>
      </c>
      <c r="H92" s="78">
        <v>7.25</v>
      </c>
      <c r="I92" s="78">
        <v>3.4000000000000002E-2</v>
      </c>
      <c r="J92" s="79">
        <v>12</v>
      </c>
      <c r="K92" s="78">
        <v>2.25</v>
      </c>
      <c r="L92" s="78">
        <v>4</v>
      </c>
      <c r="M92" s="78">
        <v>7.25</v>
      </c>
      <c r="N92" s="78">
        <v>0.499</v>
      </c>
      <c r="O92" s="80">
        <v>65.25</v>
      </c>
      <c r="P92" s="79">
        <v>144</v>
      </c>
      <c r="Q92" s="78">
        <v>14</v>
      </c>
      <c r="R92" s="78">
        <v>10</v>
      </c>
      <c r="S92" s="78">
        <v>10</v>
      </c>
      <c r="T92" s="78">
        <v>6.5</v>
      </c>
      <c r="U92" s="80">
        <v>0.81018518518518523</v>
      </c>
      <c r="V92" s="26"/>
      <c r="W92" s="26"/>
      <c r="X92" s="78">
        <v>14</v>
      </c>
      <c r="Y92" s="26"/>
      <c r="Z92" s="81" t="s">
        <v>26</v>
      </c>
      <c r="AA92" s="14"/>
      <c r="AB92" s="15"/>
      <c r="AC92" s="15"/>
      <c r="AD92" s="15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</row>
    <row r="93" spans="1:47" ht="15" customHeight="1">
      <c r="A93" s="77" t="s">
        <v>337</v>
      </c>
      <c r="B93" s="77" t="s">
        <v>338</v>
      </c>
      <c r="C93" s="137" t="s">
        <v>339</v>
      </c>
      <c r="D93" s="141">
        <v>3.89</v>
      </c>
      <c r="E93" s="141">
        <f t="shared" si="7"/>
        <v>1.556</v>
      </c>
      <c r="F93" s="78">
        <v>1.875</v>
      </c>
      <c r="G93" s="78">
        <v>0.5</v>
      </c>
      <c r="H93" s="78">
        <v>7.25</v>
      </c>
      <c r="I93" s="78">
        <v>3.4000000000000002E-2</v>
      </c>
      <c r="J93" s="79">
        <v>12</v>
      </c>
      <c r="K93" s="78">
        <v>2.25</v>
      </c>
      <c r="L93" s="78">
        <v>4</v>
      </c>
      <c r="M93" s="78">
        <v>7.25</v>
      </c>
      <c r="N93" s="78">
        <v>0.499</v>
      </c>
      <c r="O93" s="80">
        <v>65.25</v>
      </c>
      <c r="P93" s="79">
        <v>144</v>
      </c>
      <c r="Q93" s="78">
        <v>14</v>
      </c>
      <c r="R93" s="78">
        <v>10</v>
      </c>
      <c r="S93" s="78">
        <v>10</v>
      </c>
      <c r="T93" s="78">
        <v>6.5</v>
      </c>
      <c r="U93" s="80">
        <v>0.81018518518518523</v>
      </c>
      <c r="V93" s="26"/>
      <c r="W93" s="26"/>
      <c r="X93" s="78">
        <v>14</v>
      </c>
      <c r="Y93" s="26"/>
      <c r="Z93" s="81" t="s">
        <v>26</v>
      </c>
      <c r="AA93" s="14"/>
      <c r="AB93" s="15"/>
      <c r="AC93" s="15"/>
      <c r="AD93" s="15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</row>
    <row r="94" spans="1:47" ht="15" customHeight="1">
      <c r="A94" s="77" t="s">
        <v>305</v>
      </c>
      <c r="B94" s="77" t="s">
        <v>306</v>
      </c>
      <c r="C94" s="137" t="s">
        <v>307</v>
      </c>
      <c r="D94" s="141">
        <v>3.89</v>
      </c>
      <c r="E94" s="141">
        <f t="shared" si="7"/>
        <v>1.556</v>
      </c>
      <c r="F94" s="78">
        <v>1.875</v>
      </c>
      <c r="G94" s="78">
        <v>0.5</v>
      </c>
      <c r="H94" s="78">
        <v>7.25</v>
      </c>
      <c r="I94" s="78">
        <v>3.4000000000000002E-2</v>
      </c>
      <c r="J94" s="79">
        <v>12</v>
      </c>
      <c r="K94" s="78">
        <v>2.25</v>
      </c>
      <c r="L94" s="78">
        <v>4</v>
      </c>
      <c r="M94" s="78">
        <v>7.25</v>
      </c>
      <c r="N94" s="78">
        <v>0.499</v>
      </c>
      <c r="O94" s="80">
        <v>65.25</v>
      </c>
      <c r="P94" s="79">
        <v>144</v>
      </c>
      <c r="Q94" s="78">
        <v>14</v>
      </c>
      <c r="R94" s="78">
        <v>10</v>
      </c>
      <c r="S94" s="78">
        <v>10</v>
      </c>
      <c r="T94" s="78">
        <v>6.5</v>
      </c>
      <c r="U94" s="80">
        <v>0.81018518518518523</v>
      </c>
      <c r="V94" s="26"/>
      <c r="W94" s="26"/>
      <c r="X94" s="78">
        <v>14</v>
      </c>
      <c r="Y94" s="26"/>
      <c r="Z94" s="81" t="s">
        <v>26</v>
      </c>
      <c r="AA94" s="14"/>
      <c r="AB94" s="15"/>
      <c r="AC94" s="15"/>
      <c r="AD94" s="15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</row>
    <row r="95" spans="1:47" ht="15" customHeight="1">
      <c r="A95" s="77" t="s">
        <v>334</v>
      </c>
      <c r="B95" s="77" t="s">
        <v>335</v>
      </c>
      <c r="C95" s="137" t="s">
        <v>336</v>
      </c>
      <c r="D95" s="141">
        <v>3.89</v>
      </c>
      <c r="E95" s="141">
        <f t="shared" si="7"/>
        <v>1.556</v>
      </c>
      <c r="F95" s="78">
        <v>1.875</v>
      </c>
      <c r="G95" s="78">
        <v>0.5</v>
      </c>
      <c r="H95" s="78">
        <v>7.25</v>
      </c>
      <c r="I95" s="78">
        <v>3.4000000000000002E-2</v>
      </c>
      <c r="J95" s="79">
        <v>12</v>
      </c>
      <c r="K95" s="78">
        <v>2.25</v>
      </c>
      <c r="L95" s="78">
        <v>4</v>
      </c>
      <c r="M95" s="78">
        <v>7.25</v>
      </c>
      <c r="N95" s="78">
        <v>0.499</v>
      </c>
      <c r="O95" s="80">
        <v>65.25</v>
      </c>
      <c r="P95" s="79">
        <v>144</v>
      </c>
      <c r="Q95" s="78">
        <v>14</v>
      </c>
      <c r="R95" s="78">
        <v>10</v>
      </c>
      <c r="S95" s="78">
        <v>10</v>
      </c>
      <c r="T95" s="78">
        <v>6.5</v>
      </c>
      <c r="U95" s="80">
        <v>0.81018518518518523</v>
      </c>
      <c r="V95" s="26"/>
      <c r="W95" s="26"/>
      <c r="X95" s="78">
        <v>14</v>
      </c>
      <c r="Y95" s="26"/>
      <c r="Z95" s="81" t="s">
        <v>26</v>
      </c>
      <c r="AA95" s="14"/>
      <c r="AB95" s="15"/>
      <c r="AC95" s="15"/>
      <c r="AD95" s="15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</row>
    <row r="96" spans="1:47" ht="15" customHeight="1">
      <c r="A96" s="77" t="s">
        <v>316</v>
      </c>
      <c r="B96" s="77" t="s">
        <v>317</v>
      </c>
      <c r="C96" s="137" t="s">
        <v>318</v>
      </c>
      <c r="D96" s="141">
        <v>3.89</v>
      </c>
      <c r="E96" s="141">
        <f t="shared" si="7"/>
        <v>1.556</v>
      </c>
      <c r="F96" s="78">
        <v>1.875</v>
      </c>
      <c r="G96" s="78">
        <v>0.5</v>
      </c>
      <c r="H96" s="78">
        <v>7.25</v>
      </c>
      <c r="I96" s="78">
        <v>3.4000000000000002E-2</v>
      </c>
      <c r="J96" s="79">
        <v>12</v>
      </c>
      <c r="K96" s="78">
        <v>2.25</v>
      </c>
      <c r="L96" s="78">
        <v>4</v>
      </c>
      <c r="M96" s="78">
        <v>7.25</v>
      </c>
      <c r="N96" s="78">
        <v>0.499</v>
      </c>
      <c r="O96" s="80">
        <v>65.25</v>
      </c>
      <c r="P96" s="79">
        <v>144</v>
      </c>
      <c r="Q96" s="78">
        <v>14</v>
      </c>
      <c r="R96" s="78">
        <v>10</v>
      </c>
      <c r="S96" s="78">
        <v>10</v>
      </c>
      <c r="T96" s="78">
        <v>6.5</v>
      </c>
      <c r="U96" s="80">
        <v>0.81018518518518523</v>
      </c>
      <c r="V96" s="26"/>
      <c r="W96" s="26"/>
      <c r="X96" s="78">
        <v>14</v>
      </c>
      <c r="Y96" s="26"/>
      <c r="Z96" s="81" t="s">
        <v>26</v>
      </c>
      <c r="AA96" s="14"/>
      <c r="AB96" s="15"/>
      <c r="AC96" s="15"/>
      <c r="AD96" s="15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</row>
    <row r="97" spans="1:47" ht="15" customHeight="1">
      <c r="A97" s="77" t="s">
        <v>296</v>
      </c>
      <c r="B97" s="77" t="s">
        <v>297</v>
      </c>
      <c r="C97" s="137" t="s">
        <v>298</v>
      </c>
      <c r="D97" s="141">
        <v>3.89</v>
      </c>
      <c r="E97" s="141">
        <f t="shared" si="7"/>
        <v>1.556</v>
      </c>
      <c r="F97" s="78">
        <v>1.875</v>
      </c>
      <c r="G97" s="78">
        <v>0.5</v>
      </c>
      <c r="H97" s="78">
        <v>7.25</v>
      </c>
      <c r="I97" s="78">
        <v>3.4000000000000002E-2</v>
      </c>
      <c r="J97" s="79">
        <v>12</v>
      </c>
      <c r="K97" s="78">
        <v>2.25</v>
      </c>
      <c r="L97" s="78">
        <v>4</v>
      </c>
      <c r="M97" s="78">
        <v>7.25</v>
      </c>
      <c r="N97" s="78">
        <v>0.499</v>
      </c>
      <c r="O97" s="80">
        <v>65.25</v>
      </c>
      <c r="P97" s="79">
        <v>144</v>
      </c>
      <c r="Q97" s="78">
        <v>14</v>
      </c>
      <c r="R97" s="78">
        <v>10</v>
      </c>
      <c r="S97" s="78">
        <v>10</v>
      </c>
      <c r="T97" s="78">
        <v>6.5</v>
      </c>
      <c r="U97" s="80">
        <v>0.81018518518518523</v>
      </c>
      <c r="V97" s="26"/>
      <c r="W97" s="26"/>
      <c r="X97" s="78">
        <v>14</v>
      </c>
      <c r="Y97" s="26"/>
      <c r="Z97" s="81" t="s">
        <v>26</v>
      </c>
      <c r="AA97" s="14"/>
      <c r="AB97" s="15"/>
      <c r="AC97" s="15"/>
      <c r="AD97" s="15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</row>
    <row r="98" spans="1:47" ht="15" customHeight="1">
      <c r="A98" s="77" t="s">
        <v>331</v>
      </c>
      <c r="B98" s="77" t="s">
        <v>332</v>
      </c>
      <c r="C98" s="137" t="s">
        <v>333</v>
      </c>
      <c r="D98" s="141">
        <v>3.89</v>
      </c>
      <c r="E98" s="141">
        <f t="shared" si="7"/>
        <v>1.556</v>
      </c>
      <c r="F98" s="78">
        <v>1.875</v>
      </c>
      <c r="G98" s="78">
        <v>0.5</v>
      </c>
      <c r="H98" s="78">
        <v>7.25</v>
      </c>
      <c r="I98" s="78">
        <v>3.4000000000000002E-2</v>
      </c>
      <c r="J98" s="79">
        <v>12</v>
      </c>
      <c r="K98" s="78">
        <v>2.25</v>
      </c>
      <c r="L98" s="78">
        <v>4</v>
      </c>
      <c r="M98" s="78">
        <v>7.25</v>
      </c>
      <c r="N98" s="78">
        <v>0.499</v>
      </c>
      <c r="O98" s="80">
        <v>65.25</v>
      </c>
      <c r="P98" s="79">
        <v>144</v>
      </c>
      <c r="Q98" s="78">
        <v>14</v>
      </c>
      <c r="R98" s="78">
        <v>10</v>
      </c>
      <c r="S98" s="78">
        <v>10</v>
      </c>
      <c r="T98" s="78">
        <v>6.5</v>
      </c>
      <c r="U98" s="80">
        <v>0.81018518518518523</v>
      </c>
      <c r="V98" s="26"/>
      <c r="W98" s="26"/>
      <c r="X98" s="78">
        <v>14</v>
      </c>
      <c r="Y98" s="26"/>
      <c r="Z98" s="81" t="s">
        <v>26</v>
      </c>
      <c r="AA98" s="14"/>
      <c r="AB98" s="15"/>
      <c r="AC98" s="15"/>
      <c r="AD98" s="15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</row>
    <row r="99" spans="1:47" ht="15" customHeight="1">
      <c r="A99" s="77" t="s">
        <v>302</v>
      </c>
      <c r="B99" s="77" t="s">
        <v>303</v>
      </c>
      <c r="C99" s="137" t="s">
        <v>304</v>
      </c>
      <c r="D99" s="141">
        <v>3.89</v>
      </c>
      <c r="E99" s="141">
        <f t="shared" si="7"/>
        <v>1.556</v>
      </c>
      <c r="F99" s="78">
        <v>1.875</v>
      </c>
      <c r="G99" s="78">
        <v>0.5</v>
      </c>
      <c r="H99" s="78">
        <v>7.25</v>
      </c>
      <c r="I99" s="78">
        <v>3.4000000000000002E-2</v>
      </c>
      <c r="J99" s="79">
        <v>12</v>
      </c>
      <c r="K99" s="78">
        <v>2.25</v>
      </c>
      <c r="L99" s="78">
        <v>4</v>
      </c>
      <c r="M99" s="78">
        <v>7.25</v>
      </c>
      <c r="N99" s="78">
        <v>0.499</v>
      </c>
      <c r="O99" s="80">
        <v>65.25</v>
      </c>
      <c r="P99" s="79">
        <v>144</v>
      </c>
      <c r="Q99" s="78">
        <v>14</v>
      </c>
      <c r="R99" s="78">
        <v>10</v>
      </c>
      <c r="S99" s="78">
        <v>10</v>
      </c>
      <c r="T99" s="78">
        <v>6.5</v>
      </c>
      <c r="U99" s="80">
        <v>0.81018518518518523</v>
      </c>
      <c r="V99" s="26"/>
      <c r="W99" s="26"/>
      <c r="X99" s="78">
        <v>14</v>
      </c>
      <c r="Y99" s="26"/>
      <c r="Z99" s="81" t="s">
        <v>26</v>
      </c>
      <c r="AA99" s="14"/>
      <c r="AB99" s="15"/>
      <c r="AC99" s="15"/>
      <c r="AD99" s="15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</row>
    <row r="100" spans="1:47" ht="15" customHeight="1">
      <c r="A100" s="77" t="s">
        <v>321</v>
      </c>
      <c r="B100" s="77" t="s">
        <v>322</v>
      </c>
      <c r="C100" s="137" t="s">
        <v>5537</v>
      </c>
      <c r="D100" s="141">
        <v>3.89</v>
      </c>
      <c r="E100" s="141">
        <f t="shared" si="7"/>
        <v>1.556</v>
      </c>
      <c r="F100" s="78">
        <v>1.875</v>
      </c>
      <c r="G100" s="78">
        <v>0.5</v>
      </c>
      <c r="H100" s="78">
        <v>7.25</v>
      </c>
      <c r="I100" s="78">
        <v>3.4000000000000002E-2</v>
      </c>
      <c r="J100" s="79">
        <v>12</v>
      </c>
      <c r="K100" s="78">
        <v>2.25</v>
      </c>
      <c r="L100" s="78">
        <v>4</v>
      </c>
      <c r="M100" s="78">
        <v>7.25</v>
      </c>
      <c r="N100" s="78">
        <v>0.499</v>
      </c>
      <c r="O100" s="80">
        <v>65.25</v>
      </c>
      <c r="P100" s="79">
        <v>144</v>
      </c>
      <c r="Q100" s="78">
        <v>14</v>
      </c>
      <c r="R100" s="78">
        <v>10</v>
      </c>
      <c r="S100" s="78">
        <v>10</v>
      </c>
      <c r="T100" s="78">
        <v>6.5</v>
      </c>
      <c r="U100" s="80">
        <v>0.81018518518518523</v>
      </c>
      <c r="V100" s="26"/>
      <c r="W100" s="26"/>
      <c r="X100" s="78">
        <v>14</v>
      </c>
      <c r="Y100" s="26"/>
      <c r="Z100" s="81" t="s">
        <v>26</v>
      </c>
      <c r="AA100" s="14"/>
      <c r="AB100" s="15"/>
      <c r="AC100" s="15"/>
      <c r="AD100" s="15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</row>
    <row r="101" spans="1:47" ht="15" customHeight="1">
      <c r="A101" s="77" t="s">
        <v>329</v>
      </c>
      <c r="B101" s="77" t="s">
        <v>330</v>
      </c>
      <c r="C101" s="137" t="s">
        <v>5539</v>
      </c>
      <c r="D101" s="141">
        <v>3.89</v>
      </c>
      <c r="E101" s="141">
        <f t="shared" si="7"/>
        <v>1.556</v>
      </c>
      <c r="F101" s="78">
        <v>1.875</v>
      </c>
      <c r="G101" s="78">
        <v>0.5</v>
      </c>
      <c r="H101" s="78">
        <v>7.25</v>
      </c>
      <c r="I101" s="78">
        <v>3.4000000000000002E-2</v>
      </c>
      <c r="J101" s="79">
        <v>12</v>
      </c>
      <c r="K101" s="78">
        <v>2.25</v>
      </c>
      <c r="L101" s="78">
        <v>4</v>
      </c>
      <c r="M101" s="78">
        <v>7.25</v>
      </c>
      <c r="N101" s="78">
        <v>0.499</v>
      </c>
      <c r="O101" s="80">
        <v>65.25</v>
      </c>
      <c r="P101" s="79">
        <v>144</v>
      </c>
      <c r="Q101" s="78">
        <v>14</v>
      </c>
      <c r="R101" s="78">
        <v>10</v>
      </c>
      <c r="S101" s="78">
        <v>10</v>
      </c>
      <c r="T101" s="78">
        <v>6.5</v>
      </c>
      <c r="U101" s="80">
        <v>0.81018518518518523</v>
      </c>
      <c r="V101" s="26"/>
      <c r="W101" s="26"/>
      <c r="X101" s="78">
        <v>14</v>
      </c>
      <c r="Y101" s="26"/>
      <c r="Z101" s="81" t="s">
        <v>26</v>
      </c>
      <c r="AA101" s="14"/>
      <c r="AB101" s="15"/>
      <c r="AC101" s="15"/>
      <c r="AD101" s="15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</row>
    <row r="102" spans="1:47" ht="15" customHeight="1">
      <c r="A102" s="77" t="s">
        <v>327</v>
      </c>
      <c r="B102" s="77" t="s">
        <v>328</v>
      </c>
      <c r="C102" s="137" t="s">
        <v>5541</v>
      </c>
      <c r="D102" s="141">
        <v>3.89</v>
      </c>
      <c r="E102" s="141">
        <f t="shared" si="7"/>
        <v>1.556</v>
      </c>
      <c r="F102" s="78">
        <v>1.875</v>
      </c>
      <c r="G102" s="78">
        <v>0.5</v>
      </c>
      <c r="H102" s="78">
        <v>7.25</v>
      </c>
      <c r="I102" s="78">
        <v>3.4000000000000002E-2</v>
      </c>
      <c r="J102" s="79">
        <v>12</v>
      </c>
      <c r="K102" s="78">
        <v>2.25</v>
      </c>
      <c r="L102" s="78">
        <v>4</v>
      </c>
      <c r="M102" s="78">
        <v>7.25</v>
      </c>
      <c r="N102" s="78">
        <v>0.499</v>
      </c>
      <c r="O102" s="80">
        <v>65.25</v>
      </c>
      <c r="P102" s="79">
        <v>144</v>
      </c>
      <c r="Q102" s="78">
        <v>14</v>
      </c>
      <c r="R102" s="78">
        <v>10</v>
      </c>
      <c r="S102" s="78">
        <v>10</v>
      </c>
      <c r="T102" s="78">
        <v>6.5</v>
      </c>
      <c r="U102" s="80">
        <v>0.81018518518518523</v>
      </c>
      <c r="V102" s="26"/>
      <c r="W102" s="26"/>
      <c r="X102" s="78">
        <v>14</v>
      </c>
      <c r="Y102" s="26"/>
      <c r="Z102" s="81" t="s">
        <v>26</v>
      </c>
      <c r="AA102" s="14"/>
      <c r="AB102" s="15"/>
      <c r="AC102" s="15"/>
      <c r="AD102" s="15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</row>
    <row r="103" spans="1:47" ht="15" customHeight="1">
      <c r="A103" s="77" t="s">
        <v>319</v>
      </c>
      <c r="B103" s="77" t="s">
        <v>320</v>
      </c>
      <c r="C103" s="137" t="s">
        <v>5543</v>
      </c>
      <c r="D103" s="141">
        <v>3.89</v>
      </c>
      <c r="E103" s="141">
        <f t="shared" si="7"/>
        <v>1.556</v>
      </c>
      <c r="F103" s="78">
        <v>1.875</v>
      </c>
      <c r="G103" s="78">
        <v>0.5</v>
      </c>
      <c r="H103" s="78">
        <v>7.25</v>
      </c>
      <c r="I103" s="78">
        <v>3.4000000000000002E-2</v>
      </c>
      <c r="J103" s="79">
        <v>12</v>
      </c>
      <c r="K103" s="78">
        <v>2.25</v>
      </c>
      <c r="L103" s="78">
        <v>4</v>
      </c>
      <c r="M103" s="78">
        <v>7.25</v>
      </c>
      <c r="N103" s="78">
        <v>0.499</v>
      </c>
      <c r="O103" s="80">
        <v>65.25</v>
      </c>
      <c r="P103" s="79">
        <v>144</v>
      </c>
      <c r="Q103" s="78">
        <v>14</v>
      </c>
      <c r="R103" s="78">
        <v>10</v>
      </c>
      <c r="S103" s="78">
        <v>10</v>
      </c>
      <c r="T103" s="78">
        <v>6.5</v>
      </c>
      <c r="U103" s="80">
        <v>0.81018518518518523</v>
      </c>
      <c r="V103" s="26"/>
      <c r="W103" s="26"/>
      <c r="X103" s="78">
        <v>14</v>
      </c>
      <c r="Y103" s="26"/>
      <c r="Z103" s="81" t="s">
        <v>26</v>
      </c>
      <c r="AA103" s="14"/>
      <c r="AB103" s="15"/>
      <c r="AC103" s="15"/>
      <c r="AD103" s="15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</row>
    <row r="104" spans="1:47" ht="15" customHeight="1">
      <c r="A104" s="77" t="s">
        <v>325</v>
      </c>
      <c r="B104" s="77" t="s">
        <v>326</v>
      </c>
      <c r="C104" s="137" t="s">
        <v>5545</v>
      </c>
      <c r="D104" s="141">
        <v>3.89</v>
      </c>
      <c r="E104" s="141">
        <f t="shared" si="7"/>
        <v>1.556</v>
      </c>
      <c r="F104" s="78">
        <v>1.875</v>
      </c>
      <c r="G104" s="78">
        <v>0.5</v>
      </c>
      <c r="H104" s="78">
        <v>7.25</v>
      </c>
      <c r="I104" s="78">
        <v>3.4000000000000002E-2</v>
      </c>
      <c r="J104" s="79">
        <v>12</v>
      </c>
      <c r="K104" s="78">
        <v>2.25</v>
      </c>
      <c r="L104" s="78">
        <v>4</v>
      </c>
      <c r="M104" s="78">
        <v>7.25</v>
      </c>
      <c r="N104" s="78">
        <v>0.499</v>
      </c>
      <c r="O104" s="80">
        <v>65.25</v>
      </c>
      <c r="P104" s="79">
        <v>144</v>
      </c>
      <c r="Q104" s="78">
        <v>14</v>
      </c>
      <c r="R104" s="78">
        <v>10</v>
      </c>
      <c r="S104" s="78">
        <v>10</v>
      </c>
      <c r="T104" s="78">
        <v>6.5</v>
      </c>
      <c r="U104" s="80">
        <v>0.81018518518518523</v>
      </c>
      <c r="V104" s="26"/>
      <c r="W104" s="26"/>
      <c r="X104" s="78">
        <v>14</v>
      </c>
      <c r="Y104" s="26"/>
      <c r="Z104" s="81" t="s">
        <v>26</v>
      </c>
      <c r="AA104" s="14"/>
      <c r="AB104" s="15"/>
      <c r="AC104" s="15"/>
      <c r="AD104" s="15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</row>
    <row r="105" spans="1:47" ht="15" customHeight="1">
      <c r="A105" s="77" t="s">
        <v>294</v>
      </c>
      <c r="B105" s="77" t="s">
        <v>295</v>
      </c>
      <c r="C105" s="137" t="s">
        <v>5547</v>
      </c>
      <c r="D105" s="141">
        <v>3.89</v>
      </c>
      <c r="E105" s="141">
        <f t="shared" si="7"/>
        <v>1.556</v>
      </c>
      <c r="F105" s="78">
        <v>1.875</v>
      </c>
      <c r="G105" s="78">
        <v>0.5</v>
      </c>
      <c r="H105" s="78">
        <v>7.25</v>
      </c>
      <c r="I105" s="78">
        <v>3.4000000000000002E-2</v>
      </c>
      <c r="J105" s="79">
        <v>12</v>
      </c>
      <c r="K105" s="78">
        <v>2.25</v>
      </c>
      <c r="L105" s="78">
        <v>4</v>
      </c>
      <c r="M105" s="78">
        <v>7.25</v>
      </c>
      <c r="N105" s="78">
        <v>0.499</v>
      </c>
      <c r="O105" s="80">
        <v>65.25</v>
      </c>
      <c r="P105" s="79">
        <v>144</v>
      </c>
      <c r="Q105" s="78">
        <v>14</v>
      </c>
      <c r="R105" s="78">
        <v>10</v>
      </c>
      <c r="S105" s="78">
        <v>10</v>
      </c>
      <c r="T105" s="78">
        <v>6.5</v>
      </c>
      <c r="U105" s="80">
        <v>0.81018518518518523</v>
      </c>
      <c r="V105" s="26"/>
      <c r="W105" s="26"/>
      <c r="X105" s="78">
        <v>14</v>
      </c>
      <c r="Y105" s="26"/>
      <c r="Z105" s="81" t="s">
        <v>26</v>
      </c>
      <c r="AA105" s="14"/>
      <c r="AB105" s="15"/>
      <c r="AC105" s="15"/>
      <c r="AD105" s="15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</row>
    <row r="106" spans="1:47" ht="15" customHeight="1">
      <c r="A106" s="77" t="s">
        <v>323</v>
      </c>
      <c r="B106" s="77" t="s">
        <v>324</v>
      </c>
      <c r="C106" s="137" t="s">
        <v>5549</v>
      </c>
      <c r="D106" s="141">
        <v>3.89</v>
      </c>
      <c r="E106" s="141">
        <f t="shared" si="7"/>
        <v>1.556</v>
      </c>
      <c r="F106" s="78">
        <v>1.875</v>
      </c>
      <c r="G106" s="78">
        <v>0.5</v>
      </c>
      <c r="H106" s="78">
        <v>7.25</v>
      </c>
      <c r="I106" s="78">
        <v>3.4000000000000002E-2</v>
      </c>
      <c r="J106" s="79">
        <v>12</v>
      </c>
      <c r="K106" s="78">
        <v>2.25</v>
      </c>
      <c r="L106" s="78">
        <v>4</v>
      </c>
      <c r="M106" s="78">
        <v>7.25</v>
      </c>
      <c r="N106" s="78">
        <v>0.499</v>
      </c>
      <c r="O106" s="80">
        <v>65.25</v>
      </c>
      <c r="P106" s="79">
        <v>144</v>
      </c>
      <c r="Q106" s="78">
        <v>14</v>
      </c>
      <c r="R106" s="78">
        <v>10</v>
      </c>
      <c r="S106" s="78">
        <v>10</v>
      </c>
      <c r="T106" s="78">
        <v>6.5</v>
      </c>
      <c r="U106" s="80">
        <v>0.81018518518518523</v>
      </c>
      <c r="V106" s="26"/>
      <c r="W106" s="26"/>
      <c r="X106" s="78">
        <v>14</v>
      </c>
      <c r="Y106" s="26"/>
      <c r="Z106" s="81" t="s">
        <v>26</v>
      </c>
      <c r="AA106" s="14"/>
      <c r="AB106" s="15"/>
      <c r="AC106" s="15"/>
      <c r="AD106" s="15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</row>
    <row r="107" spans="1:47" ht="15" customHeight="1">
      <c r="A107" s="77" t="s">
        <v>285</v>
      </c>
      <c r="B107" s="77" t="s">
        <v>286</v>
      </c>
      <c r="C107" s="137" t="s">
        <v>287</v>
      </c>
      <c r="D107" s="141">
        <v>3.89</v>
      </c>
      <c r="E107" s="141">
        <f t="shared" si="7"/>
        <v>1.556</v>
      </c>
      <c r="F107" s="78">
        <v>1.875</v>
      </c>
      <c r="G107" s="78">
        <v>0.5</v>
      </c>
      <c r="H107" s="78">
        <v>7.25</v>
      </c>
      <c r="I107" s="78">
        <v>3.4000000000000002E-2</v>
      </c>
      <c r="J107" s="79">
        <v>12</v>
      </c>
      <c r="K107" s="78">
        <v>2.25</v>
      </c>
      <c r="L107" s="78">
        <v>4</v>
      </c>
      <c r="M107" s="78">
        <v>7.25</v>
      </c>
      <c r="N107" s="78">
        <v>0.499</v>
      </c>
      <c r="O107" s="80">
        <v>65.25</v>
      </c>
      <c r="P107" s="79">
        <v>144</v>
      </c>
      <c r="Q107" s="78">
        <v>14</v>
      </c>
      <c r="R107" s="78">
        <v>10</v>
      </c>
      <c r="S107" s="78">
        <v>10</v>
      </c>
      <c r="T107" s="78">
        <v>6.5</v>
      </c>
      <c r="U107" s="80">
        <v>0.81018518518518523</v>
      </c>
      <c r="V107" s="26"/>
      <c r="W107" s="26"/>
      <c r="X107" s="78">
        <v>14</v>
      </c>
      <c r="Y107" s="26"/>
      <c r="Z107" s="81" t="s">
        <v>26</v>
      </c>
      <c r="AA107" s="14"/>
      <c r="AB107" s="15"/>
      <c r="AC107" s="15"/>
      <c r="AD107" s="15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</row>
    <row r="108" spans="1:47" ht="15" customHeight="1">
      <c r="A108" s="77" t="s">
        <v>283</v>
      </c>
      <c r="B108" s="77" t="s">
        <v>284</v>
      </c>
      <c r="C108" s="137" t="s">
        <v>5557</v>
      </c>
      <c r="D108" s="142">
        <v>3.89</v>
      </c>
      <c r="E108" s="141">
        <f t="shared" si="7"/>
        <v>1.556</v>
      </c>
      <c r="F108" s="78">
        <v>1.875</v>
      </c>
      <c r="G108" s="78">
        <v>0.5</v>
      </c>
      <c r="H108" s="78">
        <v>7.25</v>
      </c>
      <c r="I108" s="78">
        <v>3.4000000000000002E-2</v>
      </c>
      <c r="J108" s="79">
        <v>12</v>
      </c>
      <c r="K108" s="78">
        <v>2.25</v>
      </c>
      <c r="L108" s="78">
        <v>4</v>
      </c>
      <c r="M108" s="78">
        <v>7.25</v>
      </c>
      <c r="N108" s="78">
        <v>0.499</v>
      </c>
      <c r="O108" s="80">
        <v>65.25</v>
      </c>
      <c r="P108" s="79">
        <v>144</v>
      </c>
      <c r="Q108" s="78">
        <v>14</v>
      </c>
      <c r="R108" s="78">
        <v>10</v>
      </c>
      <c r="S108" s="78">
        <v>10</v>
      </c>
      <c r="T108" s="78">
        <v>6.5</v>
      </c>
      <c r="U108" s="80">
        <v>0.81018518518518523</v>
      </c>
      <c r="V108" s="26"/>
      <c r="W108" s="26"/>
      <c r="X108" s="78">
        <v>14</v>
      </c>
      <c r="Y108" s="26"/>
      <c r="Z108" s="81" t="s">
        <v>26</v>
      </c>
      <c r="AA108" s="14"/>
      <c r="AB108" s="15"/>
      <c r="AC108" s="15"/>
      <c r="AD108" s="15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</row>
    <row r="109" spans="1:47" ht="15" customHeight="1">
      <c r="A109" s="77" t="s">
        <v>291</v>
      </c>
      <c r="B109" s="77" t="s">
        <v>292</v>
      </c>
      <c r="C109" s="137" t="s">
        <v>293</v>
      </c>
      <c r="D109" s="141">
        <v>3.89</v>
      </c>
      <c r="E109" s="141">
        <f t="shared" si="7"/>
        <v>1.556</v>
      </c>
      <c r="F109" s="78">
        <v>1.875</v>
      </c>
      <c r="G109" s="78">
        <v>0.5</v>
      </c>
      <c r="H109" s="78">
        <v>7.25</v>
      </c>
      <c r="I109" s="78">
        <v>3.4000000000000002E-2</v>
      </c>
      <c r="J109" s="79">
        <v>12</v>
      </c>
      <c r="K109" s="78">
        <v>2.25</v>
      </c>
      <c r="L109" s="78">
        <v>4</v>
      </c>
      <c r="M109" s="78">
        <v>7.25</v>
      </c>
      <c r="N109" s="78">
        <v>0.499</v>
      </c>
      <c r="O109" s="80">
        <v>65.25</v>
      </c>
      <c r="P109" s="79">
        <v>144</v>
      </c>
      <c r="Q109" s="78">
        <v>14</v>
      </c>
      <c r="R109" s="78">
        <v>10</v>
      </c>
      <c r="S109" s="78">
        <v>10</v>
      </c>
      <c r="T109" s="78">
        <v>6.5</v>
      </c>
      <c r="U109" s="80">
        <v>0.81018518518518523</v>
      </c>
      <c r="V109" s="26"/>
      <c r="W109" s="26"/>
      <c r="X109" s="78">
        <v>14</v>
      </c>
      <c r="Y109" s="26"/>
      <c r="Z109" s="81" t="s">
        <v>26</v>
      </c>
      <c r="AA109" s="14"/>
      <c r="AB109" s="15"/>
      <c r="AC109" s="15"/>
      <c r="AD109" s="15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</row>
    <row r="110" spans="1:47" ht="15" customHeight="1">
      <c r="A110" s="77" t="s">
        <v>288</v>
      </c>
      <c r="B110" s="77" t="s">
        <v>289</v>
      </c>
      <c r="C110" s="137" t="s">
        <v>290</v>
      </c>
      <c r="D110" s="141">
        <v>3.89</v>
      </c>
      <c r="E110" s="141">
        <f t="shared" si="7"/>
        <v>1.556</v>
      </c>
      <c r="F110" s="78">
        <v>1.875</v>
      </c>
      <c r="G110" s="78">
        <v>0.5</v>
      </c>
      <c r="H110" s="78">
        <v>7.25</v>
      </c>
      <c r="I110" s="78">
        <v>3.4000000000000002E-2</v>
      </c>
      <c r="J110" s="79">
        <v>12</v>
      </c>
      <c r="K110" s="78">
        <v>2.25</v>
      </c>
      <c r="L110" s="78">
        <v>4</v>
      </c>
      <c r="M110" s="78">
        <v>7.25</v>
      </c>
      <c r="N110" s="78">
        <v>0.499</v>
      </c>
      <c r="O110" s="80">
        <v>65.25</v>
      </c>
      <c r="P110" s="79">
        <v>144</v>
      </c>
      <c r="Q110" s="78">
        <v>14</v>
      </c>
      <c r="R110" s="78">
        <v>10</v>
      </c>
      <c r="S110" s="78">
        <v>10</v>
      </c>
      <c r="T110" s="78">
        <v>6.5</v>
      </c>
      <c r="U110" s="80">
        <v>0.81018518518518523</v>
      </c>
      <c r="V110" s="26"/>
      <c r="W110" s="26"/>
      <c r="X110" s="78">
        <v>14</v>
      </c>
      <c r="Y110" s="26"/>
      <c r="Z110" s="81" t="s">
        <v>26</v>
      </c>
      <c r="AA110" s="14"/>
      <c r="AB110" s="15"/>
      <c r="AC110" s="15"/>
      <c r="AD110" s="15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</row>
    <row r="111" spans="1:47" ht="15" customHeight="1">
      <c r="A111" s="77" t="s">
        <v>312</v>
      </c>
      <c r="B111" s="77" t="s">
        <v>313</v>
      </c>
      <c r="C111" s="137" t="s">
        <v>5551</v>
      </c>
      <c r="D111" s="141">
        <v>3.89</v>
      </c>
      <c r="E111" s="141">
        <f t="shared" si="7"/>
        <v>1.556</v>
      </c>
      <c r="F111" s="78">
        <v>1.875</v>
      </c>
      <c r="G111" s="78">
        <v>0.5</v>
      </c>
      <c r="H111" s="78">
        <v>7.25</v>
      </c>
      <c r="I111" s="78">
        <v>3.4000000000000002E-2</v>
      </c>
      <c r="J111" s="79">
        <v>12</v>
      </c>
      <c r="K111" s="78">
        <v>2.25</v>
      </c>
      <c r="L111" s="78">
        <v>4</v>
      </c>
      <c r="M111" s="78">
        <v>7.25</v>
      </c>
      <c r="N111" s="78">
        <v>0.499</v>
      </c>
      <c r="O111" s="80">
        <v>65.25</v>
      </c>
      <c r="P111" s="79">
        <v>144</v>
      </c>
      <c r="Q111" s="78">
        <v>14</v>
      </c>
      <c r="R111" s="78">
        <v>10</v>
      </c>
      <c r="S111" s="78">
        <v>10</v>
      </c>
      <c r="T111" s="78">
        <v>6.5</v>
      </c>
      <c r="U111" s="80">
        <v>0.81018518518518523</v>
      </c>
      <c r="V111" s="26"/>
      <c r="W111" s="26"/>
      <c r="X111" s="78">
        <v>14</v>
      </c>
      <c r="Y111" s="26"/>
      <c r="Z111" s="81" t="s">
        <v>26</v>
      </c>
      <c r="AA111" s="14"/>
      <c r="AB111" s="15"/>
      <c r="AC111" s="15"/>
      <c r="AD111" s="15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</row>
    <row r="112" spans="1:47" ht="15" customHeight="1">
      <c r="A112" s="77" t="s">
        <v>308</v>
      </c>
      <c r="B112" s="77" t="s">
        <v>309</v>
      </c>
      <c r="C112" s="137" t="s">
        <v>5560</v>
      </c>
      <c r="D112" s="141">
        <v>3.89</v>
      </c>
      <c r="E112" s="141">
        <f t="shared" si="7"/>
        <v>1.556</v>
      </c>
      <c r="F112" s="78">
        <v>1.875</v>
      </c>
      <c r="G112" s="78">
        <v>0.5</v>
      </c>
      <c r="H112" s="78">
        <v>7.25</v>
      </c>
      <c r="I112" s="78">
        <v>3.4000000000000002E-2</v>
      </c>
      <c r="J112" s="79">
        <v>12</v>
      </c>
      <c r="K112" s="78">
        <v>2.25</v>
      </c>
      <c r="L112" s="78">
        <v>4</v>
      </c>
      <c r="M112" s="78">
        <v>7.25</v>
      </c>
      <c r="N112" s="78">
        <v>0.499</v>
      </c>
      <c r="O112" s="80">
        <v>65.25</v>
      </c>
      <c r="P112" s="79">
        <v>144</v>
      </c>
      <c r="Q112" s="78">
        <v>14</v>
      </c>
      <c r="R112" s="78">
        <v>10</v>
      </c>
      <c r="S112" s="78">
        <v>10</v>
      </c>
      <c r="T112" s="78">
        <v>6.5</v>
      </c>
      <c r="U112" s="80">
        <v>0.81018518518518523</v>
      </c>
      <c r="V112" s="26"/>
      <c r="W112" s="26"/>
      <c r="X112" s="78">
        <v>14</v>
      </c>
      <c r="Y112" s="26"/>
      <c r="Z112" s="81" t="s">
        <v>26</v>
      </c>
      <c r="AA112" s="14"/>
      <c r="AB112" s="15"/>
      <c r="AC112" s="15"/>
      <c r="AD112" s="15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</row>
    <row r="113" spans="1:47" ht="15" customHeight="1">
      <c r="A113" s="77" t="s">
        <v>310</v>
      </c>
      <c r="B113" s="77" t="s">
        <v>311</v>
      </c>
      <c r="C113" s="137" t="s">
        <v>5553</v>
      </c>
      <c r="D113" s="141">
        <v>3.89</v>
      </c>
      <c r="E113" s="141">
        <f t="shared" si="7"/>
        <v>1.556</v>
      </c>
      <c r="F113" s="78">
        <v>1.875</v>
      </c>
      <c r="G113" s="78">
        <v>0.5</v>
      </c>
      <c r="H113" s="78">
        <v>7.25</v>
      </c>
      <c r="I113" s="78">
        <v>3.4000000000000002E-2</v>
      </c>
      <c r="J113" s="79">
        <v>12</v>
      </c>
      <c r="K113" s="78">
        <v>2.25</v>
      </c>
      <c r="L113" s="78">
        <v>4</v>
      </c>
      <c r="M113" s="78">
        <v>7.25</v>
      </c>
      <c r="N113" s="78">
        <v>0.499</v>
      </c>
      <c r="O113" s="80">
        <v>65.25</v>
      </c>
      <c r="P113" s="79">
        <v>144</v>
      </c>
      <c r="Q113" s="78">
        <v>14</v>
      </c>
      <c r="R113" s="78">
        <v>10</v>
      </c>
      <c r="S113" s="78">
        <v>10</v>
      </c>
      <c r="T113" s="78">
        <v>6.5</v>
      </c>
      <c r="U113" s="80">
        <v>0.81018518518518523</v>
      </c>
      <c r="V113" s="26"/>
      <c r="W113" s="26"/>
      <c r="X113" s="78">
        <v>14</v>
      </c>
      <c r="Y113" s="26"/>
      <c r="Z113" s="81" t="s">
        <v>26</v>
      </c>
      <c r="AA113" s="14"/>
      <c r="AB113" s="15"/>
      <c r="AC113" s="15"/>
      <c r="AD113" s="15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</row>
    <row r="114" spans="1:47" ht="15" customHeight="1">
      <c r="A114" s="77" t="s">
        <v>314</v>
      </c>
      <c r="B114" s="77" t="s">
        <v>315</v>
      </c>
      <c r="C114" s="137" t="s">
        <v>5555</v>
      </c>
      <c r="D114" s="141">
        <v>3.89</v>
      </c>
      <c r="E114" s="141">
        <f t="shared" si="7"/>
        <v>1.556</v>
      </c>
      <c r="F114" s="78">
        <v>1.875</v>
      </c>
      <c r="G114" s="78">
        <v>0.5</v>
      </c>
      <c r="H114" s="78">
        <v>7.25</v>
      </c>
      <c r="I114" s="78">
        <v>3.4000000000000002E-2</v>
      </c>
      <c r="J114" s="79">
        <v>12</v>
      </c>
      <c r="K114" s="78">
        <v>2.25</v>
      </c>
      <c r="L114" s="78">
        <v>4</v>
      </c>
      <c r="M114" s="78">
        <v>7.25</v>
      </c>
      <c r="N114" s="78">
        <v>0.499</v>
      </c>
      <c r="O114" s="80">
        <v>65.25</v>
      </c>
      <c r="P114" s="79">
        <v>144</v>
      </c>
      <c r="Q114" s="78">
        <v>14</v>
      </c>
      <c r="R114" s="78">
        <v>10</v>
      </c>
      <c r="S114" s="78">
        <v>10</v>
      </c>
      <c r="T114" s="78">
        <v>6.5</v>
      </c>
      <c r="U114" s="80">
        <v>0.81018518518518523</v>
      </c>
      <c r="V114" s="26"/>
      <c r="W114" s="26"/>
      <c r="X114" s="78">
        <v>14</v>
      </c>
      <c r="Y114" s="26"/>
      <c r="Z114" s="81" t="s">
        <v>26</v>
      </c>
      <c r="AA114" s="14"/>
      <c r="AB114" s="15"/>
      <c r="AC114" s="15"/>
      <c r="AD114" s="15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</row>
    <row r="115" spans="1:47" ht="15" customHeight="1">
      <c r="A115" s="77" t="s">
        <v>340</v>
      </c>
      <c r="B115" s="77" t="s">
        <v>341</v>
      </c>
      <c r="C115" s="137" t="s">
        <v>342</v>
      </c>
      <c r="D115" s="141">
        <v>7.68</v>
      </c>
      <c r="E115" s="141">
        <f t="shared" si="7"/>
        <v>3.0720000000000001</v>
      </c>
      <c r="F115" s="78">
        <v>2.875</v>
      </c>
      <c r="G115" s="78">
        <v>0.5</v>
      </c>
      <c r="H115" s="78">
        <v>7.25</v>
      </c>
      <c r="I115" s="78">
        <v>0.06</v>
      </c>
      <c r="J115" s="79">
        <v>6</v>
      </c>
      <c r="K115" s="78">
        <v>3.5</v>
      </c>
      <c r="L115" s="78">
        <v>5.5</v>
      </c>
      <c r="M115" s="78">
        <v>7.5</v>
      </c>
      <c r="N115" s="78">
        <v>0.5</v>
      </c>
      <c r="O115" s="80">
        <v>144.375</v>
      </c>
      <c r="P115" s="79">
        <v>72</v>
      </c>
      <c r="Q115" s="78">
        <v>14</v>
      </c>
      <c r="R115" s="78">
        <v>10</v>
      </c>
      <c r="S115" s="78">
        <v>10</v>
      </c>
      <c r="T115" s="78">
        <v>6.5</v>
      </c>
      <c r="U115" s="80">
        <v>0.81018518518518523</v>
      </c>
      <c r="V115" s="26"/>
      <c r="W115" s="26"/>
      <c r="X115" s="78">
        <v>10</v>
      </c>
      <c r="Y115" s="26"/>
      <c r="Z115" s="81" t="s">
        <v>26</v>
      </c>
      <c r="AA115" s="14"/>
      <c r="AB115" s="15"/>
      <c r="AC115" s="15"/>
      <c r="AD115" s="15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</row>
    <row r="116" spans="1:47" ht="15" customHeight="1">
      <c r="A116" s="77" t="s">
        <v>361</v>
      </c>
      <c r="B116" s="77" t="s">
        <v>362</v>
      </c>
      <c r="C116" s="137" t="s">
        <v>363</v>
      </c>
      <c r="D116" s="141">
        <v>15.26</v>
      </c>
      <c r="E116" s="141">
        <f t="shared" si="7"/>
        <v>6.1040000000000001</v>
      </c>
      <c r="F116" s="78">
        <v>3.25</v>
      </c>
      <c r="G116" s="78">
        <v>0.5</v>
      </c>
      <c r="H116" s="78">
        <v>7.25</v>
      </c>
      <c r="I116" s="78">
        <v>0.11899999999999999</v>
      </c>
      <c r="J116" s="79">
        <v>12</v>
      </c>
      <c r="K116" s="78">
        <v>3.5</v>
      </c>
      <c r="L116" s="78">
        <v>5.5</v>
      </c>
      <c r="M116" s="78">
        <v>7.5</v>
      </c>
      <c r="N116" s="78">
        <v>1.53</v>
      </c>
      <c r="O116" s="80">
        <v>144.375</v>
      </c>
      <c r="P116" s="79">
        <v>72</v>
      </c>
      <c r="Q116" s="78">
        <v>14</v>
      </c>
      <c r="R116" s="78">
        <v>10</v>
      </c>
      <c r="S116" s="78">
        <v>8</v>
      </c>
      <c r="T116" s="78">
        <v>10</v>
      </c>
      <c r="U116" s="80">
        <v>0.64814814814814814</v>
      </c>
      <c r="V116" s="26"/>
      <c r="W116" s="26"/>
      <c r="X116" s="78">
        <v>14</v>
      </c>
      <c r="Y116" s="26"/>
      <c r="Z116" s="81" t="s">
        <v>26</v>
      </c>
      <c r="AA116" s="14"/>
      <c r="AB116" s="15"/>
      <c r="AC116" s="15"/>
      <c r="AD116" s="15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</row>
    <row r="117" spans="1:47" ht="15" customHeight="1">
      <c r="A117" s="77" t="s">
        <v>358</v>
      </c>
      <c r="B117" s="77" t="s">
        <v>359</v>
      </c>
      <c r="C117" s="137" t="s">
        <v>360</v>
      </c>
      <c r="D117" s="141">
        <v>15.26</v>
      </c>
      <c r="E117" s="141">
        <f t="shared" si="7"/>
        <v>6.1040000000000001</v>
      </c>
      <c r="F117" s="78">
        <v>3.25</v>
      </c>
      <c r="G117" s="78">
        <v>0.5</v>
      </c>
      <c r="H117" s="78">
        <v>7.25</v>
      </c>
      <c r="I117" s="78">
        <v>0.11899999999999999</v>
      </c>
      <c r="J117" s="79">
        <v>12</v>
      </c>
      <c r="K117" s="78">
        <v>3.5</v>
      </c>
      <c r="L117" s="78">
        <v>5.5</v>
      </c>
      <c r="M117" s="78">
        <v>7.5</v>
      </c>
      <c r="N117" s="78">
        <v>1.53</v>
      </c>
      <c r="O117" s="80">
        <v>144.375</v>
      </c>
      <c r="P117" s="79">
        <v>72</v>
      </c>
      <c r="Q117" s="78">
        <v>14</v>
      </c>
      <c r="R117" s="78">
        <v>10</v>
      </c>
      <c r="S117" s="78">
        <v>8</v>
      </c>
      <c r="T117" s="78">
        <v>10</v>
      </c>
      <c r="U117" s="80">
        <v>0.64814814814814814</v>
      </c>
      <c r="V117" s="26"/>
      <c r="W117" s="26"/>
      <c r="X117" s="78">
        <v>14</v>
      </c>
      <c r="Y117" s="26"/>
      <c r="Z117" s="81" t="s">
        <v>26</v>
      </c>
      <c r="AA117" s="14"/>
      <c r="AB117" s="15"/>
      <c r="AC117" s="15"/>
      <c r="AD117" s="15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</row>
    <row r="118" spans="1:47" ht="15" customHeight="1">
      <c r="A118" s="77" t="s">
        <v>355</v>
      </c>
      <c r="B118" s="77" t="s">
        <v>356</v>
      </c>
      <c r="C118" s="137" t="s">
        <v>357</v>
      </c>
      <c r="D118" s="141">
        <v>15.26</v>
      </c>
      <c r="E118" s="141">
        <f t="shared" si="7"/>
        <v>6.1040000000000001</v>
      </c>
      <c r="F118" s="78">
        <v>3.25</v>
      </c>
      <c r="G118" s="78">
        <v>0.5</v>
      </c>
      <c r="H118" s="78">
        <v>7.25</v>
      </c>
      <c r="I118" s="78">
        <v>0.11899999999999999</v>
      </c>
      <c r="J118" s="79">
        <v>12</v>
      </c>
      <c r="K118" s="78">
        <v>3.5</v>
      </c>
      <c r="L118" s="78">
        <v>5.5</v>
      </c>
      <c r="M118" s="78">
        <v>7.5</v>
      </c>
      <c r="N118" s="78">
        <v>1.53</v>
      </c>
      <c r="O118" s="80">
        <v>144.375</v>
      </c>
      <c r="P118" s="79">
        <v>72</v>
      </c>
      <c r="Q118" s="78">
        <v>14</v>
      </c>
      <c r="R118" s="78">
        <v>10</v>
      </c>
      <c r="S118" s="78">
        <v>8</v>
      </c>
      <c r="T118" s="78">
        <v>10</v>
      </c>
      <c r="U118" s="80">
        <v>0.64814814814814814</v>
      </c>
      <c r="V118" s="26"/>
      <c r="W118" s="26"/>
      <c r="X118" s="78">
        <v>14</v>
      </c>
      <c r="Y118" s="26"/>
      <c r="Z118" s="81" t="s">
        <v>26</v>
      </c>
      <c r="AA118" s="14"/>
      <c r="AB118" s="15"/>
      <c r="AC118" s="15"/>
      <c r="AD118" s="15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</row>
    <row r="119" spans="1:47" ht="15" customHeight="1">
      <c r="A119" s="77" t="s">
        <v>352</v>
      </c>
      <c r="B119" s="77" t="s">
        <v>353</v>
      </c>
      <c r="C119" s="137" t="s">
        <v>354</v>
      </c>
      <c r="D119" s="141">
        <v>15.26</v>
      </c>
      <c r="E119" s="141">
        <f t="shared" si="7"/>
        <v>6.1040000000000001</v>
      </c>
      <c r="F119" s="78">
        <v>3.25</v>
      </c>
      <c r="G119" s="78">
        <v>0.5</v>
      </c>
      <c r="H119" s="78">
        <v>7.25</v>
      </c>
      <c r="I119" s="78">
        <v>0.11899999999999999</v>
      </c>
      <c r="J119" s="79">
        <v>12</v>
      </c>
      <c r="K119" s="78">
        <v>3.5</v>
      </c>
      <c r="L119" s="78">
        <v>5.5</v>
      </c>
      <c r="M119" s="78">
        <v>7.5</v>
      </c>
      <c r="N119" s="78">
        <v>1.53</v>
      </c>
      <c r="O119" s="80">
        <v>144.375</v>
      </c>
      <c r="P119" s="79">
        <v>72</v>
      </c>
      <c r="Q119" s="78">
        <v>14</v>
      </c>
      <c r="R119" s="78">
        <v>10</v>
      </c>
      <c r="S119" s="78">
        <v>8</v>
      </c>
      <c r="T119" s="78">
        <v>10</v>
      </c>
      <c r="U119" s="80">
        <v>0.64814814814814814</v>
      </c>
      <c r="V119" s="26"/>
      <c r="W119" s="26"/>
      <c r="X119" s="78">
        <v>14</v>
      </c>
      <c r="Y119" s="26"/>
      <c r="Z119" s="81" t="s">
        <v>26</v>
      </c>
      <c r="AA119" s="14"/>
      <c r="AB119" s="15"/>
      <c r="AC119" s="15"/>
      <c r="AD119" s="15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</row>
    <row r="120" spans="1:47" ht="15" customHeight="1">
      <c r="A120" s="77" t="s">
        <v>349</v>
      </c>
      <c r="B120" s="77" t="s">
        <v>350</v>
      </c>
      <c r="C120" s="137" t="s">
        <v>351</v>
      </c>
      <c r="D120" s="141">
        <v>15.26</v>
      </c>
      <c r="E120" s="141">
        <f t="shared" si="7"/>
        <v>6.1040000000000001</v>
      </c>
      <c r="F120" s="78">
        <v>3.25</v>
      </c>
      <c r="G120" s="78">
        <v>0.5</v>
      </c>
      <c r="H120" s="78">
        <v>7.25</v>
      </c>
      <c r="I120" s="78">
        <v>0.11899999999999999</v>
      </c>
      <c r="J120" s="79">
        <v>12</v>
      </c>
      <c r="K120" s="78">
        <v>3.5</v>
      </c>
      <c r="L120" s="78">
        <v>5.5</v>
      </c>
      <c r="M120" s="78">
        <v>7.5</v>
      </c>
      <c r="N120" s="78">
        <v>1.53</v>
      </c>
      <c r="O120" s="80">
        <v>144.375</v>
      </c>
      <c r="P120" s="79">
        <v>72</v>
      </c>
      <c r="Q120" s="78">
        <v>14</v>
      </c>
      <c r="R120" s="78">
        <v>10</v>
      </c>
      <c r="S120" s="78">
        <v>8</v>
      </c>
      <c r="T120" s="78">
        <v>10</v>
      </c>
      <c r="U120" s="80">
        <v>0.64814814814814814</v>
      </c>
      <c r="V120" s="26"/>
      <c r="W120" s="26"/>
      <c r="X120" s="78">
        <v>14</v>
      </c>
      <c r="Y120" s="26"/>
      <c r="Z120" s="81" t="s">
        <v>26</v>
      </c>
      <c r="AA120" s="14"/>
      <c r="AB120" s="15"/>
      <c r="AC120" s="15"/>
      <c r="AD120" s="15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</row>
    <row r="121" spans="1:47" ht="15" customHeight="1">
      <c r="A121" s="77" t="s">
        <v>346</v>
      </c>
      <c r="B121" s="77" t="s">
        <v>347</v>
      </c>
      <c r="C121" s="137" t="s">
        <v>348</v>
      </c>
      <c r="D121" s="141">
        <v>15.26</v>
      </c>
      <c r="E121" s="141">
        <f t="shared" si="7"/>
        <v>6.1040000000000001</v>
      </c>
      <c r="F121" s="78">
        <v>3.25</v>
      </c>
      <c r="G121" s="78">
        <v>0.5</v>
      </c>
      <c r="H121" s="78">
        <v>7.25</v>
      </c>
      <c r="I121" s="78">
        <v>0.11899999999999999</v>
      </c>
      <c r="J121" s="79">
        <v>12</v>
      </c>
      <c r="K121" s="78">
        <v>3.5</v>
      </c>
      <c r="L121" s="78">
        <v>5.5</v>
      </c>
      <c r="M121" s="78">
        <v>7.5</v>
      </c>
      <c r="N121" s="78">
        <v>1.53</v>
      </c>
      <c r="O121" s="80">
        <v>144.375</v>
      </c>
      <c r="P121" s="79">
        <v>72</v>
      </c>
      <c r="Q121" s="78">
        <v>14</v>
      </c>
      <c r="R121" s="78">
        <v>10</v>
      </c>
      <c r="S121" s="78">
        <v>8</v>
      </c>
      <c r="T121" s="78">
        <v>10</v>
      </c>
      <c r="U121" s="80">
        <v>0.64814814814814814</v>
      </c>
      <c r="V121" s="26"/>
      <c r="W121" s="26"/>
      <c r="X121" s="78">
        <v>14</v>
      </c>
      <c r="Y121" s="26"/>
      <c r="Z121" s="81" t="s">
        <v>26</v>
      </c>
      <c r="AA121" s="14"/>
      <c r="AB121" s="15"/>
      <c r="AC121" s="15"/>
      <c r="AD121" s="15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</row>
    <row r="122" spans="1:47" ht="15" customHeight="1">
      <c r="A122" s="77" t="s">
        <v>343</v>
      </c>
      <c r="B122" s="77" t="s">
        <v>344</v>
      </c>
      <c r="C122" s="137" t="s">
        <v>345</v>
      </c>
      <c r="D122" s="142">
        <v>15.26</v>
      </c>
      <c r="E122" s="141">
        <f t="shared" si="7"/>
        <v>6.1040000000000001</v>
      </c>
      <c r="F122" s="78">
        <v>3.25</v>
      </c>
      <c r="G122" s="78">
        <v>0.5</v>
      </c>
      <c r="H122" s="78">
        <v>7.25</v>
      </c>
      <c r="I122" s="78">
        <v>0.11899999999999999</v>
      </c>
      <c r="J122" s="79">
        <v>12</v>
      </c>
      <c r="K122" s="78">
        <v>3.5</v>
      </c>
      <c r="L122" s="78">
        <v>5.5</v>
      </c>
      <c r="M122" s="78">
        <v>7.5</v>
      </c>
      <c r="N122" s="78">
        <v>1.53</v>
      </c>
      <c r="O122" s="80">
        <v>144.375</v>
      </c>
      <c r="P122" s="79">
        <v>72</v>
      </c>
      <c r="Q122" s="78">
        <v>14</v>
      </c>
      <c r="R122" s="78">
        <v>10</v>
      </c>
      <c r="S122" s="78">
        <v>8</v>
      </c>
      <c r="T122" s="78">
        <v>10</v>
      </c>
      <c r="U122" s="80">
        <v>0.64814814814814814</v>
      </c>
      <c r="V122" s="26"/>
      <c r="W122" s="26"/>
      <c r="X122" s="78">
        <v>14</v>
      </c>
      <c r="Y122" s="26"/>
      <c r="Z122" s="81" t="s">
        <v>26</v>
      </c>
      <c r="AA122" s="14"/>
      <c r="AB122" s="15"/>
      <c r="AC122" s="15"/>
      <c r="AD122" s="15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</row>
    <row r="123" spans="1:47" ht="15" customHeight="1">
      <c r="A123" s="77" t="s">
        <v>366</v>
      </c>
      <c r="B123" s="77" t="s">
        <v>367</v>
      </c>
      <c r="C123" s="137" t="s">
        <v>5535</v>
      </c>
      <c r="D123" s="141">
        <v>272.88</v>
      </c>
      <c r="E123" s="141">
        <f t="shared" si="7"/>
        <v>109.152</v>
      </c>
      <c r="F123" s="78">
        <v>3.25</v>
      </c>
      <c r="G123" s="78">
        <v>7</v>
      </c>
      <c r="H123" s="78">
        <v>17.5</v>
      </c>
      <c r="I123" s="78">
        <v>2.65</v>
      </c>
      <c r="J123" s="79">
        <v>1</v>
      </c>
      <c r="K123" s="78">
        <v>3.25</v>
      </c>
      <c r="L123" s="78">
        <v>17.5</v>
      </c>
      <c r="M123" s="78">
        <v>7</v>
      </c>
      <c r="N123" s="78">
        <v>2.65</v>
      </c>
      <c r="O123" s="80">
        <v>398.13</v>
      </c>
      <c r="P123" s="79">
        <v>1</v>
      </c>
      <c r="Q123" s="78">
        <v>14</v>
      </c>
      <c r="R123" s="78">
        <v>10</v>
      </c>
      <c r="S123" s="78">
        <v>8</v>
      </c>
      <c r="T123" s="78">
        <v>3</v>
      </c>
      <c r="U123" s="80">
        <v>0.64814814814814814</v>
      </c>
      <c r="V123" s="26"/>
      <c r="W123" s="26"/>
      <c r="X123" s="78">
        <v>14</v>
      </c>
      <c r="Y123" s="26"/>
      <c r="Z123" s="81" t="s">
        <v>26</v>
      </c>
      <c r="AA123" s="14"/>
      <c r="AB123" s="15"/>
      <c r="AC123" s="15"/>
      <c r="AD123" s="15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</row>
    <row r="124" spans="1:47" ht="15" customHeight="1">
      <c r="A124" s="77" t="s">
        <v>364</v>
      </c>
      <c r="B124" s="77" t="s">
        <v>365</v>
      </c>
      <c r="C124" s="137" t="s">
        <v>5558</v>
      </c>
      <c r="D124" s="141">
        <v>272.88</v>
      </c>
      <c r="E124" s="141">
        <f t="shared" si="7"/>
        <v>109.152</v>
      </c>
      <c r="F124" s="78">
        <v>3.25</v>
      </c>
      <c r="G124" s="78">
        <v>7</v>
      </c>
      <c r="H124" s="78">
        <v>17.5</v>
      </c>
      <c r="I124" s="78">
        <v>2.65</v>
      </c>
      <c r="J124" s="79">
        <v>1</v>
      </c>
      <c r="K124" s="78">
        <v>3.25</v>
      </c>
      <c r="L124" s="78">
        <v>17.5</v>
      </c>
      <c r="M124" s="78">
        <v>7</v>
      </c>
      <c r="N124" s="78">
        <v>2.65</v>
      </c>
      <c r="O124" s="80">
        <v>398.13</v>
      </c>
      <c r="P124" s="79">
        <v>1</v>
      </c>
      <c r="Q124" s="78">
        <v>14</v>
      </c>
      <c r="R124" s="78">
        <v>10</v>
      </c>
      <c r="S124" s="78">
        <v>8</v>
      </c>
      <c r="T124" s="78">
        <v>3</v>
      </c>
      <c r="U124" s="80">
        <v>0.64814814814814814</v>
      </c>
      <c r="V124" s="26"/>
      <c r="W124" s="26"/>
      <c r="X124" s="78">
        <v>14</v>
      </c>
      <c r="Y124" s="26"/>
      <c r="Z124" s="81" t="s">
        <v>26</v>
      </c>
      <c r="AA124" s="14"/>
      <c r="AB124" s="15"/>
      <c r="AC124" s="15"/>
      <c r="AD124" s="15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</row>
    <row r="125" spans="1:47" ht="15" customHeight="1">
      <c r="A125" s="77" t="s">
        <v>223</v>
      </c>
      <c r="B125" s="77" t="s">
        <v>224</v>
      </c>
      <c r="C125" s="137" t="s">
        <v>225</v>
      </c>
      <c r="D125" s="141">
        <v>7.78</v>
      </c>
      <c r="E125" s="141">
        <f t="shared" si="7"/>
        <v>3.1120000000000001</v>
      </c>
      <c r="F125" s="78">
        <v>0.75</v>
      </c>
      <c r="G125" s="78">
        <v>2.875</v>
      </c>
      <c r="H125" s="78">
        <v>7.25</v>
      </c>
      <c r="I125" s="78">
        <v>8.6999999999999994E-2</v>
      </c>
      <c r="J125" s="79">
        <v>12</v>
      </c>
      <c r="K125" s="78">
        <v>3.5</v>
      </c>
      <c r="L125" s="78">
        <v>5.5</v>
      </c>
      <c r="M125" s="78">
        <v>7.75</v>
      </c>
      <c r="N125" s="78">
        <v>1.143</v>
      </c>
      <c r="O125" s="80">
        <v>149.1875</v>
      </c>
      <c r="P125" s="79">
        <v>36</v>
      </c>
      <c r="Q125" s="78">
        <v>14</v>
      </c>
      <c r="R125" s="78">
        <v>10</v>
      </c>
      <c r="S125" s="78">
        <v>8</v>
      </c>
      <c r="T125" s="78">
        <v>41.5</v>
      </c>
      <c r="U125" s="80">
        <v>0.64814814814814814</v>
      </c>
      <c r="V125" s="26"/>
      <c r="W125" s="26"/>
      <c r="X125" s="78"/>
      <c r="Y125" s="26"/>
      <c r="Z125" s="81" t="s">
        <v>26</v>
      </c>
      <c r="AA125" s="14"/>
      <c r="AB125" s="15"/>
      <c r="AC125" s="15"/>
      <c r="AD125" s="15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</row>
    <row r="126" spans="1:47" ht="15" customHeight="1">
      <c r="A126" s="77" t="s">
        <v>27</v>
      </c>
      <c r="B126" s="77" t="s">
        <v>28</v>
      </c>
      <c r="C126" s="137" t="s">
        <v>29</v>
      </c>
      <c r="D126" s="141">
        <v>7.88</v>
      </c>
      <c r="E126" s="141">
        <f t="shared" si="7"/>
        <v>3.1520000000000001</v>
      </c>
      <c r="F126" s="78">
        <v>0.75</v>
      </c>
      <c r="G126" s="78">
        <v>2.875</v>
      </c>
      <c r="H126" s="78">
        <v>7.25</v>
      </c>
      <c r="I126" s="78">
        <v>0.4</v>
      </c>
      <c r="J126" s="79">
        <v>6</v>
      </c>
      <c r="K126" s="78">
        <v>7.375</v>
      </c>
      <c r="L126" s="78">
        <v>4.5</v>
      </c>
      <c r="M126" s="78">
        <v>3.875</v>
      </c>
      <c r="N126" s="78">
        <v>0.9</v>
      </c>
      <c r="O126" s="80">
        <f>K126*L126*M126</f>
        <v>128.6015625</v>
      </c>
      <c r="P126" s="79">
        <v>72</v>
      </c>
      <c r="Q126" s="78">
        <v>17</v>
      </c>
      <c r="R126" s="78">
        <v>14</v>
      </c>
      <c r="S126" s="78">
        <v>9</v>
      </c>
      <c r="T126" s="78">
        <v>12</v>
      </c>
      <c r="U126" s="80">
        <f>Q126*R126*S126/1728</f>
        <v>1.2395833333333333</v>
      </c>
      <c r="V126" s="26"/>
      <c r="W126" s="26"/>
      <c r="X126" s="78"/>
      <c r="Y126" s="26"/>
      <c r="Z126" s="81" t="s">
        <v>26</v>
      </c>
      <c r="AA126" s="14"/>
      <c r="AB126" s="15"/>
      <c r="AC126" s="15"/>
      <c r="AD126" s="15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</row>
    <row r="127" spans="1:47" ht="15" customHeight="1">
      <c r="A127" s="77" t="s">
        <v>23</v>
      </c>
      <c r="B127" s="77" t="s">
        <v>24</v>
      </c>
      <c r="C127" s="137" t="s">
        <v>25</v>
      </c>
      <c r="D127" s="141">
        <v>11.67</v>
      </c>
      <c r="E127" s="141">
        <f t="shared" si="7"/>
        <v>4.6680000000000001</v>
      </c>
      <c r="F127" s="78">
        <v>0.75</v>
      </c>
      <c r="G127" s="78">
        <v>2.875</v>
      </c>
      <c r="H127" s="78">
        <v>7.25</v>
      </c>
      <c r="I127" s="78">
        <v>0.14000000000000001</v>
      </c>
      <c r="J127" s="79">
        <v>6</v>
      </c>
      <c r="K127" s="78">
        <v>7.375</v>
      </c>
      <c r="L127" s="78">
        <v>4.5</v>
      </c>
      <c r="M127" s="78">
        <v>3.875</v>
      </c>
      <c r="N127" s="78">
        <v>0.87</v>
      </c>
      <c r="O127" s="80">
        <v>128.6015625</v>
      </c>
      <c r="P127" s="79">
        <v>72</v>
      </c>
      <c r="Q127" s="78">
        <v>17</v>
      </c>
      <c r="R127" s="78">
        <v>14</v>
      </c>
      <c r="S127" s="78">
        <v>9</v>
      </c>
      <c r="T127" s="78">
        <v>11</v>
      </c>
      <c r="U127" s="80">
        <v>1.239583333333333</v>
      </c>
      <c r="V127" s="26"/>
      <c r="W127" s="26"/>
      <c r="X127" s="78">
        <v>17</v>
      </c>
      <c r="Y127" s="26"/>
      <c r="Z127" s="81" t="s">
        <v>26</v>
      </c>
      <c r="AA127" s="14"/>
      <c r="AB127" s="15"/>
      <c r="AC127" s="15"/>
      <c r="AD127" s="15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</row>
    <row r="128" spans="1:47" ht="15" customHeight="1">
      <c r="A128" s="77" t="s">
        <v>373</v>
      </c>
      <c r="B128" s="77" t="s">
        <v>374</v>
      </c>
      <c r="C128" s="137" t="s">
        <v>375</v>
      </c>
      <c r="D128" s="141">
        <v>3.89</v>
      </c>
      <c r="E128" s="141">
        <f t="shared" si="7"/>
        <v>1.556</v>
      </c>
      <c r="F128" s="78">
        <v>0.625</v>
      </c>
      <c r="G128" s="78">
        <v>0.625</v>
      </c>
      <c r="H128" s="78">
        <v>5.5</v>
      </c>
      <c r="I128" s="78">
        <v>0.04</v>
      </c>
      <c r="J128" s="79">
        <v>6</v>
      </c>
      <c r="K128" s="78">
        <v>1.5</v>
      </c>
      <c r="L128" s="78">
        <v>2.25</v>
      </c>
      <c r="M128" s="78">
        <v>5.75</v>
      </c>
      <c r="N128" s="78">
        <v>0.35</v>
      </c>
      <c r="O128" s="80">
        <f t="shared" ref="O128:O144" si="8">K128*L128*M128</f>
        <v>19.40625</v>
      </c>
      <c r="P128" s="79">
        <v>720</v>
      </c>
      <c r="Q128" s="78">
        <v>19.75</v>
      </c>
      <c r="R128" s="78">
        <v>12.5</v>
      </c>
      <c r="S128" s="78">
        <v>13</v>
      </c>
      <c r="T128" s="78">
        <v>37.5</v>
      </c>
      <c r="U128" s="80">
        <f t="shared" ref="U128:U144" si="9">Q128*R128*S128/1728</f>
        <v>1.8572771990740742</v>
      </c>
      <c r="V128" s="26"/>
      <c r="W128" s="26"/>
      <c r="X128" s="78">
        <v>13</v>
      </c>
      <c r="Y128" s="26"/>
      <c r="Z128" s="81" t="s">
        <v>26</v>
      </c>
      <c r="AA128" s="14"/>
      <c r="AB128" s="15"/>
      <c r="AC128" s="15"/>
      <c r="AD128" s="15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</row>
    <row r="129" spans="1:47" ht="15" customHeight="1">
      <c r="A129" s="77" t="s">
        <v>382</v>
      </c>
      <c r="B129" s="77" t="s">
        <v>383</v>
      </c>
      <c r="C129" s="137" t="s">
        <v>384</v>
      </c>
      <c r="D129" s="141">
        <v>3.89</v>
      </c>
      <c r="E129" s="141">
        <f t="shared" si="7"/>
        <v>1.556</v>
      </c>
      <c r="F129" s="78">
        <v>0.625</v>
      </c>
      <c r="G129" s="78">
        <v>0.625</v>
      </c>
      <c r="H129" s="78">
        <v>5.5</v>
      </c>
      <c r="I129" s="78">
        <v>0.04</v>
      </c>
      <c r="J129" s="79">
        <v>6</v>
      </c>
      <c r="K129" s="78">
        <v>1.5</v>
      </c>
      <c r="L129" s="78">
        <v>2.25</v>
      </c>
      <c r="M129" s="78">
        <v>5.75</v>
      </c>
      <c r="N129" s="78">
        <v>0.35</v>
      </c>
      <c r="O129" s="80">
        <f t="shared" si="8"/>
        <v>19.40625</v>
      </c>
      <c r="P129" s="79">
        <v>720</v>
      </c>
      <c r="Q129" s="78">
        <v>19.75</v>
      </c>
      <c r="R129" s="78">
        <v>12.5</v>
      </c>
      <c r="S129" s="78">
        <v>13</v>
      </c>
      <c r="T129" s="78">
        <v>37.5</v>
      </c>
      <c r="U129" s="80">
        <f t="shared" si="9"/>
        <v>1.8572771990740742</v>
      </c>
      <c r="V129" s="26"/>
      <c r="W129" s="26"/>
      <c r="X129" s="78">
        <v>13</v>
      </c>
      <c r="Y129" s="26"/>
      <c r="Z129" s="81" t="s">
        <v>26</v>
      </c>
      <c r="AA129" s="14"/>
      <c r="AB129" s="15"/>
      <c r="AC129" s="15"/>
      <c r="AD129" s="15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</row>
    <row r="130" spans="1:47" ht="15" customHeight="1">
      <c r="A130" s="77" t="s">
        <v>376</v>
      </c>
      <c r="B130" s="77" t="s">
        <v>377</v>
      </c>
      <c r="C130" s="137" t="s">
        <v>378</v>
      </c>
      <c r="D130" s="141">
        <v>3.89</v>
      </c>
      <c r="E130" s="141">
        <f t="shared" si="7"/>
        <v>1.556</v>
      </c>
      <c r="F130" s="78">
        <v>0.625</v>
      </c>
      <c r="G130" s="78">
        <v>0.625</v>
      </c>
      <c r="H130" s="78">
        <v>5.5</v>
      </c>
      <c r="I130" s="78">
        <v>0.04</v>
      </c>
      <c r="J130" s="79">
        <v>6</v>
      </c>
      <c r="K130" s="78">
        <v>1.5</v>
      </c>
      <c r="L130" s="78">
        <v>2.25</v>
      </c>
      <c r="M130" s="78">
        <v>5.75</v>
      </c>
      <c r="N130" s="78">
        <v>0.35</v>
      </c>
      <c r="O130" s="80">
        <f t="shared" si="8"/>
        <v>19.40625</v>
      </c>
      <c r="P130" s="79">
        <v>720</v>
      </c>
      <c r="Q130" s="78">
        <v>19.75</v>
      </c>
      <c r="R130" s="78">
        <v>12.5</v>
      </c>
      <c r="S130" s="78">
        <v>13</v>
      </c>
      <c r="T130" s="78">
        <v>37.5</v>
      </c>
      <c r="U130" s="80">
        <f t="shared" si="9"/>
        <v>1.8572771990740742</v>
      </c>
      <c r="V130" s="26"/>
      <c r="W130" s="26"/>
      <c r="X130" s="78">
        <v>13</v>
      </c>
      <c r="Y130" s="26"/>
      <c r="Z130" s="81" t="s">
        <v>26</v>
      </c>
      <c r="AA130" s="14"/>
      <c r="AB130" s="15"/>
      <c r="AC130" s="15"/>
      <c r="AD130" s="15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</row>
    <row r="131" spans="1:47" ht="15" customHeight="1">
      <c r="A131" s="77" t="s">
        <v>379</v>
      </c>
      <c r="B131" s="77" t="s">
        <v>380</v>
      </c>
      <c r="C131" s="137" t="s">
        <v>381</v>
      </c>
      <c r="D131" s="141">
        <v>3.89</v>
      </c>
      <c r="E131" s="141">
        <f t="shared" si="7"/>
        <v>1.556</v>
      </c>
      <c r="F131" s="78">
        <v>0.625</v>
      </c>
      <c r="G131" s="78">
        <v>0.625</v>
      </c>
      <c r="H131" s="78">
        <v>5.5</v>
      </c>
      <c r="I131" s="78">
        <v>0.04</v>
      </c>
      <c r="J131" s="79">
        <v>6</v>
      </c>
      <c r="K131" s="78">
        <v>1.5</v>
      </c>
      <c r="L131" s="78">
        <v>2.25</v>
      </c>
      <c r="M131" s="78">
        <v>5.75</v>
      </c>
      <c r="N131" s="78">
        <v>0.35</v>
      </c>
      <c r="O131" s="80">
        <f t="shared" si="8"/>
        <v>19.40625</v>
      </c>
      <c r="P131" s="79">
        <v>720</v>
      </c>
      <c r="Q131" s="78">
        <v>19.75</v>
      </c>
      <c r="R131" s="78">
        <v>12.5</v>
      </c>
      <c r="S131" s="78">
        <v>13</v>
      </c>
      <c r="T131" s="78">
        <v>37.5</v>
      </c>
      <c r="U131" s="80">
        <f t="shared" si="9"/>
        <v>1.8572771990740742</v>
      </c>
      <c r="V131" s="26"/>
      <c r="W131" s="26"/>
      <c r="X131" s="78">
        <v>13</v>
      </c>
      <c r="Y131" s="26"/>
      <c r="Z131" s="81" t="s">
        <v>26</v>
      </c>
      <c r="AA131" s="14"/>
      <c r="AB131" s="15"/>
      <c r="AC131" s="15"/>
      <c r="AD131" s="15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</row>
    <row r="132" spans="1:47" ht="15" customHeight="1">
      <c r="A132" s="77" t="s">
        <v>421</v>
      </c>
      <c r="B132" s="77" t="s">
        <v>422</v>
      </c>
      <c r="C132" s="137" t="s">
        <v>423</v>
      </c>
      <c r="D132" s="141">
        <v>3.89</v>
      </c>
      <c r="E132" s="141">
        <f t="shared" ref="E132:E195" si="10">D132*0.4</f>
        <v>1.556</v>
      </c>
      <c r="F132" s="78">
        <v>0.625</v>
      </c>
      <c r="G132" s="78">
        <v>0.625</v>
      </c>
      <c r="H132" s="78">
        <v>5.5</v>
      </c>
      <c r="I132" s="78">
        <v>0.04</v>
      </c>
      <c r="J132" s="79">
        <v>6</v>
      </c>
      <c r="K132" s="78">
        <v>1.5</v>
      </c>
      <c r="L132" s="78">
        <v>2.25</v>
      </c>
      <c r="M132" s="78">
        <v>5.75</v>
      </c>
      <c r="N132" s="78">
        <v>0.35</v>
      </c>
      <c r="O132" s="80">
        <f t="shared" si="8"/>
        <v>19.40625</v>
      </c>
      <c r="P132" s="79">
        <v>720</v>
      </c>
      <c r="Q132" s="78">
        <v>19.75</v>
      </c>
      <c r="R132" s="78">
        <v>12.5</v>
      </c>
      <c r="S132" s="78">
        <v>13</v>
      </c>
      <c r="T132" s="78">
        <v>37.5</v>
      </c>
      <c r="U132" s="80">
        <f t="shared" si="9"/>
        <v>1.8572771990740742</v>
      </c>
      <c r="V132" s="26"/>
      <c r="W132" s="26"/>
      <c r="X132" s="78">
        <v>13</v>
      </c>
      <c r="Y132" s="26"/>
      <c r="Z132" s="81" t="s">
        <v>26</v>
      </c>
      <c r="AA132" s="14"/>
      <c r="AB132" s="15"/>
      <c r="AC132" s="15"/>
      <c r="AD132" s="15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</row>
    <row r="133" spans="1:47" ht="15" customHeight="1">
      <c r="A133" s="77" t="s">
        <v>418</v>
      </c>
      <c r="B133" s="77" t="s">
        <v>419</v>
      </c>
      <c r="C133" s="137" t="s">
        <v>420</v>
      </c>
      <c r="D133" s="141">
        <v>3.89</v>
      </c>
      <c r="E133" s="141">
        <f t="shared" si="10"/>
        <v>1.556</v>
      </c>
      <c r="F133" s="78">
        <v>0.625</v>
      </c>
      <c r="G133" s="78">
        <v>0.625</v>
      </c>
      <c r="H133" s="78">
        <v>5.5</v>
      </c>
      <c r="I133" s="78">
        <v>0.04</v>
      </c>
      <c r="J133" s="79">
        <v>6</v>
      </c>
      <c r="K133" s="78">
        <v>1.5</v>
      </c>
      <c r="L133" s="78">
        <v>2.25</v>
      </c>
      <c r="M133" s="78">
        <v>5.75</v>
      </c>
      <c r="N133" s="78">
        <v>0.35</v>
      </c>
      <c r="O133" s="80">
        <f t="shared" si="8"/>
        <v>19.40625</v>
      </c>
      <c r="P133" s="79">
        <v>720</v>
      </c>
      <c r="Q133" s="78">
        <v>19.75</v>
      </c>
      <c r="R133" s="78">
        <v>12.5</v>
      </c>
      <c r="S133" s="78">
        <v>13</v>
      </c>
      <c r="T133" s="78">
        <v>37.5</v>
      </c>
      <c r="U133" s="80">
        <f t="shared" si="9"/>
        <v>1.8572771990740742</v>
      </c>
      <c r="V133" s="26"/>
      <c r="W133" s="26"/>
      <c r="X133" s="78">
        <v>13</v>
      </c>
      <c r="Y133" s="26"/>
      <c r="Z133" s="81" t="s">
        <v>26</v>
      </c>
      <c r="AA133" s="14"/>
      <c r="AB133" s="15"/>
      <c r="AC133" s="15"/>
      <c r="AD133" s="15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</row>
    <row r="134" spans="1:47" ht="15" customHeight="1">
      <c r="A134" s="77" t="s">
        <v>409</v>
      </c>
      <c r="B134" s="77" t="s">
        <v>410</v>
      </c>
      <c r="C134" s="137" t="s">
        <v>411</v>
      </c>
      <c r="D134" s="141">
        <v>3.89</v>
      </c>
      <c r="E134" s="141">
        <f t="shared" si="10"/>
        <v>1.556</v>
      </c>
      <c r="F134" s="78">
        <v>0.625</v>
      </c>
      <c r="G134" s="78">
        <v>0.625</v>
      </c>
      <c r="H134" s="78">
        <v>5.5</v>
      </c>
      <c r="I134" s="78">
        <v>0.04</v>
      </c>
      <c r="J134" s="79">
        <v>6</v>
      </c>
      <c r="K134" s="78">
        <v>1.5</v>
      </c>
      <c r="L134" s="78">
        <v>2.25</v>
      </c>
      <c r="M134" s="78">
        <v>5.75</v>
      </c>
      <c r="N134" s="78">
        <v>0.35</v>
      </c>
      <c r="O134" s="80">
        <f t="shared" si="8"/>
        <v>19.40625</v>
      </c>
      <c r="P134" s="79">
        <v>720</v>
      </c>
      <c r="Q134" s="78">
        <v>19.75</v>
      </c>
      <c r="R134" s="78">
        <v>12.5</v>
      </c>
      <c r="S134" s="78">
        <v>13</v>
      </c>
      <c r="T134" s="78">
        <v>37.5</v>
      </c>
      <c r="U134" s="80">
        <f t="shared" si="9"/>
        <v>1.8572771990740742</v>
      </c>
      <c r="V134" s="26"/>
      <c r="W134" s="26"/>
      <c r="X134" s="78">
        <v>13</v>
      </c>
      <c r="Y134" s="26"/>
      <c r="Z134" s="81" t="s">
        <v>26</v>
      </c>
      <c r="AA134" s="14"/>
      <c r="AB134" s="15"/>
      <c r="AC134" s="15"/>
      <c r="AD134" s="15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</row>
    <row r="135" spans="1:47" ht="15" customHeight="1">
      <c r="A135" s="77" t="s">
        <v>412</v>
      </c>
      <c r="B135" s="77" t="s">
        <v>413</v>
      </c>
      <c r="C135" s="137" t="s">
        <v>414</v>
      </c>
      <c r="D135" s="141">
        <v>3.89</v>
      </c>
      <c r="E135" s="141">
        <f t="shared" si="10"/>
        <v>1.556</v>
      </c>
      <c r="F135" s="78">
        <v>0.625</v>
      </c>
      <c r="G135" s="78">
        <v>0.625</v>
      </c>
      <c r="H135" s="78">
        <v>5.5</v>
      </c>
      <c r="I135" s="78">
        <v>0.04</v>
      </c>
      <c r="J135" s="79">
        <v>6</v>
      </c>
      <c r="K135" s="78">
        <v>1.5</v>
      </c>
      <c r="L135" s="78">
        <v>2.25</v>
      </c>
      <c r="M135" s="78">
        <v>5.75</v>
      </c>
      <c r="N135" s="78">
        <v>0.35</v>
      </c>
      <c r="O135" s="80">
        <f t="shared" si="8"/>
        <v>19.40625</v>
      </c>
      <c r="P135" s="79">
        <v>720</v>
      </c>
      <c r="Q135" s="78">
        <v>19.75</v>
      </c>
      <c r="R135" s="78">
        <v>12.5</v>
      </c>
      <c r="S135" s="78">
        <v>13</v>
      </c>
      <c r="T135" s="78">
        <v>37.5</v>
      </c>
      <c r="U135" s="80">
        <f t="shared" si="9"/>
        <v>1.8572771990740742</v>
      </c>
      <c r="V135" s="26"/>
      <c r="W135" s="26"/>
      <c r="X135" s="78">
        <v>13</v>
      </c>
      <c r="Y135" s="26"/>
      <c r="Z135" s="81" t="s">
        <v>26</v>
      </c>
      <c r="AA135" s="14"/>
      <c r="AB135" s="15"/>
      <c r="AC135" s="15"/>
      <c r="AD135" s="15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</row>
    <row r="136" spans="1:47" ht="15" customHeight="1">
      <c r="A136" s="77" t="s">
        <v>415</v>
      </c>
      <c r="B136" s="77" t="s">
        <v>416</v>
      </c>
      <c r="C136" s="137" t="s">
        <v>417</v>
      </c>
      <c r="D136" s="141">
        <v>3.89</v>
      </c>
      <c r="E136" s="141">
        <f t="shared" si="10"/>
        <v>1.556</v>
      </c>
      <c r="F136" s="78">
        <v>0.625</v>
      </c>
      <c r="G136" s="78">
        <v>0.625</v>
      </c>
      <c r="H136" s="78">
        <v>5.5</v>
      </c>
      <c r="I136" s="78">
        <v>0.04</v>
      </c>
      <c r="J136" s="79">
        <v>6</v>
      </c>
      <c r="K136" s="78">
        <v>1.5</v>
      </c>
      <c r="L136" s="78">
        <v>2.25</v>
      </c>
      <c r="M136" s="78">
        <v>5.75</v>
      </c>
      <c r="N136" s="78">
        <v>0.35</v>
      </c>
      <c r="O136" s="80">
        <f t="shared" si="8"/>
        <v>19.40625</v>
      </c>
      <c r="P136" s="79">
        <v>720</v>
      </c>
      <c r="Q136" s="78">
        <v>19.75</v>
      </c>
      <c r="R136" s="78">
        <v>12.5</v>
      </c>
      <c r="S136" s="78">
        <v>13</v>
      </c>
      <c r="T136" s="78">
        <v>37.5</v>
      </c>
      <c r="U136" s="80">
        <f t="shared" si="9"/>
        <v>1.8572771990740742</v>
      </c>
      <c r="V136" s="26"/>
      <c r="W136" s="26"/>
      <c r="X136" s="78">
        <v>13</v>
      </c>
      <c r="Y136" s="26"/>
      <c r="Z136" s="81" t="s">
        <v>26</v>
      </c>
      <c r="AA136" s="14"/>
      <c r="AB136" s="15"/>
      <c r="AC136" s="15"/>
      <c r="AD136" s="15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</row>
    <row r="137" spans="1:47" ht="15" customHeight="1">
      <c r="A137" s="77" t="s">
        <v>385</v>
      </c>
      <c r="B137" s="77" t="s">
        <v>386</v>
      </c>
      <c r="C137" s="137" t="s">
        <v>387</v>
      </c>
      <c r="D137" s="141">
        <v>3.89</v>
      </c>
      <c r="E137" s="141">
        <f t="shared" si="10"/>
        <v>1.556</v>
      </c>
      <c r="F137" s="78">
        <v>0.625</v>
      </c>
      <c r="G137" s="78">
        <v>0.625</v>
      </c>
      <c r="H137" s="78">
        <v>5.5</v>
      </c>
      <c r="I137" s="78">
        <v>0.04</v>
      </c>
      <c r="J137" s="79">
        <v>6</v>
      </c>
      <c r="K137" s="78">
        <v>1.5</v>
      </c>
      <c r="L137" s="78">
        <v>2.25</v>
      </c>
      <c r="M137" s="78">
        <v>5.75</v>
      </c>
      <c r="N137" s="78">
        <v>0.35</v>
      </c>
      <c r="O137" s="80">
        <f t="shared" si="8"/>
        <v>19.40625</v>
      </c>
      <c r="P137" s="79">
        <v>720</v>
      </c>
      <c r="Q137" s="78">
        <v>19.75</v>
      </c>
      <c r="R137" s="78">
        <v>12.5</v>
      </c>
      <c r="S137" s="78">
        <v>13</v>
      </c>
      <c r="T137" s="78">
        <v>37.5</v>
      </c>
      <c r="U137" s="80">
        <f t="shared" si="9"/>
        <v>1.8572771990740742</v>
      </c>
      <c r="V137" s="26"/>
      <c r="W137" s="26"/>
      <c r="X137" s="78">
        <v>13</v>
      </c>
      <c r="Y137" s="26"/>
      <c r="Z137" s="81" t="s">
        <v>26</v>
      </c>
      <c r="AA137" s="14"/>
      <c r="AB137" s="15"/>
      <c r="AC137" s="15"/>
      <c r="AD137" s="15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</row>
    <row r="138" spans="1:47" ht="15" customHeight="1">
      <c r="A138" s="77" t="s">
        <v>388</v>
      </c>
      <c r="B138" s="77" t="s">
        <v>389</v>
      </c>
      <c r="C138" s="137" t="s">
        <v>390</v>
      </c>
      <c r="D138" s="141">
        <v>3.89</v>
      </c>
      <c r="E138" s="141">
        <f t="shared" si="10"/>
        <v>1.556</v>
      </c>
      <c r="F138" s="78">
        <v>0.625</v>
      </c>
      <c r="G138" s="78">
        <v>0.625</v>
      </c>
      <c r="H138" s="78">
        <v>5.5</v>
      </c>
      <c r="I138" s="78">
        <v>0.04</v>
      </c>
      <c r="J138" s="79">
        <v>6</v>
      </c>
      <c r="K138" s="78">
        <v>1.5</v>
      </c>
      <c r="L138" s="78">
        <v>2.25</v>
      </c>
      <c r="M138" s="78">
        <v>5.75</v>
      </c>
      <c r="N138" s="78">
        <v>0.35</v>
      </c>
      <c r="O138" s="80">
        <f t="shared" si="8"/>
        <v>19.40625</v>
      </c>
      <c r="P138" s="79">
        <v>720</v>
      </c>
      <c r="Q138" s="78">
        <v>19.75</v>
      </c>
      <c r="R138" s="78">
        <v>12.5</v>
      </c>
      <c r="S138" s="78">
        <v>13</v>
      </c>
      <c r="T138" s="78">
        <v>37.5</v>
      </c>
      <c r="U138" s="80">
        <f t="shared" si="9"/>
        <v>1.8572771990740742</v>
      </c>
      <c r="V138" s="26"/>
      <c r="W138" s="26"/>
      <c r="X138" s="78">
        <v>13</v>
      </c>
      <c r="Y138" s="26"/>
      <c r="Z138" s="81" t="s">
        <v>26</v>
      </c>
      <c r="AA138" s="14"/>
      <c r="AB138" s="15"/>
      <c r="AC138" s="15"/>
      <c r="AD138" s="15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</row>
    <row r="139" spans="1:47" ht="15" customHeight="1">
      <c r="A139" s="77" t="s">
        <v>394</v>
      </c>
      <c r="B139" s="77" t="s">
        <v>395</v>
      </c>
      <c r="C139" s="137" t="s">
        <v>396</v>
      </c>
      <c r="D139" s="141">
        <v>3.89</v>
      </c>
      <c r="E139" s="141">
        <f t="shared" si="10"/>
        <v>1.556</v>
      </c>
      <c r="F139" s="78">
        <v>0.625</v>
      </c>
      <c r="G139" s="78">
        <v>0.625</v>
      </c>
      <c r="H139" s="78">
        <v>5.5</v>
      </c>
      <c r="I139" s="78">
        <v>0.04</v>
      </c>
      <c r="J139" s="79">
        <v>6</v>
      </c>
      <c r="K139" s="78">
        <v>1.5</v>
      </c>
      <c r="L139" s="78">
        <v>2.25</v>
      </c>
      <c r="M139" s="78">
        <v>5.75</v>
      </c>
      <c r="N139" s="78">
        <v>0.35</v>
      </c>
      <c r="O139" s="80">
        <f t="shared" si="8"/>
        <v>19.40625</v>
      </c>
      <c r="P139" s="79">
        <v>720</v>
      </c>
      <c r="Q139" s="78">
        <v>19.75</v>
      </c>
      <c r="R139" s="78">
        <v>12.5</v>
      </c>
      <c r="S139" s="78">
        <v>13</v>
      </c>
      <c r="T139" s="78">
        <v>37.5</v>
      </c>
      <c r="U139" s="80">
        <f t="shared" si="9"/>
        <v>1.8572771990740742</v>
      </c>
      <c r="V139" s="26"/>
      <c r="W139" s="26"/>
      <c r="X139" s="78">
        <v>13</v>
      </c>
      <c r="Y139" s="26"/>
      <c r="Z139" s="81" t="s">
        <v>26</v>
      </c>
      <c r="AA139" s="14"/>
      <c r="AB139" s="15"/>
      <c r="AC139" s="15"/>
      <c r="AD139" s="15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</row>
    <row r="140" spans="1:47" ht="15" customHeight="1">
      <c r="A140" s="77" t="s">
        <v>391</v>
      </c>
      <c r="B140" s="77" t="s">
        <v>392</v>
      </c>
      <c r="C140" s="137" t="s">
        <v>393</v>
      </c>
      <c r="D140" s="141">
        <v>3.89</v>
      </c>
      <c r="E140" s="141">
        <f t="shared" si="10"/>
        <v>1.556</v>
      </c>
      <c r="F140" s="78">
        <v>0.625</v>
      </c>
      <c r="G140" s="78">
        <v>0.625</v>
      </c>
      <c r="H140" s="78">
        <v>5.5</v>
      </c>
      <c r="I140" s="78">
        <v>0.04</v>
      </c>
      <c r="J140" s="79">
        <v>6</v>
      </c>
      <c r="K140" s="78">
        <v>1.5</v>
      </c>
      <c r="L140" s="78">
        <v>2.25</v>
      </c>
      <c r="M140" s="78">
        <v>5.75</v>
      </c>
      <c r="N140" s="78">
        <v>0.35</v>
      </c>
      <c r="O140" s="80">
        <f t="shared" si="8"/>
        <v>19.40625</v>
      </c>
      <c r="P140" s="79">
        <v>720</v>
      </c>
      <c r="Q140" s="78">
        <v>19.75</v>
      </c>
      <c r="R140" s="78">
        <v>12.5</v>
      </c>
      <c r="S140" s="78">
        <v>13</v>
      </c>
      <c r="T140" s="78">
        <v>37.5</v>
      </c>
      <c r="U140" s="80">
        <f t="shared" si="9"/>
        <v>1.8572771990740742</v>
      </c>
      <c r="V140" s="26"/>
      <c r="W140" s="26"/>
      <c r="X140" s="78">
        <v>13</v>
      </c>
      <c r="Y140" s="26"/>
      <c r="Z140" s="81" t="s">
        <v>26</v>
      </c>
      <c r="AA140" s="14"/>
      <c r="AB140" s="15"/>
      <c r="AC140" s="15"/>
      <c r="AD140" s="15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</row>
    <row r="141" spans="1:47" ht="15" customHeight="1">
      <c r="A141" s="77" t="s">
        <v>403</v>
      </c>
      <c r="B141" s="77" t="s">
        <v>404</v>
      </c>
      <c r="C141" s="137" t="s">
        <v>405</v>
      </c>
      <c r="D141" s="141">
        <v>3.89</v>
      </c>
      <c r="E141" s="141">
        <f t="shared" si="10"/>
        <v>1.556</v>
      </c>
      <c r="F141" s="78">
        <v>0.625</v>
      </c>
      <c r="G141" s="78">
        <v>0.625</v>
      </c>
      <c r="H141" s="78">
        <v>5.5</v>
      </c>
      <c r="I141" s="78">
        <v>0.04</v>
      </c>
      <c r="J141" s="79">
        <v>6</v>
      </c>
      <c r="K141" s="78">
        <v>1.5</v>
      </c>
      <c r="L141" s="78">
        <v>2.25</v>
      </c>
      <c r="M141" s="78">
        <v>5.75</v>
      </c>
      <c r="N141" s="78">
        <v>0.35</v>
      </c>
      <c r="O141" s="80">
        <f t="shared" si="8"/>
        <v>19.40625</v>
      </c>
      <c r="P141" s="79">
        <v>720</v>
      </c>
      <c r="Q141" s="78">
        <v>19.75</v>
      </c>
      <c r="R141" s="78">
        <v>12.5</v>
      </c>
      <c r="S141" s="78">
        <v>13</v>
      </c>
      <c r="T141" s="78">
        <v>37.5</v>
      </c>
      <c r="U141" s="80">
        <f t="shared" si="9"/>
        <v>1.8572771990740742</v>
      </c>
      <c r="V141" s="26"/>
      <c r="W141" s="26"/>
      <c r="X141" s="78">
        <v>13</v>
      </c>
      <c r="Y141" s="26"/>
      <c r="Z141" s="81" t="s">
        <v>26</v>
      </c>
      <c r="AA141" s="14"/>
      <c r="AB141" s="15"/>
      <c r="AC141" s="15"/>
      <c r="AD141" s="15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</row>
    <row r="142" spans="1:47" ht="15" customHeight="1">
      <c r="A142" s="77" t="s">
        <v>397</v>
      </c>
      <c r="B142" s="77" t="s">
        <v>398</v>
      </c>
      <c r="C142" s="137" t="s">
        <v>399</v>
      </c>
      <c r="D142" s="141">
        <v>3.89</v>
      </c>
      <c r="E142" s="141">
        <f t="shared" si="10"/>
        <v>1.556</v>
      </c>
      <c r="F142" s="78">
        <v>0.625</v>
      </c>
      <c r="G142" s="78">
        <v>0.625</v>
      </c>
      <c r="H142" s="78">
        <v>5.5</v>
      </c>
      <c r="I142" s="78">
        <v>0.04</v>
      </c>
      <c r="J142" s="79">
        <v>6</v>
      </c>
      <c r="K142" s="78">
        <v>1.5</v>
      </c>
      <c r="L142" s="78">
        <v>2.25</v>
      </c>
      <c r="M142" s="78">
        <v>5.75</v>
      </c>
      <c r="N142" s="78">
        <v>0.35</v>
      </c>
      <c r="O142" s="80">
        <f t="shared" si="8"/>
        <v>19.40625</v>
      </c>
      <c r="P142" s="79">
        <v>720</v>
      </c>
      <c r="Q142" s="78">
        <v>19.75</v>
      </c>
      <c r="R142" s="78">
        <v>12.5</v>
      </c>
      <c r="S142" s="78">
        <v>13</v>
      </c>
      <c r="T142" s="78">
        <v>37.5</v>
      </c>
      <c r="U142" s="80">
        <f t="shared" si="9"/>
        <v>1.8572771990740742</v>
      </c>
      <c r="V142" s="26"/>
      <c r="W142" s="26"/>
      <c r="X142" s="78">
        <v>13</v>
      </c>
      <c r="Y142" s="26"/>
      <c r="Z142" s="81" t="s">
        <v>26</v>
      </c>
      <c r="AA142" s="14"/>
      <c r="AB142" s="15"/>
      <c r="AC142" s="15"/>
      <c r="AD142" s="15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</row>
    <row r="143" spans="1:47" ht="15" customHeight="1">
      <c r="A143" s="77" t="s">
        <v>400</v>
      </c>
      <c r="B143" s="77" t="s">
        <v>401</v>
      </c>
      <c r="C143" s="137" t="s">
        <v>402</v>
      </c>
      <c r="D143" s="141">
        <v>3.89</v>
      </c>
      <c r="E143" s="141">
        <f t="shared" si="10"/>
        <v>1.556</v>
      </c>
      <c r="F143" s="78">
        <v>0.625</v>
      </c>
      <c r="G143" s="78">
        <v>0.625</v>
      </c>
      <c r="H143" s="78">
        <v>5.5</v>
      </c>
      <c r="I143" s="78">
        <v>0.04</v>
      </c>
      <c r="J143" s="79">
        <v>6</v>
      </c>
      <c r="K143" s="78">
        <v>1.5</v>
      </c>
      <c r="L143" s="78">
        <v>2.25</v>
      </c>
      <c r="M143" s="78">
        <v>5.75</v>
      </c>
      <c r="N143" s="78">
        <v>0.35</v>
      </c>
      <c r="O143" s="80">
        <f t="shared" si="8"/>
        <v>19.40625</v>
      </c>
      <c r="P143" s="79">
        <v>720</v>
      </c>
      <c r="Q143" s="78">
        <v>19.75</v>
      </c>
      <c r="R143" s="78">
        <v>12.5</v>
      </c>
      <c r="S143" s="78">
        <v>13</v>
      </c>
      <c r="T143" s="78">
        <v>37.5</v>
      </c>
      <c r="U143" s="80">
        <f t="shared" si="9"/>
        <v>1.8572771990740742</v>
      </c>
      <c r="V143" s="26"/>
      <c r="W143" s="26"/>
      <c r="X143" s="78">
        <v>13</v>
      </c>
      <c r="Y143" s="26"/>
      <c r="Z143" s="81" t="s">
        <v>26</v>
      </c>
      <c r="AA143" s="14"/>
      <c r="AB143" s="15"/>
      <c r="AC143" s="15"/>
      <c r="AD143" s="15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</row>
    <row r="144" spans="1:47" ht="15" customHeight="1">
      <c r="A144" s="77" t="s">
        <v>406</v>
      </c>
      <c r="B144" s="77" t="s">
        <v>407</v>
      </c>
      <c r="C144" s="137" t="s">
        <v>408</v>
      </c>
      <c r="D144" s="141">
        <v>3.89</v>
      </c>
      <c r="E144" s="141">
        <f t="shared" si="10"/>
        <v>1.556</v>
      </c>
      <c r="F144" s="78">
        <v>0.625</v>
      </c>
      <c r="G144" s="78">
        <v>0.625</v>
      </c>
      <c r="H144" s="78">
        <v>5.5</v>
      </c>
      <c r="I144" s="78">
        <v>0.04</v>
      </c>
      <c r="J144" s="79">
        <v>6</v>
      </c>
      <c r="K144" s="78">
        <v>1.5</v>
      </c>
      <c r="L144" s="78">
        <v>2.25</v>
      </c>
      <c r="M144" s="78">
        <v>5.75</v>
      </c>
      <c r="N144" s="78">
        <v>0.35</v>
      </c>
      <c r="O144" s="80">
        <f t="shared" si="8"/>
        <v>19.40625</v>
      </c>
      <c r="P144" s="79">
        <v>720</v>
      </c>
      <c r="Q144" s="78">
        <v>19.75</v>
      </c>
      <c r="R144" s="78">
        <v>12.5</v>
      </c>
      <c r="S144" s="78">
        <v>13</v>
      </c>
      <c r="T144" s="78">
        <v>37.5</v>
      </c>
      <c r="U144" s="80">
        <f t="shared" si="9"/>
        <v>1.8572771990740742</v>
      </c>
      <c r="V144" s="26"/>
      <c r="W144" s="26"/>
      <c r="X144" s="78">
        <v>13</v>
      </c>
      <c r="Y144" s="26"/>
      <c r="Z144" s="81" t="s">
        <v>26</v>
      </c>
      <c r="AA144" s="14"/>
      <c r="AB144" s="15"/>
      <c r="AC144" s="15"/>
      <c r="AD144" s="15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</row>
    <row r="145" spans="1:47" ht="15" customHeight="1">
      <c r="A145" s="77" t="s">
        <v>463</v>
      </c>
      <c r="B145" s="77" t="s">
        <v>464</v>
      </c>
      <c r="C145" s="137" t="s">
        <v>465</v>
      </c>
      <c r="D145" s="141">
        <v>3.99</v>
      </c>
      <c r="E145" s="141">
        <f t="shared" si="10"/>
        <v>1.5960000000000001</v>
      </c>
      <c r="F145" s="78">
        <v>1.875</v>
      </c>
      <c r="G145" s="78">
        <v>0.75</v>
      </c>
      <c r="H145" s="78">
        <v>7.25</v>
      </c>
      <c r="I145" s="78">
        <v>5.2999999999999999E-2</v>
      </c>
      <c r="J145" s="79">
        <v>12</v>
      </c>
      <c r="K145" s="78">
        <v>4</v>
      </c>
      <c r="L145" s="78">
        <v>4.5</v>
      </c>
      <c r="M145" s="78">
        <v>7.5</v>
      </c>
      <c r="N145" s="78">
        <v>0.746</v>
      </c>
      <c r="O145" s="80">
        <f t="shared" ref="O145:O153" si="11">K145*L145*M145</f>
        <v>135</v>
      </c>
      <c r="P145" s="79">
        <v>144</v>
      </c>
      <c r="Q145" s="78">
        <v>14</v>
      </c>
      <c r="R145" s="78">
        <v>10</v>
      </c>
      <c r="S145" s="78">
        <v>10</v>
      </c>
      <c r="T145" s="78">
        <v>12</v>
      </c>
      <c r="U145" s="80">
        <f t="shared" ref="U145:U153" si="12">Q145*R145*S145/1728</f>
        <v>0.81018518518518523</v>
      </c>
      <c r="V145" s="26"/>
      <c r="W145" s="26"/>
      <c r="X145" s="78"/>
      <c r="Y145" s="26"/>
      <c r="Z145" s="81" t="s">
        <v>26</v>
      </c>
      <c r="AA145" s="14"/>
      <c r="AB145" s="15"/>
      <c r="AC145" s="15"/>
      <c r="AD145" s="15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</row>
    <row r="146" spans="1:47" ht="15" customHeight="1">
      <c r="A146" s="77" t="s">
        <v>472</v>
      </c>
      <c r="B146" s="77" t="s">
        <v>473</v>
      </c>
      <c r="C146" s="137" t="s">
        <v>474</v>
      </c>
      <c r="D146" s="141">
        <v>3.99</v>
      </c>
      <c r="E146" s="141">
        <f t="shared" si="10"/>
        <v>1.5960000000000001</v>
      </c>
      <c r="F146" s="78">
        <v>1.875</v>
      </c>
      <c r="G146" s="78">
        <v>0.75</v>
      </c>
      <c r="H146" s="78">
        <v>7.25</v>
      </c>
      <c r="I146" s="78">
        <v>5.2999999999999999E-2</v>
      </c>
      <c r="J146" s="79">
        <v>12</v>
      </c>
      <c r="K146" s="78">
        <v>4</v>
      </c>
      <c r="L146" s="78">
        <v>4.5</v>
      </c>
      <c r="M146" s="78">
        <v>7.5</v>
      </c>
      <c r="N146" s="78">
        <v>0.746</v>
      </c>
      <c r="O146" s="80">
        <f t="shared" si="11"/>
        <v>135</v>
      </c>
      <c r="P146" s="79">
        <v>144</v>
      </c>
      <c r="Q146" s="78">
        <v>14</v>
      </c>
      <c r="R146" s="78">
        <v>10</v>
      </c>
      <c r="S146" s="78">
        <v>10</v>
      </c>
      <c r="T146" s="78">
        <v>12</v>
      </c>
      <c r="U146" s="80">
        <f t="shared" si="12"/>
        <v>0.81018518518518523</v>
      </c>
      <c r="V146" s="26"/>
      <c r="W146" s="26"/>
      <c r="X146" s="78"/>
      <c r="Y146" s="26"/>
      <c r="Z146" s="81" t="s">
        <v>26</v>
      </c>
      <c r="AA146" s="14"/>
      <c r="AB146" s="15"/>
      <c r="AC146" s="15"/>
      <c r="AD146" s="15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</row>
    <row r="147" spans="1:47" ht="15" customHeight="1">
      <c r="A147" s="77" t="s">
        <v>466</v>
      </c>
      <c r="B147" s="77" t="s">
        <v>467</v>
      </c>
      <c r="C147" s="137" t="s">
        <v>468</v>
      </c>
      <c r="D147" s="141">
        <v>3.99</v>
      </c>
      <c r="E147" s="141">
        <f t="shared" si="10"/>
        <v>1.5960000000000001</v>
      </c>
      <c r="F147" s="78">
        <v>1.875</v>
      </c>
      <c r="G147" s="78">
        <v>0.75</v>
      </c>
      <c r="H147" s="78">
        <v>7.25</v>
      </c>
      <c r="I147" s="78">
        <v>5.2999999999999999E-2</v>
      </c>
      <c r="J147" s="79">
        <v>12</v>
      </c>
      <c r="K147" s="78">
        <v>4</v>
      </c>
      <c r="L147" s="78">
        <v>4.5</v>
      </c>
      <c r="M147" s="78">
        <v>7.5</v>
      </c>
      <c r="N147" s="78">
        <v>0.746</v>
      </c>
      <c r="O147" s="80">
        <f t="shared" si="11"/>
        <v>135</v>
      </c>
      <c r="P147" s="79">
        <v>144</v>
      </c>
      <c r="Q147" s="78">
        <v>14</v>
      </c>
      <c r="R147" s="78">
        <v>10</v>
      </c>
      <c r="S147" s="78">
        <v>10</v>
      </c>
      <c r="T147" s="78">
        <v>12</v>
      </c>
      <c r="U147" s="80">
        <f t="shared" si="12"/>
        <v>0.81018518518518523</v>
      </c>
      <c r="V147" s="26"/>
      <c r="W147" s="26"/>
      <c r="X147" s="78"/>
      <c r="Y147" s="26"/>
      <c r="Z147" s="81" t="s">
        <v>26</v>
      </c>
      <c r="AA147" s="14"/>
      <c r="AB147" s="15"/>
      <c r="AC147" s="15"/>
      <c r="AD147" s="15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</row>
    <row r="148" spans="1:47" ht="15" customHeight="1">
      <c r="A148" s="77" t="s">
        <v>469</v>
      </c>
      <c r="B148" s="77" t="s">
        <v>470</v>
      </c>
      <c r="C148" s="137" t="s">
        <v>471</v>
      </c>
      <c r="D148" s="141">
        <v>3.99</v>
      </c>
      <c r="E148" s="141">
        <f t="shared" si="10"/>
        <v>1.5960000000000001</v>
      </c>
      <c r="F148" s="78">
        <v>1.875</v>
      </c>
      <c r="G148" s="78">
        <v>0.75</v>
      </c>
      <c r="H148" s="78">
        <v>7.25</v>
      </c>
      <c r="I148" s="78">
        <v>5.2999999999999999E-2</v>
      </c>
      <c r="J148" s="79">
        <v>12</v>
      </c>
      <c r="K148" s="78">
        <v>4</v>
      </c>
      <c r="L148" s="78">
        <v>4.5</v>
      </c>
      <c r="M148" s="78">
        <v>7.5</v>
      </c>
      <c r="N148" s="78">
        <v>0.746</v>
      </c>
      <c r="O148" s="80">
        <f t="shared" si="11"/>
        <v>135</v>
      </c>
      <c r="P148" s="79">
        <v>144</v>
      </c>
      <c r="Q148" s="78">
        <v>14</v>
      </c>
      <c r="R148" s="78">
        <v>10</v>
      </c>
      <c r="S148" s="78">
        <v>10</v>
      </c>
      <c r="T148" s="78">
        <v>12</v>
      </c>
      <c r="U148" s="80">
        <f t="shared" si="12"/>
        <v>0.81018518518518523</v>
      </c>
      <c r="V148" s="26"/>
      <c r="W148" s="26"/>
      <c r="X148" s="78"/>
      <c r="Y148" s="26"/>
      <c r="Z148" s="81" t="s">
        <v>26</v>
      </c>
      <c r="AA148" s="14"/>
      <c r="AB148" s="15"/>
      <c r="AC148" s="15"/>
      <c r="AD148" s="15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</row>
    <row r="149" spans="1:47" ht="15" customHeight="1">
      <c r="A149" s="77" t="s">
        <v>460</v>
      </c>
      <c r="B149" s="77" t="s">
        <v>461</v>
      </c>
      <c r="C149" s="137" t="s">
        <v>462</v>
      </c>
      <c r="D149" s="141">
        <v>3.99</v>
      </c>
      <c r="E149" s="141">
        <f t="shared" si="10"/>
        <v>1.5960000000000001</v>
      </c>
      <c r="F149" s="78">
        <v>1.875</v>
      </c>
      <c r="G149" s="78">
        <v>0.75</v>
      </c>
      <c r="H149" s="78">
        <v>7.25</v>
      </c>
      <c r="I149" s="78">
        <v>5.2999999999999999E-2</v>
      </c>
      <c r="J149" s="79">
        <v>12</v>
      </c>
      <c r="K149" s="78">
        <v>4</v>
      </c>
      <c r="L149" s="78">
        <v>4.5</v>
      </c>
      <c r="M149" s="78">
        <v>7.5</v>
      </c>
      <c r="N149" s="78">
        <v>0.746</v>
      </c>
      <c r="O149" s="80">
        <f t="shared" si="11"/>
        <v>135</v>
      </c>
      <c r="P149" s="79">
        <v>144</v>
      </c>
      <c r="Q149" s="78">
        <v>14</v>
      </c>
      <c r="R149" s="78">
        <v>10</v>
      </c>
      <c r="S149" s="78">
        <v>10</v>
      </c>
      <c r="T149" s="78">
        <v>12</v>
      </c>
      <c r="U149" s="80">
        <f t="shared" si="12"/>
        <v>0.81018518518518523</v>
      </c>
      <c r="V149" s="26"/>
      <c r="W149" s="26"/>
      <c r="X149" s="78"/>
      <c r="Y149" s="26"/>
      <c r="Z149" s="81" t="s">
        <v>26</v>
      </c>
      <c r="AA149" s="14"/>
      <c r="AB149" s="15"/>
      <c r="AC149" s="15"/>
      <c r="AD149" s="15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</row>
    <row r="150" spans="1:47" ht="15" customHeight="1">
      <c r="A150" s="77" t="s">
        <v>457</v>
      </c>
      <c r="B150" s="77" t="s">
        <v>458</v>
      </c>
      <c r="C150" s="137" t="s">
        <v>459</v>
      </c>
      <c r="D150" s="141">
        <v>3.99</v>
      </c>
      <c r="E150" s="141">
        <f t="shared" si="10"/>
        <v>1.5960000000000001</v>
      </c>
      <c r="F150" s="78">
        <v>1.875</v>
      </c>
      <c r="G150" s="78">
        <v>0.75</v>
      </c>
      <c r="H150" s="78">
        <v>7.25</v>
      </c>
      <c r="I150" s="78">
        <v>5.2999999999999999E-2</v>
      </c>
      <c r="J150" s="79">
        <v>12</v>
      </c>
      <c r="K150" s="78">
        <v>4</v>
      </c>
      <c r="L150" s="78">
        <v>4.5</v>
      </c>
      <c r="M150" s="78">
        <v>7.5</v>
      </c>
      <c r="N150" s="78">
        <v>0.746</v>
      </c>
      <c r="O150" s="80">
        <f t="shared" si="11"/>
        <v>135</v>
      </c>
      <c r="P150" s="79">
        <v>144</v>
      </c>
      <c r="Q150" s="78">
        <v>14</v>
      </c>
      <c r="R150" s="78">
        <v>10</v>
      </c>
      <c r="S150" s="78">
        <v>10</v>
      </c>
      <c r="T150" s="78">
        <v>12</v>
      </c>
      <c r="U150" s="80">
        <f t="shared" si="12"/>
        <v>0.81018518518518523</v>
      </c>
      <c r="V150" s="26"/>
      <c r="W150" s="26"/>
      <c r="X150" s="78"/>
      <c r="Y150" s="26"/>
      <c r="Z150" s="81" t="s">
        <v>26</v>
      </c>
      <c r="AA150" s="14"/>
      <c r="AB150" s="15"/>
      <c r="AC150" s="15"/>
      <c r="AD150" s="15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</row>
    <row r="151" spans="1:47" ht="15" customHeight="1">
      <c r="A151" s="77" t="s">
        <v>448</v>
      </c>
      <c r="B151" s="77" t="s">
        <v>449</v>
      </c>
      <c r="C151" s="137" t="s">
        <v>450</v>
      </c>
      <c r="D151" s="141">
        <v>3.99</v>
      </c>
      <c r="E151" s="141">
        <f t="shared" si="10"/>
        <v>1.5960000000000001</v>
      </c>
      <c r="F151" s="78">
        <v>1.875</v>
      </c>
      <c r="G151" s="78">
        <v>0.75</v>
      </c>
      <c r="H151" s="78">
        <v>7.25</v>
      </c>
      <c r="I151" s="78">
        <v>5.2999999999999999E-2</v>
      </c>
      <c r="J151" s="79">
        <v>12</v>
      </c>
      <c r="K151" s="78">
        <v>4</v>
      </c>
      <c r="L151" s="78">
        <v>4.5</v>
      </c>
      <c r="M151" s="78">
        <v>7.5</v>
      </c>
      <c r="N151" s="78">
        <v>0.746</v>
      </c>
      <c r="O151" s="80">
        <f t="shared" si="11"/>
        <v>135</v>
      </c>
      <c r="P151" s="79">
        <v>144</v>
      </c>
      <c r="Q151" s="78">
        <v>14</v>
      </c>
      <c r="R151" s="78">
        <v>10</v>
      </c>
      <c r="S151" s="78">
        <v>10</v>
      </c>
      <c r="T151" s="78">
        <v>12</v>
      </c>
      <c r="U151" s="80">
        <f t="shared" si="12"/>
        <v>0.81018518518518523</v>
      </c>
      <c r="V151" s="26"/>
      <c r="W151" s="26"/>
      <c r="X151" s="78"/>
      <c r="Y151" s="26"/>
      <c r="Z151" s="81" t="s">
        <v>26</v>
      </c>
      <c r="AA151" s="14"/>
      <c r="AB151" s="15"/>
      <c r="AC151" s="15"/>
      <c r="AD151" s="15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</row>
    <row r="152" spans="1:47" ht="15" customHeight="1">
      <c r="A152" s="77" t="s">
        <v>451</v>
      </c>
      <c r="B152" s="77" t="s">
        <v>452</v>
      </c>
      <c r="C152" s="137" t="s">
        <v>453</v>
      </c>
      <c r="D152" s="141">
        <v>3.99</v>
      </c>
      <c r="E152" s="141">
        <f t="shared" si="10"/>
        <v>1.5960000000000001</v>
      </c>
      <c r="F152" s="78">
        <v>1.875</v>
      </c>
      <c r="G152" s="78">
        <v>0.75</v>
      </c>
      <c r="H152" s="78">
        <v>7.25</v>
      </c>
      <c r="I152" s="78">
        <v>5.2999999999999999E-2</v>
      </c>
      <c r="J152" s="79">
        <v>12</v>
      </c>
      <c r="K152" s="78">
        <v>4</v>
      </c>
      <c r="L152" s="78">
        <v>4.5</v>
      </c>
      <c r="M152" s="78">
        <v>7.5</v>
      </c>
      <c r="N152" s="78">
        <v>0.746</v>
      </c>
      <c r="O152" s="80">
        <f t="shared" si="11"/>
        <v>135</v>
      </c>
      <c r="P152" s="79">
        <v>144</v>
      </c>
      <c r="Q152" s="78">
        <v>14</v>
      </c>
      <c r="R152" s="78">
        <v>10</v>
      </c>
      <c r="S152" s="78">
        <v>10</v>
      </c>
      <c r="T152" s="78">
        <v>12</v>
      </c>
      <c r="U152" s="80">
        <f t="shared" si="12"/>
        <v>0.81018518518518523</v>
      </c>
      <c r="V152" s="26"/>
      <c r="W152" s="26"/>
      <c r="X152" s="78"/>
      <c r="Y152" s="26"/>
      <c r="Z152" s="81" t="s">
        <v>26</v>
      </c>
      <c r="AA152" s="14"/>
      <c r="AB152" s="15"/>
      <c r="AC152" s="15"/>
      <c r="AD152" s="15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</row>
    <row r="153" spans="1:47" ht="15" customHeight="1">
      <c r="A153" s="77" t="s">
        <v>454</v>
      </c>
      <c r="B153" s="77" t="s">
        <v>455</v>
      </c>
      <c r="C153" s="137" t="s">
        <v>456</v>
      </c>
      <c r="D153" s="141">
        <v>3.99</v>
      </c>
      <c r="E153" s="141">
        <f t="shared" si="10"/>
        <v>1.5960000000000001</v>
      </c>
      <c r="F153" s="78">
        <v>1.875</v>
      </c>
      <c r="G153" s="78">
        <v>0.75</v>
      </c>
      <c r="H153" s="78">
        <v>7.25</v>
      </c>
      <c r="I153" s="78">
        <v>5.2999999999999999E-2</v>
      </c>
      <c r="J153" s="79">
        <v>12</v>
      </c>
      <c r="K153" s="78">
        <v>4</v>
      </c>
      <c r="L153" s="78">
        <v>4.5</v>
      </c>
      <c r="M153" s="78">
        <v>7.5</v>
      </c>
      <c r="N153" s="78">
        <v>0.746</v>
      </c>
      <c r="O153" s="80">
        <f t="shared" si="11"/>
        <v>135</v>
      </c>
      <c r="P153" s="79">
        <v>144</v>
      </c>
      <c r="Q153" s="78">
        <v>14</v>
      </c>
      <c r="R153" s="78">
        <v>10</v>
      </c>
      <c r="S153" s="78">
        <v>10</v>
      </c>
      <c r="T153" s="78">
        <v>12</v>
      </c>
      <c r="U153" s="80">
        <f t="shared" si="12"/>
        <v>0.81018518518518523</v>
      </c>
      <c r="V153" s="26"/>
      <c r="W153" s="26"/>
      <c r="X153" s="78"/>
      <c r="Y153" s="26"/>
      <c r="Z153" s="81" t="s">
        <v>26</v>
      </c>
      <c r="AA153" s="14"/>
      <c r="AB153" s="15"/>
      <c r="AC153" s="15"/>
      <c r="AD153" s="15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</row>
    <row r="154" spans="1:47" ht="15" customHeight="1">
      <c r="A154" s="77" t="s">
        <v>424</v>
      </c>
      <c r="B154" s="77" t="s">
        <v>425</v>
      </c>
      <c r="C154" s="137" t="s">
        <v>426</v>
      </c>
      <c r="D154" s="141">
        <v>3.99</v>
      </c>
      <c r="E154" s="141">
        <f t="shared" si="10"/>
        <v>1.5960000000000001</v>
      </c>
      <c r="F154" s="78">
        <v>1.875</v>
      </c>
      <c r="G154" s="78">
        <v>0.75</v>
      </c>
      <c r="H154" s="78">
        <v>7.25</v>
      </c>
      <c r="I154" s="78">
        <v>5.2999999999999999E-2</v>
      </c>
      <c r="J154" s="79">
        <v>12</v>
      </c>
      <c r="K154" s="78">
        <v>4</v>
      </c>
      <c r="L154" s="78">
        <v>4.5</v>
      </c>
      <c r="M154" s="78">
        <v>7.5</v>
      </c>
      <c r="N154" s="78">
        <v>0.746</v>
      </c>
      <c r="O154" s="80">
        <f t="shared" ref="O154:O166" si="13">K154*L154*M154</f>
        <v>135</v>
      </c>
      <c r="P154" s="79">
        <v>144</v>
      </c>
      <c r="Q154" s="78">
        <v>14</v>
      </c>
      <c r="R154" s="78">
        <v>10</v>
      </c>
      <c r="S154" s="78">
        <v>10</v>
      </c>
      <c r="T154" s="78">
        <v>12</v>
      </c>
      <c r="U154" s="80">
        <f t="shared" ref="U154:U166" si="14">Q154*R154*S154/1728</f>
        <v>0.81018518518518523</v>
      </c>
      <c r="V154" s="26"/>
      <c r="W154" s="26"/>
      <c r="X154" s="78"/>
      <c r="Y154" s="26"/>
      <c r="Z154" s="81" t="s">
        <v>26</v>
      </c>
      <c r="AA154" s="14"/>
      <c r="AB154" s="15"/>
      <c r="AC154" s="15"/>
      <c r="AD154" s="15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</row>
    <row r="155" spans="1:47" ht="15" customHeight="1">
      <c r="A155" s="77" t="s">
        <v>427</v>
      </c>
      <c r="B155" s="77" t="s">
        <v>428</v>
      </c>
      <c r="C155" s="137" t="s">
        <v>429</v>
      </c>
      <c r="D155" s="141">
        <v>3.99</v>
      </c>
      <c r="E155" s="141">
        <f t="shared" si="10"/>
        <v>1.5960000000000001</v>
      </c>
      <c r="F155" s="78">
        <v>1.875</v>
      </c>
      <c r="G155" s="78">
        <v>0.75</v>
      </c>
      <c r="H155" s="78">
        <v>7.25</v>
      </c>
      <c r="I155" s="78">
        <v>5.2999999999999999E-2</v>
      </c>
      <c r="J155" s="79">
        <v>12</v>
      </c>
      <c r="K155" s="78">
        <v>4</v>
      </c>
      <c r="L155" s="78">
        <v>4.5</v>
      </c>
      <c r="M155" s="78">
        <v>7.5</v>
      </c>
      <c r="N155" s="78">
        <v>0.746</v>
      </c>
      <c r="O155" s="80">
        <f t="shared" si="13"/>
        <v>135</v>
      </c>
      <c r="P155" s="79">
        <v>144</v>
      </c>
      <c r="Q155" s="78">
        <v>14</v>
      </c>
      <c r="R155" s="78">
        <v>10</v>
      </c>
      <c r="S155" s="78">
        <v>10</v>
      </c>
      <c r="T155" s="78">
        <v>12</v>
      </c>
      <c r="U155" s="80">
        <f t="shared" si="14"/>
        <v>0.81018518518518523</v>
      </c>
      <c r="V155" s="26"/>
      <c r="W155" s="26"/>
      <c r="X155" s="78"/>
      <c r="Y155" s="26"/>
      <c r="Z155" s="81" t="s">
        <v>26</v>
      </c>
      <c r="AA155" s="14"/>
      <c r="AB155" s="15"/>
      <c r="AC155" s="15"/>
      <c r="AD155" s="15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</row>
    <row r="156" spans="1:47" ht="15" customHeight="1">
      <c r="A156" s="77" t="s">
        <v>433</v>
      </c>
      <c r="B156" s="77" t="s">
        <v>434</v>
      </c>
      <c r="C156" s="137" t="s">
        <v>435</v>
      </c>
      <c r="D156" s="141">
        <v>3.99</v>
      </c>
      <c r="E156" s="141">
        <f t="shared" si="10"/>
        <v>1.5960000000000001</v>
      </c>
      <c r="F156" s="78">
        <v>1.875</v>
      </c>
      <c r="G156" s="78">
        <v>0.75</v>
      </c>
      <c r="H156" s="78">
        <v>7.25</v>
      </c>
      <c r="I156" s="78">
        <v>5.2999999999999999E-2</v>
      </c>
      <c r="J156" s="79">
        <v>12</v>
      </c>
      <c r="K156" s="78">
        <v>4</v>
      </c>
      <c r="L156" s="78">
        <v>4.5</v>
      </c>
      <c r="M156" s="78">
        <v>7.5</v>
      </c>
      <c r="N156" s="78">
        <v>0.746</v>
      </c>
      <c r="O156" s="80">
        <f t="shared" si="13"/>
        <v>135</v>
      </c>
      <c r="P156" s="79">
        <v>144</v>
      </c>
      <c r="Q156" s="78">
        <v>14</v>
      </c>
      <c r="R156" s="78">
        <v>10</v>
      </c>
      <c r="S156" s="78">
        <v>10</v>
      </c>
      <c r="T156" s="78">
        <v>12</v>
      </c>
      <c r="U156" s="80">
        <f t="shared" si="14"/>
        <v>0.81018518518518523</v>
      </c>
      <c r="V156" s="26"/>
      <c r="W156" s="26"/>
      <c r="X156" s="78"/>
      <c r="Y156" s="26"/>
      <c r="Z156" s="81" t="s">
        <v>26</v>
      </c>
      <c r="AA156" s="14"/>
      <c r="AB156" s="15"/>
      <c r="AC156" s="15"/>
      <c r="AD156" s="15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</row>
    <row r="157" spans="1:47" ht="15" customHeight="1">
      <c r="A157" s="77" t="s">
        <v>430</v>
      </c>
      <c r="B157" s="77" t="s">
        <v>431</v>
      </c>
      <c r="C157" s="137" t="s">
        <v>432</v>
      </c>
      <c r="D157" s="141">
        <v>3.99</v>
      </c>
      <c r="E157" s="141">
        <f t="shared" si="10"/>
        <v>1.5960000000000001</v>
      </c>
      <c r="F157" s="78">
        <v>1.875</v>
      </c>
      <c r="G157" s="78">
        <v>0.75</v>
      </c>
      <c r="H157" s="78">
        <v>7.25</v>
      </c>
      <c r="I157" s="78">
        <v>5.2999999999999999E-2</v>
      </c>
      <c r="J157" s="79">
        <v>12</v>
      </c>
      <c r="K157" s="78">
        <v>4</v>
      </c>
      <c r="L157" s="78">
        <v>4.5</v>
      </c>
      <c r="M157" s="78">
        <v>7.5</v>
      </c>
      <c r="N157" s="78">
        <v>0.746</v>
      </c>
      <c r="O157" s="80">
        <f t="shared" si="13"/>
        <v>135</v>
      </c>
      <c r="P157" s="79">
        <v>144</v>
      </c>
      <c r="Q157" s="78">
        <v>14</v>
      </c>
      <c r="R157" s="78">
        <v>10</v>
      </c>
      <c r="S157" s="78">
        <v>10</v>
      </c>
      <c r="T157" s="78">
        <v>12</v>
      </c>
      <c r="U157" s="80">
        <f t="shared" si="14"/>
        <v>0.81018518518518523</v>
      </c>
      <c r="V157" s="26"/>
      <c r="W157" s="26"/>
      <c r="X157" s="78"/>
      <c r="Y157" s="26"/>
      <c r="Z157" s="81" t="s">
        <v>26</v>
      </c>
      <c r="AA157" s="14"/>
      <c r="AB157" s="15"/>
      <c r="AC157" s="15"/>
      <c r="AD157" s="15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</row>
    <row r="158" spans="1:47" ht="15" customHeight="1">
      <c r="A158" s="77" t="s">
        <v>442</v>
      </c>
      <c r="B158" s="77" t="s">
        <v>443</v>
      </c>
      <c r="C158" s="137" t="s">
        <v>444</v>
      </c>
      <c r="D158" s="141">
        <v>3.99</v>
      </c>
      <c r="E158" s="141">
        <f t="shared" si="10"/>
        <v>1.5960000000000001</v>
      </c>
      <c r="F158" s="78">
        <v>1.875</v>
      </c>
      <c r="G158" s="78">
        <v>0.75</v>
      </c>
      <c r="H158" s="78">
        <v>7.25</v>
      </c>
      <c r="I158" s="78">
        <v>5.2999999999999999E-2</v>
      </c>
      <c r="J158" s="79">
        <v>12</v>
      </c>
      <c r="K158" s="78">
        <v>4</v>
      </c>
      <c r="L158" s="78">
        <v>4.5</v>
      </c>
      <c r="M158" s="78">
        <v>7.5</v>
      </c>
      <c r="N158" s="78">
        <v>0.746</v>
      </c>
      <c r="O158" s="80">
        <f t="shared" si="13"/>
        <v>135</v>
      </c>
      <c r="P158" s="79">
        <v>144</v>
      </c>
      <c r="Q158" s="78">
        <v>14</v>
      </c>
      <c r="R158" s="78">
        <v>10</v>
      </c>
      <c r="S158" s="78">
        <v>10</v>
      </c>
      <c r="T158" s="78">
        <v>12</v>
      </c>
      <c r="U158" s="80">
        <f t="shared" si="14"/>
        <v>0.81018518518518523</v>
      </c>
      <c r="V158" s="26"/>
      <c r="W158" s="26"/>
      <c r="X158" s="78"/>
      <c r="Y158" s="26"/>
      <c r="Z158" s="81" t="s">
        <v>26</v>
      </c>
      <c r="AA158" s="14"/>
      <c r="AB158" s="15"/>
      <c r="AC158" s="15"/>
      <c r="AD158" s="15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</row>
    <row r="159" spans="1:47" ht="15" customHeight="1">
      <c r="A159" s="77" t="s">
        <v>436</v>
      </c>
      <c r="B159" s="77" t="s">
        <v>437</v>
      </c>
      <c r="C159" s="137" t="s">
        <v>438</v>
      </c>
      <c r="D159" s="141">
        <v>3.99</v>
      </c>
      <c r="E159" s="141">
        <f t="shared" si="10"/>
        <v>1.5960000000000001</v>
      </c>
      <c r="F159" s="78">
        <v>1.875</v>
      </c>
      <c r="G159" s="78">
        <v>0.75</v>
      </c>
      <c r="H159" s="78">
        <v>7.25</v>
      </c>
      <c r="I159" s="78">
        <v>5.2999999999999999E-2</v>
      </c>
      <c r="J159" s="79">
        <v>12</v>
      </c>
      <c r="K159" s="78">
        <v>4</v>
      </c>
      <c r="L159" s="78">
        <v>4.5</v>
      </c>
      <c r="M159" s="78">
        <v>7.5</v>
      </c>
      <c r="N159" s="78">
        <v>0.746</v>
      </c>
      <c r="O159" s="80">
        <f t="shared" si="13"/>
        <v>135</v>
      </c>
      <c r="P159" s="79">
        <v>144</v>
      </c>
      <c r="Q159" s="78">
        <v>14</v>
      </c>
      <c r="R159" s="78">
        <v>10</v>
      </c>
      <c r="S159" s="78">
        <v>10</v>
      </c>
      <c r="T159" s="78">
        <v>12</v>
      </c>
      <c r="U159" s="80">
        <f t="shared" si="14"/>
        <v>0.81018518518518523</v>
      </c>
      <c r="V159" s="26"/>
      <c r="W159" s="26"/>
      <c r="X159" s="78"/>
      <c r="Y159" s="26"/>
      <c r="Z159" s="81" t="s">
        <v>26</v>
      </c>
      <c r="AA159" s="14"/>
      <c r="AB159" s="15"/>
      <c r="AC159" s="15"/>
      <c r="AD159" s="15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</row>
    <row r="160" spans="1:47" ht="15" customHeight="1">
      <c r="A160" s="77" t="s">
        <v>439</v>
      </c>
      <c r="B160" s="77" t="s">
        <v>440</v>
      </c>
      <c r="C160" s="137" t="s">
        <v>441</v>
      </c>
      <c r="D160" s="141">
        <v>3.99</v>
      </c>
      <c r="E160" s="141">
        <f t="shared" si="10"/>
        <v>1.5960000000000001</v>
      </c>
      <c r="F160" s="78">
        <v>1.875</v>
      </c>
      <c r="G160" s="78">
        <v>0.75</v>
      </c>
      <c r="H160" s="78">
        <v>7.25</v>
      </c>
      <c r="I160" s="78">
        <v>5.2999999999999999E-2</v>
      </c>
      <c r="J160" s="79">
        <v>12</v>
      </c>
      <c r="K160" s="78">
        <v>4</v>
      </c>
      <c r="L160" s="78">
        <v>4.5</v>
      </c>
      <c r="M160" s="78">
        <v>7.5</v>
      </c>
      <c r="N160" s="78">
        <v>0.746</v>
      </c>
      <c r="O160" s="80">
        <f t="shared" si="13"/>
        <v>135</v>
      </c>
      <c r="P160" s="79">
        <v>144</v>
      </c>
      <c r="Q160" s="78">
        <v>14</v>
      </c>
      <c r="R160" s="78">
        <v>10</v>
      </c>
      <c r="S160" s="78">
        <v>10</v>
      </c>
      <c r="T160" s="78">
        <v>12</v>
      </c>
      <c r="U160" s="80">
        <f t="shared" si="14"/>
        <v>0.81018518518518523</v>
      </c>
      <c r="V160" s="26"/>
      <c r="W160" s="26"/>
      <c r="X160" s="78"/>
      <c r="Y160" s="26"/>
      <c r="Z160" s="81" t="s">
        <v>26</v>
      </c>
      <c r="AA160" s="14"/>
      <c r="AB160" s="15"/>
      <c r="AC160" s="15"/>
      <c r="AD160" s="15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</row>
    <row r="161" spans="1:47" ht="15" customHeight="1">
      <c r="A161" s="77" t="s">
        <v>445</v>
      </c>
      <c r="B161" s="77" t="s">
        <v>446</v>
      </c>
      <c r="C161" s="137" t="s">
        <v>447</v>
      </c>
      <c r="D161" s="141">
        <v>3.99</v>
      </c>
      <c r="E161" s="141">
        <f t="shared" si="10"/>
        <v>1.5960000000000001</v>
      </c>
      <c r="F161" s="78">
        <v>1.875</v>
      </c>
      <c r="G161" s="78">
        <v>0.75</v>
      </c>
      <c r="H161" s="78">
        <v>7.25</v>
      </c>
      <c r="I161" s="78">
        <v>5.2999999999999999E-2</v>
      </c>
      <c r="J161" s="79">
        <v>12</v>
      </c>
      <c r="K161" s="78">
        <v>4</v>
      </c>
      <c r="L161" s="78">
        <v>4.5</v>
      </c>
      <c r="M161" s="78">
        <v>7.5</v>
      </c>
      <c r="N161" s="78">
        <v>0.746</v>
      </c>
      <c r="O161" s="80">
        <f t="shared" si="13"/>
        <v>135</v>
      </c>
      <c r="P161" s="79">
        <v>144</v>
      </c>
      <c r="Q161" s="78">
        <v>14</v>
      </c>
      <c r="R161" s="78">
        <v>10</v>
      </c>
      <c r="S161" s="78">
        <v>10</v>
      </c>
      <c r="T161" s="78">
        <v>12</v>
      </c>
      <c r="U161" s="80">
        <f t="shared" si="14"/>
        <v>0.81018518518518523</v>
      </c>
      <c r="V161" s="26"/>
      <c r="W161" s="26"/>
      <c r="X161" s="78"/>
      <c r="Y161" s="26"/>
      <c r="Z161" s="81" t="s">
        <v>26</v>
      </c>
      <c r="AA161" s="14"/>
      <c r="AB161" s="15"/>
      <c r="AC161" s="15"/>
      <c r="AD161" s="15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</row>
    <row r="162" spans="1:47" ht="15" customHeight="1">
      <c r="A162" s="77" t="s">
        <v>487</v>
      </c>
      <c r="B162" s="77" t="s">
        <v>488</v>
      </c>
      <c r="C162" s="137" t="s">
        <v>489</v>
      </c>
      <c r="D162" s="141">
        <v>15.66</v>
      </c>
      <c r="E162" s="141">
        <f t="shared" si="10"/>
        <v>6.2640000000000002</v>
      </c>
      <c r="F162" s="78">
        <v>3.625</v>
      </c>
      <c r="G162" s="78">
        <v>0.875</v>
      </c>
      <c r="H162" s="78">
        <v>7</v>
      </c>
      <c r="I162" s="78">
        <v>0.21</v>
      </c>
      <c r="J162" s="79">
        <v>1</v>
      </c>
      <c r="K162" s="78">
        <v>3.75</v>
      </c>
      <c r="L162" s="78">
        <v>0.75</v>
      </c>
      <c r="M162" s="78">
        <v>7</v>
      </c>
      <c r="N162" s="78">
        <v>0.21</v>
      </c>
      <c r="O162" s="80">
        <f t="shared" si="13"/>
        <v>19.6875</v>
      </c>
      <c r="P162" s="79">
        <v>72</v>
      </c>
      <c r="Q162" s="78">
        <v>14</v>
      </c>
      <c r="R162" s="78">
        <v>10</v>
      </c>
      <c r="S162" s="78">
        <v>12</v>
      </c>
      <c r="T162" s="78">
        <v>17</v>
      </c>
      <c r="U162" s="80">
        <f t="shared" si="14"/>
        <v>0.97222222222222221</v>
      </c>
      <c r="V162" s="26"/>
      <c r="W162" s="26"/>
      <c r="X162" s="78">
        <v>12</v>
      </c>
      <c r="Y162" s="26"/>
      <c r="Z162" s="81" t="s">
        <v>26</v>
      </c>
      <c r="AA162" s="14"/>
      <c r="AB162" s="15"/>
      <c r="AC162" s="15"/>
      <c r="AD162" s="15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</row>
    <row r="163" spans="1:47" ht="15" customHeight="1">
      <c r="A163" s="77" t="s">
        <v>478</v>
      </c>
      <c r="B163" s="77" t="s">
        <v>479</v>
      </c>
      <c r="C163" s="137" t="s">
        <v>480</v>
      </c>
      <c r="D163" s="141">
        <v>15.66</v>
      </c>
      <c r="E163" s="141">
        <f t="shared" si="10"/>
        <v>6.2640000000000002</v>
      </c>
      <c r="F163" s="78">
        <v>3.625</v>
      </c>
      <c r="G163" s="78">
        <v>0.875</v>
      </c>
      <c r="H163" s="78">
        <v>7</v>
      </c>
      <c r="I163" s="78">
        <v>0.21</v>
      </c>
      <c r="J163" s="79">
        <v>1</v>
      </c>
      <c r="K163" s="78">
        <v>3.75</v>
      </c>
      <c r="L163" s="78">
        <v>0.75</v>
      </c>
      <c r="M163" s="78">
        <v>7</v>
      </c>
      <c r="N163" s="78">
        <v>0.21</v>
      </c>
      <c r="O163" s="80">
        <f t="shared" si="13"/>
        <v>19.6875</v>
      </c>
      <c r="P163" s="79">
        <v>72</v>
      </c>
      <c r="Q163" s="78">
        <v>14</v>
      </c>
      <c r="R163" s="78">
        <v>10</v>
      </c>
      <c r="S163" s="78">
        <v>12</v>
      </c>
      <c r="T163" s="78">
        <v>17</v>
      </c>
      <c r="U163" s="80">
        <f t="shared" si="14"/>
        <v>0.97222222222222221</v>
      </c>
      <c r="V163" s="26"/>
      <c r="W163" s="26"/>
      <c r="X163" s="78">
        <v>12</v>
      </c>
      <c r="Y163" s="26"/>
      <c r="Z163" s="81" t="s">
        <v>26</v>
      </c>
      <c r="AA163" s="14"/>
      <c r="AB163" s="15"/>
      <c r="AC163" s="15"/>
      <c r="AD163" s="15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</row>
    <row r="164" spans="1:47" ht="15" customHeight="1">
      <c r="A164" s="77" t="s">
        <v>484</v>
      </c>
      <c r="B164" s="77" t="s">
        <v>485</v>
      </c>
      <c r="C164" s="137" t="s">
        <v>486</v>
      </c>
      <c r="D164" s="141">
        <v>15.66</v>
      </c>
      <c r="E164" s="141">
        <f t="shared" si="10"/>
        <v>6.2640000000000002</v>
      </c>
      <c r="F164" s="78">
        <v>3.625</v>
      </c>
      <c r="G164" s="78">
        <v>0.875</v>
      </c>
      <c r="H164" s="78">
        <v>7</v>
      </c>
      <c r="I164" s="78">
        <v>0.21</v>
      </c>
      <c r="J164" s="79">
        <v>1</v>
      </c>
      <c r="K164" s="78">
        <v>3.75</v>
      </c>
      <c r="L164" s="78">
        <v>0.75</v>
      </c>
      <c r="M164" s="78">
        <v>7</v>
      </c>
      <c r="N164" s="78">
        <v>0.21</v>
      </c>
      <c r="O164" s="80">
        <f t="shared" si="13"/>
        <v>19.6875</v>
      </c>
      <c r="P164" s="79">
        <v>72</v>
      </c>
      <c r="Q164" s="78">
        <v>14</v>
      </c>
      <c r="R164" s="78">
        <v>10</v>
      </c>
      <c r="S164" s="78">
        <v>12</v>
      </c>
      <c r="T164" s="78">
        <v>17</v>
      </c>
      <c r="U164" s="80">
        <f t="shared" si="14"/>
        <v>0.97222222222222221</v>
      </c>
      <c r="V164" s="26"/>
      <c r="W164" s="26"/>
      <c r="X164" s="78">
        <v>12</v>
      </c>
      <c r="Y164" s="26"/>
      <c r="Z164" s="81" t="s">
        <v>26</v>
      </c>
      <c r="AA164" s="14"/>
      <c r="AB164" s="15"/>
      <c r="AC164" s="15"/>
      <c r="AD164" s="15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</row>
    <row r="165" spans="1:47" ht="15" customHeight="1">
      <c r="A165" s="77" t="s">
        <v>481</v>
      </c>
      <c r="B165" s="77" t="s">
        <v>482</v>
      </c>
      <c r="C165" s="137" t="s">
        <v>483</v>
      </c>
      <c r="D165" s="141">
        <v>15.66</v>
      </c>
      <c r="E165" s="141">
        <f t="shared" si="10"/>
        <v>6.2640000000000002</v>
      </c>
      <c r="F165" s="78">
        <v>3.625</v>
      </c>
      <c r="G165" s="78">
        <v>0.875</v>
      </c>
      <c r="H165" s="78">
        <v>7</v>
      </c>
      <c r="I165" s="78">
        <v>0.21</v>
      </c>
      <c r="J165" s="79">
        <v>1</v>
      </c>
      <c r="K165" s="78">
        <v>3.75</v>
      </c>
      <c r="L165" s="78">
        <v>0.75</v>
      </c>
      <c r="M165" s="78">
        <v>7</v>
      </c>
      <c r="N165" s="78">
        <v>0.21</v>
      </c>
      <c r="O165" s="80">
        <f t="shared" si="13"/>
        <v>19.6875</v>
      </c>
      <c r="P165" s="79">
        <v>72</v>
      </c>
      <c r="Q165" s="78">
        <v>14</v>
      </c>
      <c r="R165" s="78">
        <v>10</v>
      </c>
      <c r="S165" s="78">
        <v>12</v>
      </c>
      <c r="T165" s="78">
        <v>17</v>
      </c>
      <c r="U165" s="80">
        <f t="shared" si="14"/>
        <v>0.97222222222222221</v>
      </c>
      <c r="V165" s="26"/>
      <c r="W165" s="26"/>
      <c r="X165" s="78">
        <v>12</v>
      </c>
      <c r="Y165" s="26"/>
      <c r="Z165" s="81" t="s">
        <v>26</v>
      </c>
      <c r="AA165" s="14"/>
      <c r="AB165" s="15"/>
      <c r="AC165" s="15"/>
      <c r="AD165" s="15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</row>
    <row r="166" spans="1:47" ht="15" customHeight="1">
      <c r="A166" s="77" t="s">
        <v>475</v>
      </c>
      <c r="B166" s="77" t="s">
        <v>476</v>
      </c>
      <c r="C166" s="137" t="s">
        <v>477</v>
      </c>
      <c r="D166" s="141">
        <v>7.88</v>
      </c>
      <c r="E166" s="141">
        <f t="shared" si="10"/>
        <v>3.1520000000000001</v>
      </c>
      <c r="F166" s="78">
        <v>0.75</v>
      </c>
      <c r="G166" s="78">
        <v>2.875</v>
      </c>
      <c r="H166" s="78">
        <v>7.25</v>
      </c>
      <c r="I166" s="78">
        <v>0.4</v>
      </c>
      <c r="J166" s="79">
        <v>6</v>
      </c>
      <c r="K166" s="78">
        <v>7.375</v>
      </c>
      <c r="L166" s="78">
        <v>4.5</v>
      </c>
      <c r="M166" s="78">
        <v>3.875</v>
      </c>
      <c r="N166" s="78">
        <v>0.9</v>
      </c>
      <c r="O166" s="80">
        <f t="shared" si="13"/>
        <v>128.6015625</v>
      </c>
      <c r="P166" s="79">
        <v>72</v>
      </c>
      <c r="Q166" s="78">
        <v>17</v>
      </c>
      <c r="R166" s="78">
        <v>14</v>
      </c>
      <c r="S166" s="78">
        <v>9</v>
      </c>
      <c r="T166" s="78">
        <v>12</v>
      </c>
      <c r="U166" s="80">
        <f t="shared" si="14"/>
        <v>1.2395833333333333</v>
      </c>
      <c r="V166" s="26"/>
      <c r="W166" s="26"/>
      <c r="X166" s="78">
        <v>17</v>
      </c>
      <c r="Y166" s="26"/>
      <c r="Z166" s="81" t="s">
        <v>26</v>
      </c>
      <c r="AA166" s="14"/>
      <c r="AB166" s="15"/>
      <c r="AC166" s="15"/>
      <c r="AD166" s="15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</row>
    <row r="167" spans="1:47" ht="15" customHeight="1">
      <c r="A167" s="77" t="s">
        <v>490</v>
      </c>
      <c r="B167" s="77" t="s">
        <v>491</v>
      </c>
      <c r="C167" s="137" t="s">
        <v>5561</v>
      </c>
      <c r="D167" s="141">
        <v>326.76</v>
      </c>
      <c r="E167" s="141">
        <f t="shared" si="10"/>
        <v>130.70400000000001</v>
      </c>
      <c r="F167" s="78">
        <v>5</v>
      </c>
      <c r="G167" s="78">
        <v>9</v>
      </c>
      <c r="H167" s="78">
        <v>21.5</v>
      </c>
      <c r="I167" s="78">
        <v>7.75</v>
      </c>
      <c r="J167" s="79">
        <v>1</v>
      </c>
      <c r="K167" s="78">
        <v>5</v>
      </c>
      <c r="L167" s="78">
        <v>9</v>
      </c>
      <c r="M167" s="78">
        <v>21.5</v>
      </c>
      <c r="N167" s="78">
        <v>7.75</v>
      </c>
      <c r="O167" s="80">
        <v>967.5</v>
      </c>
      <c r="P167" s="79">
        <v>1</v>
      </c>
      <c r="Q167" s="78">
        <v>24</v>
      </c>
      <c r="R167" s="78">
        <v>14</v>
      </c>
      <c r="S167" s="78">
        <v>8</v>
      </c>
      <c r="T167" s="78">
        <v>8.5</v>
      </c>
      <c r="U167" s="80">
        <v>1.56</v>
      </c>
      <c r="V167" s="26"/>
      <c r="W167" s="26"/>
      <c r="X167" s="78">
        <v>24</v>
      </c>
      <c r="Y167" s="26"/>
      <c r="Z167" s="81" t="s">
        <v>26</v>
      </c>
      <c r="AA167" s="14"/>
      <c r="AB167" s="15"/>
      <c r="AC167" s="15"/>
      <c r="AD167" s="15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</row>
    <row r="168" spans="1:47" ht="15" customHeight="1">
      <c r="A168" s="77" t="s">
        <v>501</v>
      </c>
      <c r="B168" s="77" t="s">
        <v>502</v>
      </c>
      <c r="C168" s="137" t="s">
        <v>503</v>
      </c>
      <c r="D168" s="141">
        <v>3.79</v>
      </c>
      <c r="E168" s="141">
        <f t="shared" si="10"/>
        <v>1.516</v>
      </c>
      <c r="F168" s="78">
        <v>0.5</v>
      </c>
      <c r="G168" s="78">
        <v>0.5</v>
      </c>
      <c r="H168" s="78">
        <v>5</v>
      </c>
      <c r="I168" s="78">
        <v>0.03</v>
      </c>
      <c r="J168" s="79">
        <v>6</v>
      </c>
      <c r="K168" s="78">
        <v>1.125</v>
      </c>
      <c r="L168" s="78">
        <v>1.75</v>
      </c>
      <c r="M168" s="78">
        <v>5.125</v>
      </c>
      <c r="N168" s="78">
        <v>0.18</v>
      </c>
      <c r="O168" s="80">
        <f t="shared" ref="O168:O195" si="15">K168*L168*M168</f>
        <v>10.08984375</v>
      </c>
      <c r="P168" s="79">
        <v>720</v>
      </c>
      <c r="Q168" s="78">
        <v>15</v>
      </c>
      <c r="R168" s="78">
        <v>11</v>
      </c>
      <c r="S168" s="78">
        <v>9.8000000000000007</v>
      </c>
      <c r="T168" s="78">
        <v>21</v>
      </c>
      <c r="U168" s="80">
        <f t="shared" ref="U168:U195" si="16">Q168*R168*S168/1728</f>
        <v>0.93576388888888906</v>
      </c>
      <c r="V168" s="26"/>
      <c r="W168" s="26"/>
      <c r="X168" s="78">
        <v>14</v>
      </c>
      <c r="Y168" s="26"/>
      <c r="Z168" s="81" t="s">
        <v>26</v>
      </c>
      <c r="AA168" s="14"/>
      <c r="AB168" s="15"/>
      <c r="AC168" s="15"/>
      <c r="AD168" s="15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</row>
    <row r="169" spans="1:47" ht="15" customHeight="1">
      <c r="A169" s="77" t="s">
        <v>510</v>
      </c>
      <c r="B169" s="77" t="s">
        <v>511</v>
      </c>
      <c r="C169" s="137" t="s">
        <v>512</v>
      </c>
      <c r="D169" s="141">
        <v>3.79</v>
      </c>
      <c r="E169" s="141">
        <f t="shared" si="10"/>
        <v>1.516</v>
      </c>
      <c r="F169" s="78">
        <v>0.5</v>
      </c>
      <c r="G169" s="78">
        <v>0.5</v>
      </c>
      <c r="H169" s="78">
        <v>5</v>
      </c>
      <c r="I169" s="78">
        <v>0.03</v>
      </c>
      <c r="J169" s="79">
        <v>6</v>
      </c>
      <c r="K169" s="78">
        <v>1.125</v>
      </c>
      <c r="L169" s="78">
        <v>1.75</v>
      </c>
      <c r="M169" s="78">
        <v>5.125</v>
      </c>
      <c r="N169" s="78">
        <v>0.18</v>
      </c>
      <c r="O169" s="80">
        <f t="shared" si="15"/>
        <v>10.08984375</v>
      </c>
      <c r="P169" s="79">
        <v>720</v>
      </c>
      <c r="Q169" s="78">
        <v>15</v>
      </c>
      <c r="R169" s="78">
        <v>11</v>
      </c>
      <c r="S169" s="78">
        <v>9.8000000000000007</v>
      </c>
      <c r="T169" s="78">
        <v>21</v>
      </c>
      <c r="U169" s="80">
        <f t="shared" si="16"/>
        <v>0.93576388888888906</v>
      </c>
      <c r="V169" s="26"/>
      <c r="W169" s="26"/>
      <c r="X169" s="78"/>
      <c r="Y169" s="26"/>
      <c r="Z169" s="81" t="s">
        <v>26</v>
      </c>
      <c r="AA169" s="14"/>
      <c r="AB169" s="15"/>
      <c r="AC169" s="15"/>
      <c r="AD169" s="15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</row>
    <row r="170" spans="1:47" ht="15" customHeight="1">
      <c r="A170" s="77" t="s">
        <v>522</v>
      </c>
      <c r="B170" s="77" t="s">
        <v>523</v>
      </c>
      <c r="C170" s="137" t="s">
        <v>524</v>
      </c>
      <c r="D170" s="141">
        <v>3.79</v>
      </c>
      <c r="E170" s="141">
        <f t="shared" si="10"/>
        <v>1.516</v>
      </c>
      <c r="F170" s="78">
        <v>0.5</v>
      </c>
      <c r="G170" s="78">
        <v>0.5</v>
      </c>
      <c r="H170" s="78">
        <v>5</v>
      </c>
      <c r="I170" s="78">
        <v>0.03</v>
      </c>
      <c r="J170" s="79">
        <v>6</v>
      </c>
      <c r="K170" s="78">
        <v>1.125</v>
      </c>
      <c r="L170" s="78">
        <v>1.75</v>
      </c>
      <c r="M170" s="78">
        <v>5.125</v>
      </c>
      <c r="N170" s="78">
        <v>0.18</v>
      </c>
      <c r="O170" s="80">
        <f t="shared" si="15"/>
        <v>10.08984375</v>
      </c>
      <c r="P170" s="79">
        <v>720</v>
      </c>
      <c r="Q170" s="78">
        <v>15</v>
      </c>
      <c r="R170" s="78">
        <v>11</v>
      </c>
      <c r="S170" s="78">
        <v>9.8000000000000007</v>
      </c>
      <c r="T170" s="78">
        <v>21</v>
      </c>
      <c r="U170" s="80">
        <f t="shared" si="16"/>
        <v>0.93576388888888906</v>
      </c>
      <c r="V170" s="26"/>
      <c r="W170" s="26"/>
      <c r="X170" s="78"/>
      <c r="Y170" s="26"/>
      <c r="Z170" s="81" t="s">
        <v>26</v>
      </c>
      <c r="AA170" s="14"/>
      <c r="AB170" s="15"/>
      <c r="AC170" s="15"/>
      <c r="AD170" s="15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</row>
    <row r="171" spans="1:47" ht="15" customHeight="1">
      <c r="A171" s="77" t="s">
        <v>519</v>
      </c>
      <c r="B171" s="77" t="s">
        <v>520</v>
      </c>
      <c r="C171" s="137" t="s">
        <v>521</v>
      </c>
      <c r="D171" s="141">
        <v>3.79</v>
      </c>
      <c r="E171" s="141">
        <f t="shared" si="10"/>
        <v>1.516</v>
      </c>
      <c r="F171" s="78">
        <v>0.5</v>
      </c>
      <c r="G171" s="78">
        <v>0.5</v>
      </c>
      <c r="H171" s="78">
        <v>5</v>
      </c>
      <c r="I171" s="78">
        <v>0.03</v>
      </c>
      <c r="J171" s="79">
        <v>6</v>
      </c>
      <c r="K171" s="78">
        <v>1.125</v>
      </c>
      <c r="L171" s="78">
        <v>1.75</v>
      </c>
      <c r="M171" s="78">
        <v>5.125</v>
      </c>
      <c r="N171" s="78">
        <v>0.18</v>
      </c>
      <c r="O171" s="80">
        <f t="shared" si="15"/>
        <v>10.08984375</v>
      </c>
      <c r="P171" s="79">
        <v>720</v>
      </c>
      <c r="Q171" s="78">
        <v>15</v>
      </c>
      <c r="R171" s="78">
        <v>11</v>
      </c>
      <c r="S171" s="78">
        <v>9.8000000000000007</v>
      </c>
      <c r="T171" s="78">
        <v>21</v>
      </c>
      <c r="U171" s="80">
        <f t="shared" si="16"/>
        <v>0.93576388888888906</v>
      </c>
      <c r="V171" s="26"/>
      <c r="W171" s="26"/>
      <c r="X171" s="78"/>
      <c r="Y171" s="26"/>
      <c r="Z171" s="81" t="s">
        <v>26</v>
      </c>
      <c r="AA171" s="14"/>
      <c r="AB171" s="15"/>
      <c r="AC171" s="15"/>
      <c r="AD171" s="15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</row>
    <row r="172" spans="1:47" ht="15" customHeight="1">
      <c r="A172" s="77" t="s">
        <v>504</v>
      </c>
      <c r="B172" s="77" t="s">
        <v>505</v>
      </c>
      <c r="C172" s="137" t="s">
        <v>506</v>
      </c>
      <c r="D172" s="141">
        <v>3.79</v>
      </c>
      <c r="E172" s="141">
        <f t="shared" si="10"/>
        <v>1.516</v>
      </c>
      <c r="F172" s="78">
        <v>0.5</v>
      </c>
      <c r="G172" s="78">
        <v>0.5</v>
      </c>
      <c r="H172" s="78">
        <v>5</v>
      </c>
      <c r="I172" s="78">
        <v>0.03</v>
      </c>
      <c r="J172" s="79">
        <v>6</v>
      </c>
      <c r="K172" s="78">
        <v>1.125</v>
      </c>
      <c r="L172" s="78">
        <v>1.75</v>
      </c>
      <c r="M172" s="78">
        <v>5.125</v>
      </c>
      <c r="N172" s="78">
        <v>0.18</v>
      </c>
      <c r="O172" s="80">
        <f t="shared" si="15"/>
        <v>10.08984375</v>
      </c>
      <c r="P172" s="79">
        <v>720</v>
      </c>
      <c r="Q172" s="78">
        <v>15</v>
      </c>
      <c r="R172" s="78">
        <v>11</v>
      </c>
      <c r="S172" s="78">
        <v>9.8000000000000007</v>
      </c>
      <c r="T172" s="78">
        <v>21</v>
      </c>
      <c r="U172" s="80">
        <f t="shared" si="16"/>
        <v>0.93576388888888906</v>
      </c>
      <c r="V172" s="26"/>
      <c r="W172" s="26"/>
      <c r="X172" s="78"/>
      <c r="Y172" s="26"/>
      <c r="Z172" s="81" t="s">
        <v>26</v>
      </c>
      <c r="AA172" s="14"/>
      <c r="AB172" s="15"/>
      <c r="AC172" s="15"/>
      <c r="AD172" s="15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</row>
    <row r="173" spans="1:47" ht="15" customHeight="1">
      <c r="A173" s="77" t="s">
        <v>516</v>
      </c>
      <c r="B173" s="77" t="s">
        <v>517</v>
      </c>
      <c r="C173" s="137" t="s">
        <v>518</v>
      </c>
      <c r="D173" s="141">
        <v>3.79</v>
      </c>
      <c r="E173" s="141">
        <f t="shared" si="10"/>
        <v>1.516</v>
      </c>
      <c r="F173" s="78">
        <v>0.5</v>
      </c>
      <c r="G173" s="78">
        <v>0.5</v>
      </c>
      <c r="H173" s="78">
        <v>5</v>
      </c>
      <c r="I173" s="78">
        <v>0.03</v>
      </c>
      <c r="J173" s="79">
        <v>6</v>
      </c>
      <c r="K173" s="78">
        <v>1.125</v>
      </c>
      <c r="L173" s="78">
        <v>1.75</v>
      </c>
      <c r="M173" s="78">
        <v>5.125</v>
      </c>
      <c r="N173" s="78">
        <v>0.18</v>
      </c>
      <c r="O173" s="80">
        <f t="shared" si="15"/>
        <v>10.08984375</v>
      </c>
      <c r="P173" s="79">
        <v>720</v>
      </c>
      <c r="Q173" s="78">
        <v>15</v>
      </c>
      <c r="R173" s="78">
        <v>11</v>
      </c>
      <c r="S173" s="78">
        <v>9.8000000000000007</v>
      </c>
      <c r="T173" s="78">
        <v>21</v>
      </c>
      <c r="U173" s="80">
        <f t="shared" si="16"/>
        <v>0.93576388888888906</v>
      </c>
      <c r="V173" s="26"/>
      <c r="W173" s="26"/>
      <c r="X173" s="78"/>
      <c r="Y173" s="26"/>
      <c r="Z173" s="81" t="s">
        <v>26</v>
      </c>
      <c r="AA173" s="14"/>
      <c r="AB173" s="15"/>
      <c r="AC173" s="15"/>
      <c r="AD173" s="15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</row>
    <row r="174" spans="1:47" ht="15" customHeight="1">
      <c r="A174" s="77" t="s">
        <v>507</v>
      </c>
      <c r="B174" s="77" t="s">
        <v>508</v>
      </c>
      <c r="C174" s="137" t="s">
        <v>509</v>
      </c>
      <c r="D174" s="141">
        <v>3.79</v>
      </c>
      <c r="E174" s="141">
        <f t="shared" si="10"/>
        <v>1.516</v>
      </c>
      <c r="F174" s="78">
        <v>0.5</v>
      </c>
      <c r="G174" s="78">
        <v>0.5</v>
      </c>
      <c r="H174" s="78">
        <v>5</v>
      </c>
      <c r="I174" s="78">
        <v>0.03</v>
      </c>
      <c r="J174" s="79">
        <v>6</v>
      </c>
      <c r="K174" s="78">
        <v>1.125</v>
      </c>
      <c r="L174" s="78">
        <v>1.75</v>
      </c>
      <c r="M174" s="78">
        <v>5.125</v>
      </c>
      <c r="N174" s="78">
        <v>0.18</v>
      </c>
      <c r="O174" s="80">
        <f t="shared" si="15"/>
        <v>10.08984375</v>
      </c>
      <c r="P174" s="79">
        <v>720</v>
      </c>
      <c r="Q174" s="78">
        <v>15</v>
      </c>
      <c r="R174" s="78">
        <v>11</v>
      </c>
      <c r="S174" s="78">
        <v>9.8000000000000007</v>
      </c>
      <c r="T174" s="78">
        <v>21</v>
      </c>
      <c r="U174" s="80">
        <f t="shared" si="16"/>
        <v>0.93576388888888906</v>
      </c>
      <c r="V174" s="26"/>
      <c r="W174" s="26"/>
      <c r="X174" s="78"/>
      <c r="Y174" s="26"/>
      <c r="Z174" s="81" t="s">
        <v>26</v>
      </c>
      <c r="AA174" s="14"/>
      <c r="AB174" s="15"/>
      <c r="AC174" s="15"/>
      <c r="AD174" s="15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</row>
    <row r="175" spans="1:47" ht="15" customHeight="1">
      <c r="A175" s="77" t="s">
        <v>513</v>
      </c>
      <c r="B175" s="77" t="s">
        <v>514</v>
      </c>
      <c r="C175" s="137" t="s">
        <v>515</v>
      </c>
      <c r="D175" s="141">
        <v>3.79</v>
      </c>
      <c r="E175" s="141">
        <f t="shared" si="10"/>
        <v>1.516</v>
      </c>
      <c r="F175" s="78">
        <v>0.5</v>
      </c>
      <c r="G175" s="78">
        <v>0.5</v>
      </c>
      <c r="H175" s="78">
        <v>5</v>
      </c>
      <c r="I175" s="78">
        <v>0.03</v>
      </c>
      <c r="J175" s="79">
        <v>6</v>
      </c>
      <c r="K175" s="78">
        <v>1.125</v>
      </c>
      <c r="L175" s="78">
        <v>1.75</v>
      </c>
      <c r="M175" s="78">
        <v>5.125</v>
      </c>
      <c r="N175" s="78">
        <v>0.18</v>
      </c>
      <c r="O175" s="80">
        <f t="shared" si="15"/>
        <v>10.08984375</v>
      </c>
      <c r="P175" s="79">
        <v>720</v>
      </c>
      <c r="Q175" s="78">
        <v>15</v>
      </c>
      <c r="R175" s="78">
        <v>11</v>
      </c>
      <c r="S175" s="78">
        <v>9.8000000000000007</v>
      </c>
      <c r="T175" s="78">
        <v>21</v>
      </c>
      <c r="U175" s="80">
        <f t="shared" si="16"/>
        <v>0.93576388888888906</v>
      </c>
      <c r="V175" s="26"/>
      <c r="W175" s="26"/>
      <c r="X175" s="78"/>
      <c r="Y175" s="26"/>
      <c r="Z175" s="81" t="s">
        <v>26</v>
      </c>
      <c r="AA175" s="14"/>
      <c r="AB175" s="15"/>
      <c r="AC175" s="15"/>
      <c r="AD175" s="15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</row>
    <row r="176" spans="1:47" ht="15" customHeight="1">
      <c r="A176" s="77" t="s">
        <v>531</v>
      </c>
      <c r="B176" s="77" t="s">
        <v>532</v>
      </c>
      <c r="C176" s="137" t="s">
        <v>5567</v>
      </c>
      <c r="D176" s="141">
        <v>3.79</v>
      </c>
      <c r="E176" s="141">
        <f t="shared" si="10"/>
        <v>1.516</v>
      </c>
      <c r="F176" s="78">
        <v>0.5</v>
      </c>
      <c r="G176" s="78">
        <v>0.5</v>
      </c>
      <c r="H176" s="78">
        <v>5</v>
      </c>
      <c r="I176" s="78">
        <v>0.03</v>
      </c>
      <c r="J176" s="79">
        <v>6</v>
      </c>
      <c r="K176" s="78">
        <v>1.125</v>
      </c>
      <c r="L176" s="78">
        <v>1.75</v>
      </c>
      <c r="M176" s="78">
        <v>5.125</v>
      </c>
      <c r="N176" s="78">
        <v>0.18</v>
      </c>
      <c r="O176" s="80">
        <f t="shared" si="15"/>
        <v>10.08984375</v>
      </c>
      <c r="P176" s="79">
        <v>720</v>
      </c>
      <c r="Q176" s="78">
        <v>15</v>
      </c>
      <c r="R176" s="78">
        <v>11</v>
      </c>
      <c r="S176" s="78">
        <v>9.8000000000000007</v>
      </c>
      <c r="T176" s="78">
        <v>21</v>
      </c>
      <c r="U176" s="80">
        <f t="shared" si="16"/>
        <v>0.93576388888888906</v>
      </c>
      <c r="V176" s="26"/>
      <c r="W176" s="26"/>
      <c r="X176" s="78"/>
      <c r="Y176" s="26"/>
      <c r="Z176" s="81" t="s">
        <v>26</v>
      </c>
      <c r="AA176" s="14"/>
      <c r="AB176" s="15"/>
      <c r="AC176" s="15"/>
      <c r="AD176" s="15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</row>
    <row r="177" spans="1:47" ht="15" customHeight="1">
      <c r="A177" s="77" t="s">
        <v>533</v>
      </c>
      <c r="B177" s="77" t="s">
        <v>534</v>
      </c>
      <c r="C177" s="137" t="s">
        <v>5569</v>
      </c>
      <c r="D177" s="141">
        <v>3.79</v>
      </c>
      <c r="E177" s="141">
        <f t="shared" si="10"/>
        <v>1.516</v>
      </c>
      <c r="F177" s="78">
        <v>0.5</v>
      </c>
      <c r="G177" s="78">
        <v>0.5</v>
      </c>
      <c r="H177" s="78">
        <v>5</v>
      </c>
      <c r="I177" s="78">
        <v>0.03</v>
      </c>
      <c r="J177" s="79">
        <v>6</v>
      </c>
      <c r="K177" s="78">
        <v>1.125</v>
      </c>
      <c r="L177" s="78">
        <v>1.75</v>
      </c>
      <c r="M177" s="78">
        <v>5.125</v>
      </c>
      <c r="N177" s="78">
        <v>0.18</v>
      </c>
      <c r="O177" s="80">
        <f t="shared" si="15"/>
        <v>10.08984375</v>
      </c>
      <c r="P177" s="79">
        <v>720</v>
      </c>
      <c r="Q177" s="78">
        <v>15</v>
      </c>
      <c r="R177" s="78">
        <v>11</v>
      </c>
      <c r="S177" s="78">
        <v>9.8000000000000007</v>
      </c>
      <c r="T177" s="78">
        <v>21</v>
      </c>
      <c r="U177" s="80">
        <f t="shared" si="16"/>
        <v>0.93576388888888906</v>
      </c>
      <c r="V177" s="26"/>
      <c r="W177" s="26"/>
      <c r="X177" s="78"/>
      <c r="Y177" s="26"/>
      <c r="Z177" s="81" t="s">
        <v>26</v>
      </c>
      <c r="AA177" s="14"/>
      <c r="AB177" s="15"/>
      <c r="AC177" s="15"/>
      <c r="AD177" s="15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</row>
    <row r="178" spans="1:47" ht="15" customHeight="1">
      <c r="A178" s="77" t="s">
        <v>535</v>
      </c>
      <c r="B178" s="77" t="s">
        <v>536</v>
      </c>
      <c r="C178" s="137" t="s">
        <v>5570</v>
      </c>
      <c r="D178" s="141">
        <v>3.79</v>
      </c>
      <c r="E178" s="141">
        <f t="shared" si="10"/>
        <v>1.516</v>
      </c>
      <c r="F178" s="78">
        <v>0.5</v>
      </c>
      <c r="G178" s="78">
        <v>0.5</v>
      </c>
      <c r="H178" s="78">
        <v>5</v>
      </c>
      <c r="I178" s="78">
        <v>0.03</v>
      </c>
      <c r="J178" s="79">
        <v>6</v>
      </c>
      <c r="K178" s="78">
        <v>1.125</v>
      </c>
      <c r="L178" s="78">
        <v>1.75</v>
      </c>
      <c r="M178" s="78">
        <v>5.125</v>
      </c>
      <c r="N178" s="78">
        <v>0.18</v>
      </c>
      <c r="O178" s="80">
        <f t="shared" si="15"/>
        <v>10.08984375</v>
      </c>
      <c r="P178" s="79">
        <v>720</v>
      </c>
      <c r="Q178" s="78">
        <v>15</v>
      </c>
      <c r="R178" s="78">
        <v>11</v>
      </c>
      <c r="S178" s="78">
        <v>9.8000000000000007</v>
      </c>
      <c r="T178" s="78">
        <v>21</v>
      </c>
      <c r="U178" s="80">
        <f t="shared" si="16"/>
        <v>0.93576388888888906</v>
      </c>
      <c r="V178" s="26"/>
      <c r="W178" s="26"/>
      <c r="X178" s="78"/>
      <c r="Y178" s="26"/>
      <c r="Z178" s="81" t="s">
        <v>26</v>
      </c>
      <c r="AA178" s="14"/>
      <c r="AB178" s="15"/>
      <c r="AC178" s="15"/>
      <c r="AD178" s="15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</row>
    <row r="179" spans="1:47" ht="15" customHeight="1">
      <c r="A179" s="77" t="s">
        <v>537</v>
      </c>
      <c r="B179" s="77" t="s">
        <v>538</v>
      </c>
      <c r="C179" s="137" t="s">
        <v>5572</v>
      </c>
      <c r="D179" s="141">
        <v>3.79</v>
      </c>
      <c r="E179" s="141">
        <f t="shared" si="10"/>
        <v>1.516</v>
      </c>
      <c r="F179" s="78">
        <v>0.5</v>
      </c>
      <c r="G179" s="78">
        <v>0.5</v>
      </c>
      <c r="H179" s="78">
        <v>5</v>
      </c>
      <c r="I179" s="78">
        <v>0.03</v>
      </c>
      <c r="J179" s="79">
        <v>6</v>
      </c>
      <c r="K179" s="78">
        <v>1.125</v>
      </c>
      <c r="L179" s="78">
        <v>1.75</v>
      </c>
      <c r="M179" s="78">
        <v>5.125</v>
      </c>
      <c r="N179" s="78">
        <v>0.18</v>
      </c>
      <c r="O179" s="80">
        <f t="shared" si="15"/>
        <v>10.08984375</v>
      </c>
      <c r="P179" s="79">
        <v>720</v>
      </c>
      <c r="Q179" s="78">
        <v>15</v>
      </c>
      <c r="R179" s="78">
        <v>11</v>
      </c>
      <c r="S179" s="78">
        <v>9.8000000000000007</v>
      </c>
      <c r="T179" s="78">
        <v>21</v>
      </c>
      <c r="U179" s="80">
        <f t="shared" si="16"/>
        <v>0.93576388888888906</v>
      </c>
      <c r="V179" s="26"/>
      <c r="W179" s="26"/>
      <c r="X179" s="78"/>
      <c r="Y179" s="26"/>
      <c r="Z179" s="81" t="s">
        <v>26</v>
      </c>
      <c r="AA179" s="14"/>
      <c r="AB179" s="15"/>
      <c r="AC179" s="15"/>
      <c r="AD179" s="15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</row>
    <row r="180" spans="1:47" ht="15" customHeight="1">
      <c r="A180" s="77" t="s">
        <v>525</v>
      </c>
      <c r="B180" s="77" t="s">
        <v>526</v>
      </c>
      <c r="C180" s="137" t="s">
        <v>527</v>
      </c>
      <c r="D180" s="141">
        <v>3.79</v>
      </c>
      <c r="E180" s="141">
        <f t="shared" si="10"/>
        <v>1.516</v>
      </c>
      <c r="F180" s="78">
        <v>0.5</v>
      </c>
      <c r="G180" s="78">
        <v>0.5</v>
      </c>
      <c r="H180" s="78">
        <v>5</v>
      </c>
      <c r="I180" s="78">
        <v>0.03</v>
      </c>
      <c r="J180" s="79">
        <v>6</v>
      </c>
      <c r="K180" s="78">
        <v>1.125</v>
      </c>
      <c r="L180" s="78">
        <v>1.75</v>
      </c>
      <c r="M180" s="78">
        <v>5.125</v>
      </c>
      <c r="N180" s="78">
        <v>0.18</v>
      </c>
      <c r="O180" s="80">
        <f t="shared" si="15"/>
        <v>10.08984375</v>
      </c>
      <c r="P180" s="79">
        <v>720</v>
      </c>
      <c r="Q180" s="78">
        <v>15</v>
      </c>
      <c r="R180" s="78">
        <v>11</v>
      </c>
      <c r="S180" s="78">
        <v>9.8000000000000007</v>
      </c>
      <c r="T180" s="78">
        <v>21</v>
      </c>
      <c r="U180" s="80">
        <f t="shared" si="16"/>
        <v>0.93576388888888906</v>
      </c>
      <c r="V180" s="26"/>
      <c r="W180" s="26"/>
      <c r="X180" s="78"/>
      <c r="Y180" s="26"/>
      <c r="Z180" s="81" t="s">
        <v>26</v>
      </c>
      <c r="AA180" s="14"/>
      <c r="AB180" s="15"/>
      <c r="AC180" s="15"/>
      <c r="AD180" s="15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</row>
    <row r="181" spans="1:47" ht="15" customHeight="1">
      <c r="A181" s="77" t="s">
        <v>528</v>
      </c>
      <c r="B181" s="77" t="s">
        <v>529</v>
      </c>
      <c r="C181" s="137" t="s">
        <v>530</v>
      </c>
      <c r="D181" s="141">
        <v>3.79</v>
      </c>
      <c r="E181" s="141">
        <f t="shared" si="10"/>
        <v>1.516</v>
      </c>
      <c r="F181" s="78">
        <v>0.5</v>
      </c>
      <c r="G181" s="78">
        <v>0.5</v>
      </c>
      <c r="H181" s="78">
        <v>5</v>
      </c>
      <c r="I181" s="78">
        <v>0.03</v>
      </c>
      <c r="J181" s="79">
        <v>6</v>
      </c>
      <c r="K181" s="78">
        <v>1.125</v>
      </c>
      <c r="L181" s="78">
        <v>1.75</v>
      </c>
      <c r="M181" s="78">
        <v>5.125</v>
      </c>
      <c r="N181" s="78">
        <v>0.18</v>
      </c>
      <c r="O181" s="80">
        <f t="shared" si="15"/>
        <v>10.08984375</v>
      </c>
      <c r="P181" s="79">
        <v>720</v>
      </c>
      <c r="Q181" s="78">
        <v>15</v>
      </c>
      <c r="R181" s="78">
        <v>11</v>
      </c>
      <c r="S181" s="78">
        <v>9.8000000000000007</v>
      </c>
      <c r="T181" s="78">
        <v>21</v>
      </c>
      <c r="U181" s="80">
        <f t="shared" si="16"/>
        <v>0.93576388888888906</v>
      </c>
      <c r="V181" s="26"/>
      <c r="W181" s="26"/>
      <c r="X181" s="78"/>
      <c r="Y181" s="26"/>
      <c r="Z181" s="81" t="s">
        <v>26</v>
      </c>
      <c r="AA181" s="14"/>
      <c r="AB181" s="15"/>
      <c r="AC181" s="15"/>
      <c r="AD181" s="15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</row>
    <row r="182" spans="1:47" ht="15" customHeight="1">
      <c r="A182" s="77" t="s">
        <v>560</v>
      </c>
      <c r="B182" s="77" t="s">
        <v>561</v>
      </c>
      <c r="C182" s="137" t="s">
        <v>562</v>
      </c>
      <c r="D182" s="141">
        <v>3.89</v>
      </c>
      <c r="E182" s="141">
        <f t="shared" si="10"/>
        <v>1.556</v>
      </c>
      <c r="F182" s="78">
        <v>1.875</v>
      </c>
      <c r="G182" s="78">
        <v>0.5</v>
      </c>
      <c r="H182" s="78">
        <v>7.25</v>
      </c>
      <c r="I182" s="78">
        <v>3.5999999999999997E-2</v>
      </c>
      <c r="J182" s="79">
        <v>12</v>
      </c>
      <c r="K182" s="78">
        <v>2.75</v>
      </c>
      <c r="L182" s="78">
        <v>4</v>
      </c>
      <c r="M182" s="78">
        <v>7.5</v>
      </c>
      <c r="N182" s="78">
        <v>0.502</v>
      </c>
      <c r="O182" s="80">
        <f t="shared" si="15"/>
        <v>82.5</v>
      </c>
      <c r="P182" s="79">
        <v>144</v>
      </c>
      <c r="Q182" s="78">
        <v>14</v>
      </c>
      <c r="R182" s="78">
        <v>10</v>
      </c>
      <c r="S182" s="78">
        <v>10</v>
      </c>
      <c r="T182" s="78">
        <v>6.5</v>
      </c>
      <c r="U182" s="80">
        <f t="shared" si="16"/>
        <v>0.81018518518518523</v>
      </c>
      <c r="V182" s="26"/>
      <c r="W182" s="26"/>
      <c r="X182" s="78"/>
      <c r="Y182" s="26"/>
      <c r="Z182" s="81" t="s">
        <v>26</v>
      </c>
      <c r="AA182" s="14"/>
      <c r="AB182" s="15"/>
      <c r="AC182" s="15"/>
      <c r="AD182" s="15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</row>
    <row r="183" spans="1:47" ht="15" customHeight="1">
      <c r="A183" s="77" t="s">
        <v>539</v>
      </c>
      <c r="B183" s="77" t="s">
        <v>540</v>
      </c>
      <c r="C183" s="137" t="s">
        <v>541</v>
      </c>
      <c r="D183" s="141">
        <v>3.89</v>
      </c>
      <c r="E183" s="141">
        <f t="shared" si="10"/>
        <v>1.556</v>
      </c>
      <c r="F183" s="78">
        <v>1.875</v>
      </c>
      <c r="G183" s="78">
        <v>0.5</v>
      </c>
      <c r="H183" s="78">
        <v>7.25</v>
      </c>
      <c r="I183" s="78">
        <v>3.5999999999999997E-2</v>
      </c>
      <c r="J183" s="79">
        <v>12</v>
      </c>
      <c r="K183" s="78">
        <v>2.75</v>
      </c>
      <c r="L183" s="78">
        <v>4</v>
      </c>
      <c r="M183" s="78">
        <v>7.5</v>
      </c>
      <c r="N183" s="78">
        <v>0.502</v>
      </c>
      <c r="O183" s="80">
        <f t="shared" si="15"/>
        <v>82.5</v>
      </c>
      <c r="P183" s="79">
        <v>144</v>
      </c>
      <c r="Q183" s="78">
        <v>14</v>
      </c>
      <c r="R183" s="78">
        <v>10</v>
      </c>
      <c r="S183" s="78">
        <v>10</v>
      </c>
      <c r="T183" s="78">
        <v>6.5</v>
      </c>
      <c r="U183" s="80">
        <f t="shared" si="16"/>
        <v>0.81018518518518523</v>
      </c>
      <c r="V183" s="26"/>
      <c r="W183" s="26"/>
      <c r="X183" s="78"/>
      <c r="Y183" s="26"/>
      <c r="Z183" s="81" t="s">
        <v>26</v>
      </c>
      <c r="AA183" s="14"/>
      <c r="AB183" s="15"/>
      <c r="AC183" s="15"/>
      <c r="AD183" s="15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</row>
    <row r="184" spans="1:47" ht="15" customHeight="1">
      <c r="A184" s="77" t="s">
        <v>557</v>
      </c>
      <c r="B184" s="77" t="s">
        <v>558</v>
      </c>
      <c r="C184" s="137" t="s">
        <v>559</v>
      </c>
      <c r="D184" s="141">
        <v>3.89</v>
      </c>
      <c r="E184" s="141">
        <f t="shared" si="10"/>
        <v>1.556</v>
      </c>
      <c r="F184" s="78">
        <v>1.875</v>
      </c>
      <c r="G184" s="78">
        <v>0.5</v>
      </c>
      <c r="H184" s="78">
        <v>7.25</v>
      </c>
      <c r="I184" s="78">
        <v>3.5999999999999997E-2</v>
      </c>
      <c r="J184" s="79">
        <v>12</v>
      </c>
      <c r="K184" s="78">
        <v>2.75</v>
      </c>
      <c r="L184" s="78">
        <v>4</v>
      </c>
      <c r="M184" s="78">
        <v>7.5</v>
      </c>
      <c r="N184" s="78">
        <v>0.502</v>
      </c>
      <c r="O184" s="80">
        <f t="shared" si="15"/>
        <v>82.5</v>
      </c>
      <c r="P184" s="79">
        <v>144</v>
      </c>
      <c r="Q184" s="78">
        <v>14</v>
      </c>
      <c r="R184" s="78">
        <v>10</v>
      </c>
      <c r="S184" s="78">
        <v>10</v>
      </c>
      <c r="T184" s="78">
        <v>6.5</v>
      </c>
      <c r="U184" s="80">
        <f t="shared" si="16"/>
        <v>0.81018518518518523</v>
      </c>
      <c r="V184" s="26"/>
      <c r="W184" s="26"/>
      <c r="X184" s="78"/>
      <c r="Y184" s="26"/>
      <c r="Z184" s="81" t="s">
        <v>26</v>
      </c>
      <c r="AA184" s="14"/>
      <c r="AB184" s="15"/>
      <c r="AC184" s="15"/>
      <c r="AD184" s="15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</row>
    <row r="185" spans="1:47" ht="15" customHeight="1">
      <c r="A185" s="77" t="s">
        <v>554</v>
      </c>
      <c r="B185" s="77" t="s">
        <v>555</v>
      </c>
      <c r="C185" s="137" t="s">
        <v>556</v>
      </c>
      <c r="D185" s="141">
        <v>3.89</v>
      </c>
      <c r="E185" s="141">
        <f t="shared" si="10"/>
        <v>1.556</v>
      </c>
      <c r="F185" s="78">
        <v>1.875</v>
      </c>
      <c r="G185" s="78">
        <v>0.5</v>
      </c>
      <c r="H185" s="78">
        <v>7.25</v>
      </c>
      <c r="I185" s="78">
        <v>3.5999999999999997E-2</v>
      </c>
      <c r="J185" s="79">
        <v>12</v>
      </c>
      <c r="K185" s="78">
        <v>2.75</v>
      </c>
      <c r="L185" s="78">
        <v>4</v>
      </c>
      <c r="M185" s="78">
        <v>7.5</v>
      </c>
      <c r="N185" s="78">
        <v>0.502</v>
      </c>
      <c r="O185" s="80">
        <f t="shared" si="15"/>
        <v>82.5</v>
      </c>
      <c r="P185" s="79">
        <v>144</v>
      </c>
      <c r="Q185" s="78">
        <v>14</v>
      </c>
      <c r="R185" s="78">
        <v>10</v>
      </c>
      <c r="S185" s="78">
        <v>10</v>
      </c>
      <c r="T185" s="78">
        <v>6.5</v>
      </c>
      <c r="U185" s="80">
        <f t="shared" si="16"/>
        <v>0.81018518518518523</v>
      </c>
      <c r="V185" s="26"/>
      <c r="W185" s="26"/>
      <c r="X185" s="78"/>
      <c r="Y185" s="26"/>
      <c r="Z185" s="81" t="s">
        <v>26</v>
      </c>
      <c r="AA185" s="14"/>
      <c r="AB185" s="15"/>
      <c r="AC185" s="15"/>
      <c r="AD185" s="15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</row>
    <row r="186" spans="1:47" ht="15" customHeight="1">
      <c r="A186" s="77" t="s">
        <v>545</v>
      </c>
      <c r="B186" s="77" t="s">
        <v>546</v>
      </c>
      <c r="C186" s="137" t="s">
        <v>547</v>
      </c>
      <c r="D186" s="141">
        <v>3.89</v>
      </c>
      <c r="E186" s="141">
        <f t="shared" si="10"/>
        <v>1.556</v>
      </c>
      <c r="F186" s="78">
        <v>1.875</v>
      </c>
      <c r="G186" s="78">
        <v>0.5</v>
      </c>
      <c r="H186" s="78">
        <v>7.25</v>
      </c>
      <c r="I186" s="78">
        <v>3.5999999999999997E-2</v>
      </c>
      <c r="J186" s="79">
        <v>12</v>
      </c>
      <c r="K186" s="78">
        <v>2.75</v>
      </c>
      <c r="L186" s="78">
        <v>4</v>
      </c>
      <c r="M186" s="78">
        <v>7.5</v>
      </c>
      <c r="N186" s="78">
        <v>0.502</v>
      </c>
      <c r="O186" s="80">
        <f t="shared" si="15"/>
        <v>82.5</v>
      </c>
      <c r="P186" s="79">
        <v>144</v>
      </c>
      <c r="Q186" s="78">
        <v>14</v>
      </c>
      <c r="R186" s="78">
        <v>10</v>
      </c>
      <c r="S186" s="78">
        <v>10</v>
      </c>
      <c r="T186" s="78">
        <v>6.5</v>
      </c>
      <c r="U186" s="80">
        <f t="shared" si="16"/>
        <v>0.81018518518518523</v>
      </c>
      <c r="V186" s="26"/>
      <c r="W186" s="26"/>
      <c r="X186" s="78"/>
      <c r="Y186" s="26"/>
      <c r="Z186" s="81" t="s">
        <v>26</v>
      </c>
      <c r="AA186" s="14"/>
      <c r="AB186" s="15"/>
      <c r="AC186" s="15"/>
      <c r="AD186" s="15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</row>
    <row r="187" spans="1:47" ht="15" customHeight="1">
      <c r="A187" s="77" t="s">
        <v>551</v>
      </c>
      <c r="B187" s="77" t="s">
        <v>552</v>
      </c>
      <c r="C187" s="137" t="s">
        <v>553</v>
      </c>
      <c r="D187" s="141">
        <v>3.89</v>
      </c>
      <c r="E187" s="141">
        <f t="shared" si="10"/>
        <v>1.556</v>
      </c>
      <c r="F187" s="78">
        <v>1.875</v>
      </c>
      <c r="G187" s="78">
        <v>0.5</v>
      </c>
      <c r="H187" s="78">
        <v>7.25</v>
      </c>
      <c r="I187" s="78">
        <v>3.5999999999999997E-2</v>
      </c>
      <c r="J187" s="79">
        <v>12</v>
      </c>
      <c r="K187" s="78">
        <v>2.75</v>
      </c>
      <c r="L187" s="78">
        <v>4</v>
      </c>
      <c r="M187" s="78">
        <v>7.5</v>
      </c>
      <c r="N187" s="78">
        <v>0.502</v>
      </c>
      <c r="O187" s="80">
        <f t="shared" si="15"/>
        <v>82.5</v>
      </c>
      <c r="P187" s="79">
        <v>144</v>
      </c>
      <c r="Q187" s="78">
        <v>14</v>
      </c>
      <c r="R187" s="78">
        <v>10</v>
      </c>
      <c r="S187" s="78">
        <v>10</v>
      </c>
      <c r="T187" s="78">
        <v>6.5</v>
      </c>
      <c r="U187" s="80">
        <f t="shared" si="16"/>
        <v>0.81018518518518523</v>
      </c>
      <c r="V187" s="26"/>
      <c r="W187" s="26"/>
      <c r="X187" s="78"/>
      <c r="Y187" s="26"/>
      <c r="Z187" s="81" t="s">
        <v>26</v>
      </c>
      <c r="AA187" s="14"/>
      <c r="AB187" s="15"/>
      <c r="AC187" s="15"/>
      <c r="AD187" s="15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</row>
    <row r="188" spans="1:47" ht="15" customHeight="1">
      <c r="A188" s="77" t="s">
        <v>548</v>
      </c>
      <c r="B188" s="77" t="s">
        <v>549</v>
      </c>
      <c r="C188" s="137" t="s">
        <v>550</v>
      </c>
      <c r="D188" s="141">
        <v>3.89</v>
      </c>
      <c r="E188" s="141">
        <f t="shared" si="10"/>
        <v>1.556</v>
      </c>
      <c r="F188" s="78">
        <v>1.875</v>
      </c>
      <c r="G188" s="78">
        <v>0.5</v>
      </c>
      <c r="H188" s="78">
        <v>7.25</v>
      </c>
      <c r="I188" s="78">
        <v>3.5999999999999997E-2</v>
      </c>
      <c r="J188" s="79">
        <v>12</v>
      </c>
      <c r="K188" s="78">
        <v>2.75</v>
      </c>
      <c r="L188" s="78">
        <v>4</v>
      </c>
      <c r="M188" s="78">
        <v>7.5</v>
      </c>
      <c r="N188" s="78">
        <v>0.502</v>
      </c>
      <c r="O188" s="80">
        <f t="shared" si="15"/>
        <v>82.5</v>
      </c>
      <c r="P188" s="79">
        <v>144</v>
      </c>
      <c r="Q188" s="78">
        <v>14</v>
      </c>
      <c r="R188" s="78">
        <v>10</v>
      </c>
      <c r="S188" s="78">
        <v>10</v>
      </c>
      <c r="T188" s="78">
        <v>6.5</v>
      </c>
      <c r="U188" s="80">
        <f t="shared" si="16"/>
        <v>0.81018518518518523</v>
      </c>
      <c r="V188" s="26"/>
      <c r="W188" s="26"/>
      <c r="X188" s="78"/>
      <c r="Y188" s="26"/>
      <c r="Z188" s="81" t="s">
        <v>26</v>
      </c>
      <c r="AA188" s="14"/>
      <c r="AB188" s="15"/>
      <c r="AC188" s="15"/>
      <c r="AD188" s="15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</row>
    <row r="189" spans="1:47" ht="15" customHeight="1">
      <c r="A189" s="77" t="s">
        <v>542</v>
      </c>
      <c r="B189" s="77" t="s">
        <v>543</v>
      </c>
      <c r="C189" s="137" t="s">
        <v>544</v>
      </c>
      <c r="D189" s="141">
        <v>3.89</v>
      </c>
      <c r="E189" s="141">
        <f t="shared" si="10"/>
        <v>1.556</v>
      </c>
      <c r="F189" s="78">
        <v>1.875</v>
      </c>
      <c r="G189" s="78">
        <v>0.5</v>
      </c>
      <c r="H189" s="78">
        <v>7.25</v>
      </c>
      <c r="I189" s="78">
        <v>3.5999999999999997E-2</v>
      </c>
      <c r="J189" s="79">
        <v>12</v>
      </c>
      <c r="K189" s="78">
        <v>2.75</v>
      </c>
      <c r="L189" s="78">
        <v>4</v>
      </c>
      <c r="M189" s="78">
        <v>7.5</v>
      </c>
      <c r="N189" s="78">
        <v>0.502</v>
      </c>
      <c r="O189" s="80">
        <f t="shared" si="15"/>
        <v>82.5</v>
      </c>
      <c r="P189" s="79">
        <v>144</v>
      </c>
      <c r="Q189" s="78">
        <v>14</v>
      </c>
      <c r="R189" s="78">
        <v>10</v>
      </c>
      <c r="S189" s="78">
        <v>10</v>
      </c>
      <c r="T189" s="78">
        <v>6.5</v>
      </c>
      <c r="U189" s="80">
        <f t="shared" si="16"/>
        <v>0.81018518518518523</v>
      </c>
      <c r="V189" s="26"/>
      <c r="W189" s="26"/>
      <c r="X189" s="78"/>
      <c r="Y189" s="26"/>
      <c r="Z189" s="81" t="s">
        <v>26</v>
      </c>
      <c r="AA189" s="14"/>
      <c r="AB189" s="15"/>
      <c r="AC189" s="15"/>
      <c r="AD189" s="15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</row>
    <row r="190" spans="1:47" ht="15" customHeight="1">
      <c r="A190" s="77" t="s">
        <v>567</v>
      </c>
      <c r="B190" s="77" t="s">
        <v>568</v>
      </c>
      <c r="C190" s="137" t="s">
        <v>5568</v>
      </c>
      <c r="D190" s="141">
        <v>3.89</v>
      </c>
      <c r="E190" s="141">
        <f t="shared" si="10"/>
        <v>1.556</v>
      </c>
      <c r="F190" s="78">
        <v>1.875</v>
      </c>
      <c r="G190" s="78">
        <v>0.5</v>
      </c>
      <c r="H190" s="78">
        <v>7.25</v>
      </c>
      <c r="I190" s="78">
        <v>3.5999999999999997E-2</v>
      </c>
      <c r="J190" s="79">
        <v>12</v>
      </c>
      <c r="K190" s="78">
        <v>2.75</v>
      </c>
      <c r="L190" s="78">
        <v>4</v>
      </c>
      <c r="M190" s="78">
        <v>7.5</v>
      </c>
      <c r="N190" s="78">
        <v>0.502</v>
      </c>
      <c r="O190" s="80">
        <f t="shared" si="15"/>
        <v>82.5</v>
      </c>
      <c r="P190" s="79">
        <v>144</v>
      </c>
      <c r="Q190" s="78">
        <v>14</v>
      </c>
      <c r="R190" s="78">
        <v>10</v>
      </c>
      <c r="S190" s="78">
        <v>10</v>
      </c>
      <c r="T190" s="78">
        <v>6.5</v>
      </c>
      <c r="U190" s="80">
        <f t="shared" si="16"/>
        <v>0.81018518518518523</v>
      </c>
      <c r="V190" s="26"/>
      <c r="W190" s="26"/>
      <c r="X190" s="78"/>
      <c r="Y190" s="26"/>
      <c r="Z190" s="81" t="s">
        <v>26</v>
      </c>
      <c r="AA190" s="14"/>
      <c r="AB190" s="15"/>
      <c r="AC190" s="15"/>
      <c r="AD190" s="15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</row>
    <row r="191" spans="1:47" ht="15" customHeight="1">
      <c r="A191" s="77" t="s">
        <v>569</v>
      </c>
      <c r="B191" s="77" t="s">
        <v>570</v>
      </c>
      <c r="C191" s="137" t="s">
        <v>571</v>
      </c>
      <c r="D191" s="141">
        <v>3.89</v>
      </c>
      <c r="E191" s="141">
        <f t="shared" si="10"/>
        <v>1.556</v>
      </c>
      <c r="F191" s="78">
        <v>1.875</v>
      </c>
      <c r="G191" s="78">
        <v>0.5</v>
      </c>
      <c r="H191" s="78">
        <v>7.25</v>
      </c>
      <c r="I191" s="78">
        <v>3.5999999999999997E-2</v>
      </c>
      <c r="J191" s="79">
        <v>12</v>
      </c>
      <c r="K191" s="78">
        <v>2.75</v>
      </c>
      <c r="L191" s="78">
        <v>4</v>
      </c>
      <c r="M191" s="78">
        <v>7.5</v>
      </c>
      <c r="N191" s="78">
        <v>0.502</v>
      </c>
      <c r="O191" s="80">
        <f t="shared" si="15"/>
        <v>82.5</v>
      </c>
      <c r="P191" s="79">
        <v>144</v>
      </c>
      <c r="Q191" s="78">
        <v>14</v>
      </c>
      <c r="R191" s="78">
        <v>10</v>
      </c>
      <c r="S191" s="78">
        <v>10</v>
      </c>
      <c r="T191" s="78">
        <v>6.5</v>
      </c>
      <c r="U191" s="80">
        <f t="shared" si="16"/>
        <v>0.81018518518518523</v>
      </c>
      <c r="V191" s="26"/>
      <c r="W191" s="26"/>
      <c r="X191" s="78"/>
      <c r="Y191" s="26"/>
      <c r="Z191" s="81" t="s">
        <v>26</v>
      </c>
      <c r="AA191" s="14"/>
      <c r="AB191" s="15"/>
      <c r="AC191" s="15"/>
      <c r="AD191" s="15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</row>
    <row r="192" spans="1:47" ht="15" customHeight="1">
      <c r="A192" s="77" t="s">
        <v>572</v>
      </c>
      <c r="B192" s="77" t="s">
        <v>573</v>
      </c>
      <c r="C192" s="137" t="s">
        <v>5571</v>
      </c>
      <c r="D192" s="141">
        <v>3.89</v>
      </c>
      <c r="E192" s="141">
        <f t="shared" si="10"/>
        <v>1.556</v>
      </c>
      <c r="F192" s="78">
        <v>1.875</v>
      </c>
      <c r="G192" s="78">
        <v>0.5</v>
      </c>
      <c r="H192" s="78">
        <v>7.25</v>
      </c>
      <c r="I192" s="78">
        <v>3.5999999999999997E-2</v>
      </c>
      <c r="J192" s="79">
        <v>12</v>
      </c>
      <c r="K192" s="78">
        <v>2.75</v>
      </c>
      <c r="L192" s="78">
        <v>4</v>
      </c>
      <c r="M192" s="78">
        <v>7.5</v>
      </c>
      <c r="N192" s="78">
        <v>0.502</v>
      </c>
      <c r="O192" s="80">
        <f t="shared" si="15"/>
        <v>82.5</v>
      </c>
      <c r="P192" s="79">
        <v>144</v>
      </c>
      <c r="Q192" s="78">
        <v>14</v>
      </c>
      <c r="R192" s="78">
        <v>10</v>
      </c>
      <c r="S192" s="78">
        <v>10</v>
      </c>
      <c r="T192" s="78">
        <v>6.5</v>
      </c>
      <c r="U192" s="80">
        <f t="shared" si="16"/>
        <v>0.81018518518518523</v>
      </c>
      <c r="V192" s="26"/>
      <c r="W192" s="26"/>
      <c r="X192" s="78"/>
      <c r="Y192" s="26"/>
      <c r="Z192" s="81" t="s">
        <v>26</v>
      </c>
      <c r="AA192" s="14"/>
      <c r="AB192" s="15"/>
      <c r="AC192" s="15"/>
      <c r="AD192" s="15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</row>
    <row r="193" spans="1:47" ht="15" customHeight="1">
      <c r="A193" s="77" t="s">
        <v>574</v>
      </c>
      <c r="B193" s="77" t="s">
        <v>575</v>
      </c>
      <c r="C193" s="137" t="s">
        <v>5573</v>
      </c>
      <c r="D193" s="141">
        <v>3.89</v>
      </c>
      <c r="E193" s="141">
        <f t="shared" si="10"/>
        <v>1.556</v>
      </c>
      <c r="F193" s="78">
        <v>1.875</v>
      </c>
      <c r="G193" s="78">
        <v>0.5</v>
      </c>
      <c r="H193" s="78">
        <v>7.25</v>
      </c>
      <c r="I193" s="78">
        <v>3.5999999999999997E-2</v>
      </c>
      <c r="J193" s="79">
        <v>12</v>
      </c>
      <c r="K193" s="78">
        <v>2.75</v>
      </c>
      <c r="L193" s="78">
        <v>4</v>
      </c>
      <c r="M193" s="78">
        <v>7.5</v>
      </c>
      <c r="N193" s="78">
        <v>0.502</v>
      </c>
      <c r="O193" s="80">
        <f t="shared" si="15"/>
        <v>82.5</v>
      </c>
      <c r="P193" s="79">
        <v>144</v>
      </c>
      <c r="Q193" s="78">
        <v>14</v>
      </c>
      <c r="R193" s="78">
        <v>10</v>
      </c>
      <c r="S193" s="78">
        <v>10</v>
      </c>
      <c r="T193" s="78">
        <v>6.5</v>
      </c>
      <c r="U193" s="80">
        <f t="shared" si="16"/>
        <v>0.81018518518518523</v>
      </c>
      <c r="V193" s="26"/>
      <c r="W193" s="26"/>
      <c r="X193" s="78"/>
      <c r="Y193" s="26"/>
      <c r="Z193" s="81" t="s">
        <v>26</v>
      </c>
      <c r="AA193" s="14"/>
      <c r="AB193" s="15"/>
      <c r="AC193" s="15"/>
      <c r="AD193" s="15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</row>
    <row r="194" spans="1:47" ht="15" customHeight="1">
      <c r="A194" s="77" t="s">
        <v>563</v>
      </c>
      <c r="B194" s="77" t="s">
        <v>564</v>
      </c>
      <c r="C194" s="137" t="s">
        <v>5566</v>
      </c>
      <c r="D194" s="141">
        <v>3.89</v>
      </c>
      <c r="E194" s="141">
        <f t="shared" si="10"/>
        <v>1.556</v>
      </c>
      <c r="F194" s="78">
        <v>1.875</v>
      </c>
      <c r="G194" s="78">
        <v>0.5</v>
      </c>
      <c r="H194" s="78">
        <v>7.25</v>
      </c>
      <c r="I194" s="78">
        <v>3.5999999999999997E-2</v>
      </c>
      <c r="J194" s="79">
        <v>12</v>
      </c>
      <c r="K194" s="78">
        <v>2.75</v>
      </c>
      <c r="L194" s="78">
        <v>4</v>
      </c>
      <c r="M194" s="78">
        <v>7.5</v>
      </c>
      <c r="N194" s="78">
        <v>0.502</v>
      </c>
      <c r="O194" s="80">
        <f t="shared" si="15"/>
        <v>82.5</v>
      </c>
      <c r="P194" s="79">
        <v>144</v>
      </c>
      <c r="Q194" s="78">
        <v>14</v>
      </c>
      <c r="R194" s="78">
        <v>10</v>
      </c>
      <c r="S194" s="78">
        <v>10</v>
      </c>
      <c r="T194" s="78">
        <v>6.5</v>
      </c>
      <c r="U194" s="80">
        <f t="shared" si="16"/>
        <v>0.81018518518518523</v>
      </c>
      <c r="V194" s="26"/>
      <c r="W194" s="26"/>
      <c r="X194" s="78"/>
      <c r="Y194" s="26"/>
      <c r="Z194" s="81" t="s">
        <v>26</v>
      </c>
      <c r="AA194" s="14"/>
      <c r="AB194" s="15"/>
      <c r="AC194" s="15"/>
      <c r="AD194" s="15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</row>
    <row r="195" spans="1:47" ht="15" customHeight="1">
      <c r="A195" s="77" t="s">
        <v>565</v>
      </c>
      <c r="B195" s="77" t="s">
        <v>566</v>
      </c>
      <c r="C195" s="137" t="s">
        <v>5574</v>
      </c>
      <c r="D195" s="141">
        <v>3.89</v>
      </c>
      <c r="E195" s="141">
        <f t="shared" si="10"/>
        <v>1.556</v>
      </c>
      <c r="F195" s="78">
        <v>1.875</v>
      </c>
      <c r="G195" s="78">
        <v>0.5</v>
      </c>
      <c r="H195" s="78">
        <v>7.25</v>
      </c>
      <c r="I195" s="78">
        <v>3.5999999999999997E-2</v>
      </c>
      <c r="J195" s="79">
        <v>12</v>
      </c>
      <c r="K195" s="78">
        <v>2.75</v>
      </c>
      <c r="L195" s="78">
        <v>4</v>
      </c>
      <c r="M195" s="78">
        <v>7.5</v>
      </c>
      <c r="N195" s="78">
        <v>0.502</v>
      </c>
      <c r="O195" s="80">
        <f t="shared" si="15"/>
        <v>82.5</v>
      </c>
      <c r="P195" s="79">
        <v>144</v>
      </c>
      <c r="Q195" s="78">
        <v>14</v>
      </c>
      <c r="R195" s="78">
        <v>10</v>
      </c>
      <c r="S195" s="78">
        <v>10</v>
      </c>
      <c r="T195" s="78">
        <v>6.5</v>
      </c>
      <c r="U195" s="80">
        <f t="shared" si="16"/>
        <v>0.81018518518518523</v>
      </c>
      <c r="V195" s="26"/>
      <c r="W195" s="26"/>
      <c r="X195" s="78"/>
      <c r="Y195" s="26"/>
      <c r="Z195" s="81" t="s">
        <v>26</v>
      </c>
      <c r="AA195" s="14"/>
      <c r="AB195" s="15"/>
      <c r="AC195" s="15"/>
      <c r="AD195" s="15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</row>
    <row r="196" spans="1:47" ht="15" customHeight="1">
      <c r="A196" s="77" t="s">
        <v>576</v>
      </c>
      <c r="B196" s="77" t="s">
        <v>577</v>
      </c>
      <c r="C196" s="137" t="s">
        <v>5563</v>
      </c>
      <c r="D196" s="141">
        <v>7.68</v>
      </c>
      <c r="E196" s="141">
        <f t="shared" ref="E196:E208" si="17">D196*0.4</f>
        <v>3.0720000000000001</v>
      </c>
      <c r="F196" s="78">
        <v>2.875</v>
      </c>
      <c r="G196" s="78">
        <v>0.5</v>
      </c>
      <c r="H196" s="78">
        <v>7.25</v>
      </c>
      <c r="I196" s="78">
        <v>0.06</v>
      </c>
      <c r="J196" s="79">
        <v>6</v>
      </c>
      <c r="K196" s="78">
        <v>5.5</v>
      </c>
      <c r="L196" s="78">
        <v>3.5</v>
      </c>
      <c r="M196" s="78">
        <v>7.5</v>
      </c>
      <c r="N196" s="78">
        <v>0.5</v>
      </c>
      <c r="O196" s="80">
        <f t="shared" ref="O196:O200" si="18">K196*L196*M196</f>
        <v>144.375</v>
      </c>
      <c r="P196" s="79">
        <v>72</v>
      </c>
      <c r="Q196" s="78">
        <v>10</v>
      </c>
      <c r="R196" s="78">
        <v>14</v>
      </c>
      <c r="S196" s="78">
        <v>10</v>
      </c>
      <c r="T196" s="78">
        <v>6.5</v>
      </c>
      <c r="U196" s="80">
        <f t="shared" ref="U196:U204" si="19">Q196*R196*S196/1728</f>
        <v>0.81018518518518523</v>
      </c>
      <c r="V196" s="26"/>
      <c r="W196" s="26"/>
      <c r="X196" s="78"/>
      <c r="Y196" s="26"/>
      <c r="Z196" s="81" t="s">
        <v>26</v>
      </c>
      <c r="AA196" s="14"/>
      <c r="AB196" s="15"/>
      <c r="AC196" s="15"/>
      <c r="AD196" s="15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</row>
    <row r="197" spans="1:47" ht="15" customHeight="1">
      <c r="A197" s="77" t="s">
        <v>578</v>
      </c>
      <c r="B197" s="77" t="s">
        <v>579</v>
      </c>
      <c r="C197" s="137" t="s">
        <v>5564</v>
      </c>
      <c r="D197" s="141">
        <v>7.68</v>
      </c>
      <c r="E197" s="141">
        <f t="shared" si="17"/>
        <v>3.0720000000000001</v>
      </c>
      <c r="F197" s="78">
        <v>2.875</v>
      </c>
      <c r="G197" s="78">
        <v>0.5</v>
      </c>
      <c r="H197" s="78">
        <v>7.25</v>
      </c>
      <c r="I197" s="78">
        <v>0.06</v>
      </c>
      <c r="J197" s="79">
        <v>6</v>
      </c>
      <c r="K197" s="78">
        <v>5.5</v>
      </c>
      <c r="L197" s="78">
        <v>3.5</v>
      </c>
      <c r="M197" s="78">
        <v>7.5</v>
      </c>
      <c r="N197" s="78">
        <v>0.5</v>
      </c>
      <c r="O197" s="80">
        <f t="shared" si="18"/>
        <v>144.375</v>
      </c>
      <c r="P197" s="79">
        <v>72</v>
      </c>
      <c r="Q197" s="78">
        <v>10</v>
      </c>
      <c r="R197" s="78">
        <v>14</v>
      </c>
      <c r="S197" s="78">
        <v>10</v>
      </c>
      <c r="T197" s="78">
        <v>6.5</v>
      </c>
      <c r="U197" s="80">
        <f t="shared" si="19"/>
        <v>0.81018518518518523</v>
      </c>
      <c r="V197" s="26"/>
      <c r="W197" s="26"/>
      <c r="X197" s="78"/>
      <c r="Y197" s="26"/>
      <c r="Z197" s="81" t="s">
        <v>26</v>
      </c>
      <c r="AA197" s="14"/>
      <c r="AB197" s="15"/>
      <c r="AC197" s="15"/>
      <c r="AD197" s="15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</row>
    <row r="198" spans="1:47" ht="15" customHeight="1">
      <c r="A198" s="77" t="s">
        <v>583</v>
      </c>
      <c r="B198" s="77" t="s">
        <v>584</v>
      </c>
      <c r="C198" s="137" t="s">
        <v>585</v>
      </c>
      <c r="D198" s="141">
        <v>15.26</v>
      </c>
      <c r="E198" s="141">
        <f t="shared" si="17"/>
        <v>6.1040000000000001</v>
      </c>
      <c r="F198" s="78">
        <v>3.25</v>
      </c>
      <c r="G198" s="78">
        <v>0.5</v>
      </c>
      <c r="H198" s="78">
        <v>7.25</v>
      </c>
      <c r="I198" s="78">
        <v>0.11899999999999999</v>
      </c>
      <c r="J198" s="79">
        <v>12</v>
      </c>
      <c r="K198" s="78">
        <v>5.5</v>
      </c>
      <c r="L198" s="78">
        <v>3.5</v>
      </c>
      <c r="M198" s="78">
        <v>7.5</v>
      </c>
      <c r="N198" s="78">
        <v>1.53</v>
      </c>
      <c r="O198" s="80">
        <f t="shared" si="18"/>
        <v>144.375</v>
      </c>
      <c r="P198" s="79">
        <v>72</v>
      </c>
      <c r="Q198" s="78">
        <v>14</v>
      </c>
      <c r="R198" s="78">
        <v>10</v>
      </c>
      <c r="S198" s="78">
        <v>8</v>
      </c>
      <c r="T198" s="78">
        <v>10</v>
      </c>
      <c r="U198" s="80">
        <f t="shared" si="19"/>
        <v>0.64814814814814814</v>
      </c>
      <c r="V198" s="26"/>
      <c r="W198" s="26"/>
      <c r="X198" s="78">
        <v>14</v>
      </c>
      <c r="Y198" s="26"/>
      <c r="Z198" s="81" t="s">
        <v>26</v>
      </c>
      <c r="AA198" s="14"/>
      <c r="AB198" s="15"/>
      <c r="AC198" s="15"/>
      <c r="AD198" s="15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</row>
    <row r="199" spans="1:47" ht="15" customHeight="1">
      <c r="A199" s="77" t="s">
        <v>580</v>
      </c>
      <c r="B199" s="77" t="s">
        <v>581</v>
      </c>
      <c r="C199" s="137" t="s">
        <v>582</v>
      </c>
      <c r="D199" s="141">
        <v>15.26</v>
      </c>
      <c r="E199" s="141">
        <f t="shared" si="17"/>
        <v>6.1040000000000001</v>
      </c>
      <c r="F199" s="78">
        <v>3.25</v>
      </c>
      <c r="G199" s="78">
        <v>0.5</v>
      </c>
      <c r="H199" s="78">
        <v>7.25</v>
      </c>
      <c r="I199" s="78">
        <v>0.11899999999999999</v>
      </c>
      <c r="J199" s="79">
        <v>12</v>
      </c>
      <c r="K199" s="78">
        <v>5.5</v>
      </c>
      <c r="L199" s="78">
        <v>3.5</v>
      </c>
      <c r="M199" s="78">
        <v>7.5</v>
      </c>
      <c r="N199" s="78">
        <v>1.53</v>
      </c>
      <c r="O199" s="80">
        <f t="shared" si="18"/>
        <v>144.375</v>
      </c>
      <c r="P199" s="79">
        <v>72</v>
      </c>
      <c r="Q199" s="78">
        <v>14</v>
      </c>
      <c r="R199" s="78">
        <v>10</v>
      </c>
      <c r="S199" s="78">
        <v>8</v>
      </c>
      <c r="T199" s="78">
        <v>10</v>
      </c>
      <c r="U199" s="80">
        <f t="shared" si="19"/>
        <v>0.64814814814814814</v>
      </c>
      <c r="V199" s="26"/>
      <c r="W199" s="26"/>
      <c r="X199" s="78">
        <v>14</v>
      </c>
      <c r="Y199" s="26"/>
      <c r="Z199" s="81" t="s">
        <v>26</v>
      </c>
      <c r="AA199" s="14"/>
      <c r="AB199" s="15"/>
      <c r="AC199" s="15"/>
      <c r="AD199" s="15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</row>
    <row r="200" spans="1:47" ht="15" customHeight="1">
      <c r="A200" s="77" t="s">
        <v>586</v>
      </c>
      <c r="B200" s="77" t="s">
        <v>587</v>
      </c>
      <c r="C200" s="137" t="s">
        <v>588</v>
      </c>
      <c r="D200" s="141">
        <v>15.26</v>
      </c>
      <c r="E200" s="141">
        <f t="shared" si="17"/>
        <v>6.1040000000000001</v>
      </c>
      <c r="F200" s="78">
        <v>3.25</v>
      </c>
      <c r="G200" s="78">
        <v>0.5</v>
      </c>
      <c r="H200" s="78">
        <v>7.25</v>
      </c>
      <c r="I200" s="78">
        <v>0.11899999999999999</v>
      </c>
      <c r="J200" s="79">
        <v>12</v>
      </c>
      <c r="K200" s="78">
        <v>5.5</v>
      </c>
      <c r="L200" s="78">
        <v>3.5</v>
      </c>
      <c r="M200" s="78">
        <v>7.5</v>
      </c>
      <c r="N200" s="78">
        <v>1.53</v>
      </c>
      <c r="O200" s="80">
        <f t="shared" si="18"/>
        <v>144.375</v>
      </c>
      <c r="P200" s="79">
        <v>72</v>
      </c>
      <c r="Q200" s="78">
        <v>14</v>
      </c>
      <c r="R200" s="78">
        <v>10</v>
      </c>
      <c r="S200" s="78">
        <v>8</v>
      </c>
      <c r="T200" s="78">
        <v>10</v>
      </c>
      <c r="U200" s="80">
        <f t="shared" si="19"/>
        <v>0.64814814814814814</v>
      </c>
      <c r="V200" s="26"/>
      <c r="W200" s="26"/>
      <c r="X200" s="78">
        <v>14</v>
      </c>
      <c r="Y200" s="26"/>
      <c r="Z200" s="81" t="s">
        <v>26</v>
      </c>
      <c r="AA200" s="14"/>
      <c r="AB200" s="15"/>
      <c r="AC200" s="15"/>
      <c r="AD200" s="15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</row>
    <row r="201" spans="1:47" ht="15" customHeight="1">
      <c r="A201" s="77" t="s">
        <v>589</v>
      </c>
      <c r="B201" s="77" t="s">
        <v>590</v>
      </c>
      <c r="C201" s="137" t="s">
        <v>5565</v>
      </c>
      <c r="D201" s="141">
        <v>272.88</v>
      </c>
      <c r="E201" s="141">
        <f t="shared" si="17"/>
        <v>109.152</v>
      </c>
      <c r="F201" s="78">
        <v>3.25</v>
      </c>
      <c r="G201" s="78">
        <v>7</v>
      </c>
      <c r="H201" s="78">
        <v>17.5</v>
      </c>
      <c r="I201" s="78">
        <v>2.65</v>
      </c>
      <c r="J201" s="79">
        <v>1</v>
      </c>
      <c r="K201" s="78">
        <v>3.25</v>
      </c>
      <c r="L201" s="78">
        <v>7</v>
      </c>
      <c r="M201" s="78">
        <v>17.5</v>
      </c>
      <c r="N201" s="78">
        <v>2.65</v>
      </c>
      <c r="O201" s="80">
        <v>398.13</v>
      </c>
      <c r="P201" s="79">
        <v>1</v>
      </c>
      <c r="Q201" s="78">
        <v>14</v>
      </c>
      <c r="R201" s="78">
        <v>10</v>
      </c>
      <c r="S201" s="78">
        <v>8</v>
      </c>
      <c r="T201" s="78">
        <v>3</v>
      </c>
      <c r="U201" s="80">
        <v>0.65</v>
      </c>
      <c r="V201" s="26"/>
      <c r="W201" s="26"/>
      <c r="X201" s="78">
        <v>14</v>
      </c>
      <c r="Y201" s="26"/>
      <c r="Z201" s="81" t="s">
        <v>26</v>
      </c>
      <c r="AA201" s="14"/>
      <c r="AB201" s="15"/>
      <c r="AC201" s="15"/>
      <c r="AD201" s="15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</row>
    <row r="202" spans="1:47" ht="15" customHeight="1">
      <c r="A202" s="77" t="s">
        <v>5000</v>
      </c>
      <c r="B202" s="77" t="s">
        <v>4999</v>
      </c>
      <c r="C202" s="137" t="s">
        <v>5562</v>
      </c>
      <c r="D202" s="141">
        <v>459.4</v>
      </c>
      <c r="E202" s="141">
        <f t="shared" si="17"/>
        <v>183.76</v>
      </c>
      <c r="F202" s="78">
        <v>5</v>
      </c>
      <c r="G202" s="78">
        <v>9</v>
      </c>
      <c r="H202" s="78">
        <v>21.5</v>
      </c>
      <c r="I202" s="78" t="s">
        <v>5324</v>
      </c>
      <c r="J202" s="79">
        <v>1</v>
      </c>
      <c r="K202" s="78">
        <v>5</v>
      </c>
      <c r="L202" s="78">
        <v>9</v>
      </c>
      <c r="M202" s="78">
        <v>21.5</v>
      </c>
      <c r="N202" s="78" t="s">
        <v>5325</v>
      </c>
      <c r="O202" s="80">
        <v>398.13</v>
      </c>
      <c r="P202" s="79">
        <v>1</v>
      </c>
      <c r="Q202" s="78">
        <v>24</v>
      </c>
      <c r="R202" s="78">
        <v>14</v>
      </c>
      <c r="S202" s="78">
        <v>8</v>
      </c>
      <c r="T202" s="78" t="s">
        <v>5325</v>
      </c>
      <c r="U202" s="80">
        <f t="shared" si="19"/>
        <v>1.5555555555555556</v>
      </c>
      <c r="V202" s="26"/>
      <c r="W202" s="26"/>
      <c r="X202" s="78"/>
      <c r="Y202" s="26"/>
      <c r="Z202" s="81" t="s">
        <v>26</v>
      </c>
      <c r="AA202" s="14"/>
      <c r="AB202" s="15"/>
      <c r="AC202" s="15"/>
      <c r="AD202" s="15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</row>
    <row r="203" spans="1:47" ht="15" customHeight="1">
      <c r="A203" s="77" t="s">
        <v>368</v>
      </c>
      <c r="B203" s="77" t="s">
        <v>369</v>
      </c>
      <c r="C203" s="137" t="s">
        <v>370</v>
      </c>
      <c r="D203" s="141">
        <v>322.56</v>
      </c>
      <c r="E203" s="141">
        <f t="shared" si="17"/>
        <v>129.024</v>
      </c>
      <c r="F203" s="78">
        <v>5</v>
      </c>
      <c r="G203" s="78">
        <v>9.75</v>
      </c>
      <c r="H203" s="78">
        <v>21.5</v>
      </c>
      <c r="I203" s="78">
        <v>4.5</v>
      </c>
      <c r="J203" s="79">
        <v>1</v>
      </c>
      <c r="K203" s="78">
        <v>21.25</v>
      </c>
      <c r="L203" s="78">
        <v>9</v>
      </c>
      <c r="M203" s="78">
        <v>5</v>
      </c>
      <c r="N203" s="78">
        <v>7.75</v>
      </c>
      <c r="O203" s="80">
        <v>956.25</v>
      </c>
      <c r="P203" s="79">
        <v>1</v>
      </c>
      <c r="Q203" s="78">
        <v>24</v>
      </c>
      <c r="R203" s="78">
        <v>14</v>
      </c>
      <c r="S203" s="78">
        <v>8</v>
      </c>
      <c r="T203" s="78">
        <v>8.5</v>
      </c>
      <c r="U203" s="80">
        <v>1.56</v>
      </c>
      <c r="V203" s="26"/>
      <c r="W203" s="26"/>
      <c r="X203" s="78">
        <v>24</v>
      </c>
      <c r="Y203" s="26"/>
      <c r="Z203" s="81" t="s">
        <v>26</v>
      </c>
      <c r="AA203" s="14"/>
      <c r="AB203" s="15"/>
      <c r="AC203" s="15"/>
      <c r="AD203" s="15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</row>
    <row r="204" spans="1:47" ht="15" customHeight="1">
      <c r="A204" s="77" t="s">
        <v>5001</v>
      </c>
      <c r="B204" s="95" t="s">
        <v>5002</v>
      </c>
      <c r="C204" s="137" t="s">
        <v>5003</v>
      </c>
      <c r="D204" s="141">
        <v>412.92</v>
      </c>
      <c r="E204" s="141">
        <f t="shared" si="17"/>
        <v>165.16800000000001</v>
      </c>
      <c r="F204" s="78">
        <v>5</v>
      </c>
      <c r="G204" s="78">
        <v>9</v>
      </c>
      <c r="H204" s="78">
        <v>21.5</v>
      </c>
      <c r="I204" s="78">
        <v>7.75</v>
      </c>
      <c r="J204" s="79">
        <v>1</v>
      </c>
      <c r="K204" s="78">
        <v>5</v>
      </c>
      <c r="L204" s="78">
        <v>9</v>
      </c>
      <c r="M204" s="78">
        <v>21.5</v>
      </c>
      <c r="N204" s="78">
        <v>7.75</v>
      </c>
      <c r="O204" s="80">
        <v>956.25</v>
      </c>
      <c r="P204" s="79">
        <v>1</v>
      </c>
      <c r="Q204" s="78">
        <v>24</v>
      </c>
      <c r="R204" s="78">
        <v>14</v>
      </c>
      <c r="S204" s="78">
        <v>8</v>
      </c>
      <c r="T204" s="78">
        <v>8.5</v>
      </c>
      <c r="U204" s="80">
        <f t="shared" si="19"/>
        <v>1.5555555555555556</v>
      </c>
      <c r="V204" s="26"/>
      <c r="W204" s="26"/>
      <c r="X204" s="78"/>
      <c r="Y204" s="26"/>
      <c r="Z204" s="81" t="s">
        <v>26</v>
      </c>
      <c r="AA204" s="14"/>
      <c r="AB204" s="15"/>
      <c r="AC204" s="15"/>
      <c r="AD204" s="15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</row>
    <row r="205" spans="1:47" ht="15" customHeight="1">
      <c r="A205" s="77" t="s">
        <v>371</v>
      </c>
      <c r="B205" s="95" t="s">
        <v>372</v>
      </c>
      <c r="C205" s="137" t="s">
        <v>5534</v>
      </c>
      <c r="D205" s="141">
        <v>412.92</v>
      </c>
      <c r="E205" s="141">
        <f t="shared" si="17"/>
        <v>165.16800000000001</v>
      </c>
      <c r="F205" s="78">
        <v>5</v>
      </c>
      <c r="G205" s="78">
        <v>9</v>
      </c>
      <c r="H205" s="78">
        <v>21.5</v>
      </c>
      <c r="I205" s="78">
        <v>7.75</v>
      </c>
      <c r="J205" s="79">
        <v>1</v>
      </c>
      <c r="K205" s="78">
        <v>5</v>
      </c>
      <c r="L205" s="78">
        <v>9</v>
      </c>
      <c r="M205" s="78">
        <v>21.5</v>
      </c>
      <c r="N205" s="78">
        <v>7.75</v>
      </c>
      <c r="O205" s="80">
        <v>956.25</v>
      </c>
      <c r="P205" s="79">
        <v>1</v>
      </c>
      <c r="Q205" s="78">
        <v>24</v>
      </c>
      <c r="R205" s="78">
        <v>14</v>
      </c>
      <c r="S205" s="78">
        <v>8</v>
      </c>
      <c r="T205" s="78">
        <v>8.5</v>
      </c>
      <c r="U205" s="80">
        <v>1.56</v>
      </c>
      <c r="V205" s="26"/>
      <c r="W205" s="26"/>
      <c r="X205" s="78"/>
      <c r="Y205" s="26"/>
      <c r="Z205" s="81" t="s">
        <v>26</v>
      </c>
      <c r="AA205" s="14"/>
      <c r="AB205" s="15"/>
      <c r="AC205" s="15"/>
      <c r="AD205" s="15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</row>
    <row r="206" spans="1:47" ht="15" customHeight="1">
      <c r="A206" s="77" t="s">
        <v>492</v>
      </c>
      <c r="B206" s="77" t="s">
        <v>493</v>
      </c>
      <c r="C206" s="137" t="s">
        <v>494</v>
      </c>
      <c r="D206" s="141">
        <v>8.59</v>
      </c>
      <c r="E206" s="141">
        <f t="shared" si="17"/>
        <v>3.4359999999999999</v>
      </c>
      <c r="F206" s="78">
        <v>1.125</v>
      </c>
      <c r="G206" s="78">
        <v>1.125</v>
      </c>
      <c r="H206" s="78">
        <v>6.125</v>
      </c>
      <c r="I206" s="78">
        <v>0.15</v>
      </c>
      <c r="J206" s="79">
        <v>6</v>
      </c>
      <c r="K206" s="78">
        <v>1</v>
      </c>
      <c r="L206" s="78">
        <v>6</v>
      </c>
      <c r="M206" s="78">
        <v>6.125</v>
      </c>
      <c r="N206" s="78">
        <v>0.9</v>
      </c>
      <c r="O206" s="80">
        <f>K206*L206*M206</f>
        <v>36.75</v>
      </c>
      <c r="P206" s="79">
        <v>240</v>
      </c>
      <c r="Q206" s="78">
        <v>10</v>
      </c>
      <c r="R206" s="78">
        <v>14</v>
      </c>
      <c r="S206" s="78">
        <v>10</v>
      </c>
      <c r="T206" s="78">
        <v>37.4</v>
      </c>
      <c r="U206" s="80">
        <f>Q206*R206*S206/1728</f>
        <v>0.81018518518518523</v>
      </c>
      <c r="V206" s="26"/>
      <c r="W206" s="26"/>
      <c r="X206" s="78">
        <v>10</v>
      </c>
      <c r="Y206" s="26"/>
      <c r="Z206" s="81" t="s">
        <v>26</v>
      </c>
      <c r="AA206" s="14"/>
      <c r="AB206" s="15"/>
      <c r="AC206" s="15"/>
      <c r="AD206" s="15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</row>
    <row r="207" spans="1:47" ht="15" customHeight="1">
      <c r="A207" s="77" t="s">
        <v>495</v>
      </c>
      <c r="B207" s="77" t="s">
        <v>496</v>
      </c>
      <c r="C207" s="137" t="s">
        <v>497</v>
      </c>
      <c r="D207" s="141">
        <v>8.69</v>
      </c>
      <c r="E207" s="141">
        <f t="shared" si="17"/>
        <v>3.476</v>
      </c>
      <c r="F207" s="78">
        <v>1.875</v>
      </c>
      <c r="G207" s="78">
        <v>1.25</v>
      </c>
      <c r="H207" s="78">
        <v>7.875</v>
      </c>
      <c r="I207" s="78">
        <v>0.16</v>
      </c>
      <c r="J207" s="79">
        <v>6</v>
      </c>
      <c r="K207" s="78">
        <v>2.5</v>
      </c>
      <c r="L207" s="78">
        <v>4</v>
      </c>
      <c r="M207" s="78">
        <v>9.5</v>
      </c>
      <c r="N207" s="78">
        <v>1</v>
      </c>
      <c r="O207" s="80">
        <f>K207*L207*M207</f>
        <v>95</v>
      </c>
      <c r="P207" s="79">
        <v>72</v>
      </c>
      <c r="Q207" s="78">
        <v>10</v>
      </c>
      <c r="R207" s="78">
        <v>14</v>
      </c>
      <c r="S207" s="78">
        <v>10</v>
      </c>
      <c r="T207" s="78">
        <v>12.6</v>
      </c>
      <c r="U207" s="80">
        <f>Q207*R207*S207/1728</f>
        <v>0.81018518518518523</v>
      </c>
      <c r="V207" s="26"/>
      <c r="W207" s="26"/>
      <c r="X207" s="78">
        <v>10</v>
      </c>
      <c r="Y207" s="26"/>
      <c r="Z207" s="81" t="s">
        <v>26</v>
      </c>
      <c r="AA207" s="14"/>
      <c r="AB207" s="15"/>
      <c r="AC207" s="15"/>
      <c r="AD207" s="15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</row>
    <row r="208" spans="1:47" ht="15" customHeight="1">
      <c r="A208" s="77" t="s">
        <v>498</v>
      </c>
      <c r="B208" s="95" t="s">
        <v>499</v>
      </c>
      <c r="C208" s="137" t="s">
        <v>500</v>
      </c>
      <c r="D208" s="141">
        <v>412.32</v>
      </c>
      <c r="E208" s="141">
        <f t="shared" si="17"/>
        <v>164.928</v>
      </c>
      <c r="F208" s="78">
        <v>5</v>
      </c>
      <c r="G208" s="78">
        <v>9.75</v>
      </c>
      <c r="H208" s="78">
        <v>21.5</v>
      </c>
      <c r="I208" s="78">
        <v>13</v>
      </c>
      <c r="J208" s="79">
        <v>1</v>
      </c>
      <c r="K208" s="78">
        <v>5</v>
      </c>
      <c r="L208" s="78">
        <v>9.75</v>
      </c>
      <c r="M208" s="78">
        <v>21.5</v>
      </c>
      <c r="N208" s="78">
        <v>13</v>
      </c>
      <c r="O208" s="80">
        <f t="shared" ref="O208" si="20">K208*L208*M208</f>
        <v>1048.125</v>
      </c>
      <c r="P208" s="79">
        <v>1</v>
      </c>
      <c r="Q208" s="78">
        <v>24</v>
      </c>
      <c r="R208" s="78">
        <v>14</v>
      </c>
      <c r="S208" s="78">
        <v>8</v>
      </c>
      <c r="T208" s="78">
        <v>13.5</v>
      </c>
      <c r="U208" s="80">
        <v>1.56</v>
      </c>
      <c r="V208" s="26"/>
      <c r="W208" s="26"/>
      <c r="X208" s="78">
        <v>24</v>
      </c>
      <c r="Y208" s="26"/>
      <c r="Z208" s="81" t="s">
        <v>26</v>
      </c>
      <c r="AA208" s="14"/>
      <c r="AB208" s="15"/>
      <c r="AC208" s="15"/>
      <c r="AD208" s="15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</row>
  </sheetData>
  <autoFilter ref="A2:Z208" xr:uid="{00000000-0001-0000-0000-000000000000}"/>
  <mergeCells count="5">
    <mergeCell ref="F1:I1"/>
    <mergeCell ref="J1:O1"/>
    <mergeCell ref="P1:U1"/>
    <mergeCell ref="V1:Y1"/>
    <mergeCell ref="A1:C1"/>
  </mergeCells>
  <phoneticPr fontId="18" type="noConversion"/>
  <pageMargins left="0.7" right="0.7" top="0.75" bottom="0.75" header="0" footer="0"/>
  <pageSetup scale="25" fitToHeight="0" orientation="landscape" r:id="rId1"/>
  <headerFooter>
    <oddFooter>&amp;C000000000000&amp;P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U398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" sqref="E2"/>
    </sheetView>
  </sheetViews>
  <sheetFormatPr defaultColWidth="12.75" defaultRowHeight="15" customHeight="1"/>
  <cols>
    <col min="1" max="1" width="16.5" bestFit="1" customWidth="1"/>
    <col min="2" max="2" width="16" bestFit="1" customWidth="1"/>
    <col min="3" max="3" width="49.5" bestFit="1" customWidth="1"/>
    <col min="4" max="4" width="10.75" bestFit="1" customWidth="1"/>
    <col min="5" max="5" width="10.75" customWidth="1"/>
    <col min="6" max="6" width="11.5" bestFit="1" customWidth="1"/>
    <col min="7" max="7" width="11" bestFit="1" customWidth="1"/>
    <col min="8" max="8" width="11.25" bestFit="1" customWidth="1"/>
    <col min="9" max="9" width="15.25" bestFit="1" customWidth="1"/>
    <col min="10" max="10" width="14" customWidth="1"/>
    <col min="11" max="11" width="11.5" bestFit="1" customWidth="1"/>
    <col min="12" max="12" width="11" bestFit="1" customWidth="1"/>
    <col min="13" max="13" width="11.25" bestFit="1" customWidth="1"/>
    <col min="14" max="14" width="15.25" bestFit="1" customWidth="1"/>
    <col min="15" max="15" width="13.75" customWidth="1"/>
    <col min="16" max="16" width="18.75" customWidth="1"/>
    <col min="17" max="17" width="14.25" bestFit="1" customWidth="1"/>
    <col min="18" max="18" width="13.75" bestFit="1" customWidth="1"/>
    <col min="20" max="20" width="15.25" bestFit="1" customWidth="1"/>
    <col min="21" max="21" width="19.75" bestFit="1" customWidth="1"/>
    <col min="22" max="22" width="11.25" bestFit="1" customWidth="1"/>
    <col min="23" max="23" width="11" bestFit="1" customWidth="1"/>
    <col min="24" max="24" width="11.5" bestFit="1" customWidth="1"/>
    <col min="25" max="25" width="15.5" bestFit="1" customWidth="1"/>
    <col min="27" max="27" width="17.75" bestFit="1" customWidth="1"/>
  </cols>
  <sheetData>
    <row r="1" spans="1:47" ht="15" customHeight="1" thickBot="1">
      <c r="A1" s="169" t="s">
        <v>5095</v>
      </c>
      <c r="B1" s="170"/>
      <c r="C1" s="170"/>
      <c r="D1" s="143"/>
      <c r="E1" s="157"/>
      <c r="F1" s="167" t="s">
        <v>0</v>
      </c>
      <c r="G1" s="161"/>
      <c r="H1" s="161"/>
      <c r="I1" s="162"/>
      <c r="J1" s="167" t="s">
        <v>1</v>
      </c>
      <c r="K1" s="161"/>
      <c r="L1" s="161"/>
      <c r="M1" s="161"/>
      <c r="N1" s="161"/>
      <c r="O1" s="162"/>
      <c r="P1" s="167" t="s">
        <v>2</v>
      </c>
      <c r="Q1" s="161"/>
      <c r="R1" s="161"/>
      <c r="S1" s="161"/>
      <c r="T1" s="161"/>
      <c r="U1" s="162"/>
      <c r="V1" s="168" t="s">
        <v>3</v>
      </c>
      <c r="W1" s="161"/>
      <c r="X1" s="161"/>
      <c r="Y1" s="162"/>
      <c r="Z1" s="1" t="s">
        <v>4</v>
      </c>
      <c r="AA1" s="2"/>
      <c r="AB1" s="12"/>
      <c r="AC1" s="12"/>
      <c r="AD1" s="12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34" customFormat="1" ht="30" customHeight="1" thickBot="1">
      <c r="A2" s="4" t="s">
        <v>5</v>
      </c>
      <c r="B2" s="4" t="s">
        <v>6</v>
      </c>
      <c r="C2" s="4" t="s">
        <v>7</v>
      </c>
      <c r="D2" s="75" t="s">
        <v>8</v>
      </c>
      <c r="E2" s="75" t="s">
        <v>5825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4" t="s">
        <v>9</v>
      </c>
      <c r="L2" s="4" t="s">
        <v>14</v>
      </c>
      <c r="M2" s="4" t="s">
        <v>11</v>
      </c>
      <c r="N2" s="4" t="s">
        <v>12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12</v>
      </c>
      <c r="U2" s="4" t="s">
        <v>20</v>
      </c>
      <c r="V2" s="4" t="s">
        <v>11</v>
      </c>
      <c r="W2" s="4" t="s">
        <v>14</v>
      </c>
      <c r="X2" s="4" t="s">
        <v>9</v>
      </c>
      <c r="Y2" s="4" t="s">
        <v>21</v>
      </c>
      <c r="Z2" s="30"/>
      <c r="AA2" s="35" t="s">
        <v>22</v>
      </c>
      <c r="AB2" s="32"/>
      <c r="AC2" s="32"/>
      <c r="AD2" s="32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</row>
    <row r="3" spans="1:47" ht="15" customHeight="1">
      <c r="A3" s="77" t="s">
        <v>1129</v>
      </c>
      <c r="B3" s="77" t="s">
        <v>1130</v>
      </c>
      <c r="C3" s="137" t="s">
        <v>1131</v>
      </c>
      <c r="D3" s="144">
        <v>4.29</v>
      </c>
      <c r="E3" s="158">
        <f>D3*0.4</f>
        <v>1.7160000000000002</v>
      </c>
      <c r="F3" s="101">
        <v>1</v>
      </c>
      <c r="G3" s="101">
        <v>1</v>
      </c>
      <c r="H3" s="101">
        <v>5.25</v>
      </c>
      <c r="I3" s="102">
        <v>0.05</v>
      </c>
      <c r="J3" s="79">
        <v>12</v>
      </c>
      <c r="K3" s="78">
        <v>5.5</v>
      </c>
      <c r="L3" s="78">
        <v>3.75</v>
      </c>
      <c r="M3" s="78">
        <v>2.125</v>
      </c>
      <c r="N3" s="78">
        <v>0.75</v>
      </c>
      <c r="O3" s="80">
        <f>K3*L3*M3</f>
        <v>43.828125</v>
      </c>
      <c r="P3" s="79">
        <v>400</v>
      </c>
      <c r="Q3" s="78">
        <v>20</v>
      </c>
      <c r="R3" s="78">
        <v>13</v>
      </c>
      <c r="S3" s="78">
        <v>7</v>
      </c>
      <c r="T3" s="78">
        <v>22</v>
      </c>
      <c r="U3" s="80">
        <f t="shared" ref="U3:U10" si="0">Q3*R3*S3/1728</f>
        <v>1.0532407407407407</v>
      </c>
      <c r="V3" s="78"/>
      <c r="W3" s="26"/>
      <c r="X3" s="78">
        <v>17.5</v>
      </c>
      <c r="Y3" s="26"/>
      <c r="Z3" s="81" t="s">
        <v>1128</v>
      </c>
      <c r="AA3" s="26"/>
      <c r="AB3" s="14"/>
      <c r="AC3" s="15"/>
      <c r="AD3" s="15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15" customHeight="1">
      <c r="A4" s="77" t="s">
        <v>1125</v>
      </c>
      <c r="B4" s="77" t="s">
        <v>1126</v>
      </c>
      <c r="C4" s="137" t="s">
        <v>1127</v>
      </c>
      <c r="D4" s="144">
        <v>4.29</v>
      </c>
      <c r="E4" s="158">
        <f t="shared" ref="E4:E67" si="1">D4*0.4</f>
        <v>1.7160000000000002</v>
      </c>
      <c r="F4" s="101">
        <v>1</v>
      </c>
      <c r="G4" s="101">
        <v>1</v>
      </c>
      <c r="H4" s="101">
        <v>5.25</v>
      </c>
      <c r="I4" s="102">
        <v>0.05</v>
      </c>
      <c r="J4" s="79">
        <v>12</v>
      </c>
      <c r="K4" s="78">
        <v>5.5</v>
      </c>
      <c r="L4" s="78">
        <v>3.75</v>
      </c>
      <c r="M4" s="78">
        <v>2.125</v>
      </c>
      <c r="N4" s="78">
        <v>0.75</v>
      </c>
      <c r="O4" s="80">
        <f>K4*L4*M4</f>
        <v>43.828125</v>
      </c>
      <c r="P4" s="79">
        <v>288</v>
      </c>
      <c r="Q4" s="78">
        <v>17.5</v>
      </c>
      <c r="R4" s="78">
        <v>10.5</v>
      </c>
      <c r="S4" s="78">
        <v>10.25</v>
      </c>
      <c r="T4" s="78">
        <v>9.5</v>
      </c>
      <c r="U4" s="80">
        <f t="shared" si="0"/>
        <v>1.0899522569444444</v>
      </c>
      <c r="V4" s="78"/>
      <c r="W4" s="26"/>
      <c r="X4" s="78">
        <v>17.5</v>
      </c>
      <c r="Y4" s="26"/>
      <c r="Z4" s="81" t="s">
        <v>1128</v>
      </c>
      <c r="AA4" s="26"/>
      <c r="AB4" s="14"/>
      <c r="AC4" s="15"/>
      <c r="AD4" s="15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15" customHeight="1">
      <c r="A5" s="77" t="s">
        <v>1135</v>
      </c>
      <c r="B5" s="77" t="s">
        <v>1136</v>
      </c>
      <c r="C5" s="137" t="s">
        <v>1137</v>
      </c>
      <c r="D5" s="141">
        <v>4.3899999999999997</v>
      </c>
      <c r="E5" s="158">
        <f t="shared" si="1"/>
        <v>1.756</v>
      </c>
      <c r="F5" s="103">
        <v>1.875</v>
      </c>
      <c r="G5" s="103">
        <v>0.75</v>
      </c>
      <c r="H5" s="103">
        <v>7.25</v>
      </c>
      <c r="I5" s="78">
        <v>0.05</v>
      </c>
      <c r="J5" s="79">
        <v>12</v>
      </c>
      <c r="K5" s="78">
        <v>7.5</v>
      </c>
      <c r="L5" s="78">
        <v>4.5</v>
      </c>
      <c r="M5" s="78">
        <v>4</v>
      </c>
      <c r="N5" s="78">
        <v>0.8</v>
      </c>
      <c r="O5" s="80">
        <f>K5*L5*M5</f>
        <v>135</v>
      </c>
      <c r="P5" s="79">
        <v>144</v>
      </c>
      <c r="Q5" s="78">
        <v>17</v>
      </c>
      <c r="R5" s="78">
        <v>14</v>
      </c>
      <c r="S5" s="78">
        <v>9</v>
      </c>
      <c r="T5" s="78">
        <v>10.5</v>
      </c>
      <c r="U5" s="80">
        <f t="shared" si="0"/>
        <v>1.2395833333333333</v>
      </c>
      <c r="V5" s="78"/>
      <c r="W5" s="26"/>
      <c r="X5" s="78">
        <v>17</v>
      </c>
      <c r="Y5" s="26"/>
      <c r="Z5" s="81" t="s">
        <v>1128</v>
      </c>
      <c r="AA5" s="26"/>
      <c r="AB5" s="14"/>
      <c r="AC5" s="15"/>
      <c r="AD5" s="15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ht="15" customHeight="1">
      <c r="A6" s="77" t="s">
        <v>1132</v>
      </c>
      <c r="B6" s="77" t="s">
        <v>1133</v>
      </c>
      <c r="C6" s="137" t="s">
        <v>1134</v>
      </c>
      <c r="D6" s="141">
        <v>4.3899999999999997</v>
      </c>
      <c r="E6" s="158">
        <f t="shared" si="1"/>
        <v>1.756</v>
      </c>
      <c r="F6" s="78">
        <v>1.875</v>
      </c>
      <c r="G6" s="78">
        <v>0.75</v>
      </c>
      <c r="H6" s="78">
        <v>7.25</v>
      </c>
      <c r="I6" s="78">
        <v>0.05</v>
      </c>
      <c r="J6" s="79">
        <v>12</v>
      </c>
      <c r="K6" s="78">
        <v>7.5</v>
      </c>
      <c r="L6" s="78">
        <v>4.5</v>
      </c>
      <c r="M6" s="78">
        <v>4</v>
      </c>
      <c r="N6" s="78">
        <v>0.8</v>
      </c>
      <c r="O6" s="80">
        <f>K6*L6*M6</f>
        <v>135</v>
      </c>
      <c r="P6" s="79">
        <v>144</v>
      </c>
      <c r="Q6" s="78">
        <v>17</v>
      </c>
      <c r="R6" s="78">
        <v>14</v>
      </c>
      <c r="S6" s="78">
        <v>9</v>
      </c>
      <c r="T6" s="78">
        <v>10.5</v>
      </c>
      <c r="U6" s="80">
        <f t="shared" si="0"/>
        <v>1.2395833333333333</v>
      </c>
      <c r="V6" s="78"/>
      <c r="W6" s="26"/>
      <c r="X6" s="78">
        <v>17</v>
      </c>
      <c r="Y6" s="26"/>
      <c r="Z6" s="81" t="s">
        <v>1128</v>
      </c>
      <c r="AA6" s="26"/>
      <c r="AB6" s="14"/>
      <c r="AC6" s="15"/>
      <c r="AD6" s="15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15" customHeight="1">
      <c r="A7" s="77" t="s">
        <v>791</v>
      </c>
      <c r="B7" s="77" t="s">
        <v>792</v>
      </c>
      <c r="C7" s="137" t="s">
        <v>793</v>
      </c>
      <c r="D7" s="141">
        <v>718.2</v>
      </c>
      <c r="E7" s="158">
        <f t="shared" si="1"/>
        <v>287.28000000000003</v>
      </c>
      <c r="F7" s="78">
        <v>15</v>
      </c>
      <c r="G7" s="78">
        <v>6</v>
      </c>
      <c r="H7" s="78">
        <v>14.5</v>
      </c>
      <c r="I7" s="78">
        <v>9</v>
      </c>
      <c r="J7" s="79">
        <v>1</v>
      </c>
      <c r="K7" s="78">
        <v>15</v>
      </c>
      <c r="L7" s="78">
        <v>6</v>
      </c>
      <c r="M7" s="78">
        <v>14.5</v>
      </c>
      <c r="N7" s="78">
        <v>9</v>
      </c>
      <c r="O7" s="80">
        <f>K7*L7*M7</f>
        <v>1305</v>
      </c>
      <c r="P7" s="79">
        <v>1</v>
      </c>
      <c r="Q7" s="78">
        <v>20</v>
      </c>
      <c r="R7" s="78">
        <v>14</v>
      </c>
      <c r="S7" s="78">
        <v>10</v>
      </c>
      <c r="T7" s="78">
        <v>7</v>
      </c>
      <c r="U7" s="80">
        <f t="shared" si="0"/>
        <v>1.6203703703703705</v>
      </c>
      <c r="V7" s="78"/>
      <c r="W7" s="26"/>
      <c r="X7" s="26"/>
      <c r="Y7" s="26"/>
      <c r="Z7" s="81" t="s">
        <v>26</v>
      </c>
      <c r="AA7" s="26"/>
      <c r="AB7" s="14"/>
      <c r="AC7" s="15"/>
      <c r="AD7" s="15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ht="15" customHeight="1">
      <c r="A8" s="77" t="s">
        <v>1354</v>
      </c>
      <c r="B8" s="77" t="s">
        <v>1355</v>
      </c>
      <c r="C8" s="137" t="s">
        <v>5505</v>
      </c>
      <c r="D8" s="141">
        <v>754.2</v>
      </c>
      <c r="E8" s="158">
        <f t="shared" si="1"/>
        <v>301.68</v>
      </c>
      <c r="F8" s="78">
        <v>15</v>
      </c>
      <c r="G8" s="78">
        <v>6</v>
      </c>
      <c r="H8" s="78">
        <v>14.5</v>
      </c>
      <c r="I8" s="78">
        <v>9.5</v>
      </c>
      <c r="J8" s="79">
        <v>1</v>
      </c>
      <c r="K8" s="78">
        <v>15</v>
      </c>
      <c r="L8" s="78">
        <v>6</v>
      </c>
      <c r="M8" s="78">
        <v>14.5</v>
      </c>
      <c r="N8" s="78">
        <v>9.5</v>
      </c>
      <c r="O8" s="80">
        <f t="shared" ref="O8:O10" si="2">K8*L8*M8</f>
        <v>1305</v>
      </c>
      <c r="P8" s="79">
        <v>1</v>
      </c>
      <c r="Q8" s="78">
        <v>17</v>
      </c>
      <c r="R8" s="78">
        <v>14</v>
      </c>
      <c r="S8" s="78">
        <v>9</v>
      </c>
      <c r="T8" s="78">
        <v>10</v>
      </c>
      <c r="U8" s="80">
        <f t="shared" si="0"/>
        <v>1.2395833333333333</v>
      </c>
      <c r="V8" s="78"/>
      <c r="W8" s="26"/>
      <c r="X8" s="26"/>
      <c r="Y8" s="26"/>
      <c r="Z8" s="81" t="s">
        <v>26</v>
      </c>
      <c r="AA8" s="26"/>
      <c r="AB8" s="14"/>
      <c r="AC8" s="15"/>
      <c r="AD8" s="15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5" customHeight="1">
      <c r="A9" s="77" t="s">
        <v>1054</v>
      </c>
      <c r="B9" s="97" t="s">
        <v>1055</v>
      </c>
      <c r="C9" s="137" t="s">
        <v>5424</v>
      </c>
      <c r="D9" s="145">
        <v>1436.4</v>
      </c>
      <c r="E9" s="158">
        <f t="shared" si="1"/>
        <v>574.56000000000006</v>
      </c>
      <c r="F9" s="78">
        <v>15</v>
      </c>
      <c r="G9" s="78">
        <v>6</v>
      </c>
      <c r="H9" s="78">
        <v>23.75</v>
      </c>
      <c r="I9" s="78">
        <v>19</v>
      </c>
      <c r="J9" s="79">
        <v>1</v>
      </c>
      <c r="K9" s="78">
        <v>15</v>
      </c>
      <c r="L9" s="78">
        <v>6</v>
      </c>
      <c r="M9" s="78">
        <v>23.75</v>
      </c>
      <c r="N9" s="78">
        <v>19</v>
      </c>
      <c r="O9" s="80">
        <f t="shared" si="2"/>
        <v>2137.5</v>
      </c>
      <c r="P9" s="79">
        <v>1</v>
      </c>
      <c r="Q9" s="78">
        <v>24</v>
      </c>
      <c r="R9" s="78">
        <v>18</v>
      </c>
      <c r="S9" s="78">
        <v>12</v>
      </c>
      <c r="T9" s="78">
        <v>19</v>
      </c>
      <c r="U9" s="80">
        <f t="shared" si="0"/>
        <v>3</v>
      </c>
      <c r="V9" s="78"/>
      <c r="W9" s="26"/>
      <c r="X9" s="26"/>
      <c r="Y9" s="26"/>
      <c r="Z9" s="81"/>
      <c r="AA9" s="26"/>
      <c r="AB9" s="14"/>
      <c r="AC9" s="15"/>
      <c r="AD9" s="15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" customHeight="1">
      <c r="A10" s="77" t="s">
        <v>1358</v>
      </c>
      <c r="B10" s="77" t="s">
        <v>1359</v>
      </c>
      <c r="C10" s="137" t="s">
        <v>5507</v>
      </c>
      <c r="D10" s="141">
        <v>1544.4</v>
      </c>
      <c r="E10" s="158">
        <f t="shared" si="1"/>
        <v>617.7600000000001</v>
      </c>
      <c r="F10" s="78">
        <v>15</v>
      </c>
      <c r="G10" s="78">
        <v>6</v>
      </c>
      <c r="H10" s="78">
        <v>23.75</v>
      </c>
      <c r="I10" s="78">
        <v>19</v>
      </c>
      <c r="J10" s="79">
        <v>1</v>
      </c>
      <c r="K10" s="78">
        <v>15</v>
      </c>
      <c r="L10" s="78">
        <v>6</v>
      </c>
      <c r="M10" s="78">
        <v>23.75</v>
      </c>
      <c r="N10" s="78">
        <v>19</v>
      </c>
      <c r="O10" s="80">
        <f t="shared" si="2"/>
        <v>2137.5</v>
      </c>
      <c r="P10" s="79">
        <v>1</v>
      </c>
      <c r="Q10" s="78">
        <v>24</v>
      </c>
      <c r="R10" s="78">
        <v>18</v>
      </c>
      <c r="S10" s="78">
        <v>12</v>
      </c>
      <c r="T10" s="78">
        <v>20</v>
      </c>
      <c r="U10" s="80">
        <f t="shared" si="0"/>
        <v>3</v>
      </c>
      <c r="V10" s="78"/>
      <c r="W10" s="26"/>
      <c r="X10" s="26"/>
      <c r="Y10" s="26"/>
      <c r="Z10" s="81" t="s">
        <v>26</v>
      </c>
      <c r="AA10" s="26"/>
      <c r="AB10" s="14"/>
      <c r="AC10" s="15"/>
      <c r="AD10" s="15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 ht="15" customHeight="1">
      <c r="A11" s="77" t="s">
        <v>612</v>
      </c>
      <c r="B11" s="77" t="s">
        <v>613</v>
      </c>
      <c r="C11" s="137" t="s">
        <v>614</v>
      </c>
      <c r="D11" s="141">
        <v>3.99</v>
      </c>
      <c r="E11" s="158">
        <f t="shared" si="1"/>
        <v>1.5960000000000001</v>
      </c>
      <c r="F11" s="78">
        <v>0.4375</v>
      </c>
      <c r="G11" s="78">
        <v>0.375</v>
      </c>
      <c r="H11" s="78">
        <v>5.1875</v>
      </c>
      <c r="I11" s="78">
        <v>0.02</v>
      </c>
      <c r="J11" s="79">
        <v>12</v>
      </c>
      <c r="K11" s="78">
        <v>5.5</v>
      </c>
      <c r="L11" s="78">
        <v>2.75</v>
      </c>
      <c r="M11" s="78">
        <v>0.9375</v>
      </c>
      <c r="N11" s="78">
        <v>0.35</v>
      </c>
      <c r="O11" s="80">
        <f t="shared" ref="O11:O18" si="3">K11*L11*M11</f>
        <v>14.1796875</v>
      </c>
      <c r="P11" s="79">
        <v>240</v>
      </c>
      <c r="Q11" s="78">
        <v>12</v>
      </c>
      <c r="R11" s="78">
        <v>6</v>
      </c>
      <c r="S11" s="78">
        <v>6</v>
      </c>
      <c r="T11" s="78">
        <v>8</v>
      </c>
      <c r="U11" s="80">
        <f t="shared" ref="U11:U74" si="4">Q11*R11*S11/1728</f>
        <v>0.25</v>
      </c>
      <c r="V11" s="78"/>
      <c r="W11" s="78">
        <v>12</v>
      </c>
      <c r="X11" s="26"/>
      <c r="Y11" s="26"/>
      <c r="Z11" s="81" t="s">
        <v>26</v>
      </c>
      <c r="AA11" s="26"/>
      <c r="AB11" s="14"/>
      <c r="AC11" s="15"/>
      <c r="AD11" s="15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" customHeight="1">
      <c r="A12" s="77" t="s">
        <v>609</v>
      </c>
      <c r="B12" s="77" t="s">
        <v>610</v>
      </c>
      <c r="C12" s="137" t="s">
        <v>611</v>
      </c>
      <c r="D12" s="141">
        <v>3.99</v>
      </c>
      <c r="E12" s="158">
        <f t="shared" si="1"/>
        <v>1.5960000000000001</v>
      </c>
      <c r="F12" s="78">
        <v>0.4375</v>
      </c>
      <c r="G12" s="78">
        <v>0.375</v>
      </c>
      <c r="H12" s="78">
        <v>5.1875</v>
      </c>
      <c r="I12" s="78">
        <v>0.02</v>
      </c>
      <c r="J12" s="79">
        <v>12</v>
      </c>
      <c r="K12" s="78">
        <v>5.5</v>
      </c>
      <c r="L12" s="78">
        <v>2.75</v>
      </c>
      <c r="M12" s="78">
        <v>0.9375</v>
      </c>
      <c r="N12" s="78">
        <v>0.35</v>
      </c>
      <c r="O12" s="80">
        <f t="shared" si="3"/>
        <v>14.1796875</v>
      </c>
      <c r="P12" s="79">
        <v>240</v>
      </c>
      <c r="Q12" s="78">
        <v>12</v>
      </c>
      <c r="R12" s="78">
        <v>6</v>
      </c>
      <c r="S12" s="78">
        <v>6</v>
      </c>
      <c r="T12" s="78">
        <v>8</v>
      </c>
      <c r="U12" s="80">
        <f t="shared" si="4"/>
        <v>0.25</v>
      </c>
      <c r="V12" s="78"/>
      <c r="W12" s="78">
        <v>12</v>
      </c>
      <c r="X12" s="26"/>
      <c r="Y12" s="26"/>
      <c r="Z12" s="81" t="s">
        <v>26</v>
      </c>
      <c r="AA12" s="26"/>
      <c r="AB12" s="14"/>
      <c r="AC12" s="15"/>
      <c r="AD12" s="15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ht="15" customHeight="1">
      <c r="A13" s="77" t="s">
        <v>618</v>
      </c>
      <c r="B13" s="77" t="s">
        <v>619</v>
      </c>
      <c r="C13" s="137" t="s">
        <v>620</v>
      </c>
      <c r="D13" s="141">
        <v>4.09</v>
      </c>
      <c r="E13" s="158">
        <f t="shared" si="1"/>
        <v>1.6360000000000001</v>
      </c>
      <c r="F13" s="78">
        <v>1.875</v>
      </c>
      <c r="G13" s="78">
        <v>0.5</v>
      </c>
      <c r="H13" s="78">
        <v>7.25</v>
      </c>
      <c r="I13" s="78">
        <v>0.05</v>
      </c>
      <c r="J13" s="79">
        <v>12</v>
      </c>
      <c r="K13" s="78">
        <v>7.375</v>
      </c>
      <c r="L13" s="78">
        <v>4</v>
      </c>
      <c r="M13" s="78">
        <v>2.25</v>
      </c>
      <c r="N13" s="78">
        <v>0.5</v>
      </c>
      <c r="O13" s="80">
        <f t="shared" si="3"/>
        <v>66.375</v>
      </c>
      <c r="P13" s="79">
        <v>144</v>
      </c>
      <c r="Q13" s="78">
        <v>14</v>
      </c>
      <c r="R13" s="78">
        <v>10</v>
      </c>
      <c r="S13" s="78">
        <v>10</v>
      </c>
      <c r="T13" s="78">
        <v>8.25</v>
      </c>
      <c r="U13" s="80">
        <f t="shared" si="4"/>
        <v>0.81018518518518523</v>
      </c>
      <c r="V13" s="78"/>
      <c r="W13" s="78">
        <v>14</v>
      </c>
      <c r="X13" s="26"/>
      <c r="Y13" s="26"/>
      <c r="Z13" s="81" t="s">
        <v>26</v>
      </c>
      <c r="AA13" s="26"/>
      <c r="AB13" s="14"/>
      <c r="AC13" s="15"/>
      <c r="AD13" s="15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 ht="15" customHeight="1">
      <c r="A14" s="77" t="s">
        <v>615</v>
      </c>
      <c r="B14" s="77" t="s">
        <v>616</v>
      </c>
      <c r="C14" s="137" t="s">
        <v>617</v>
      </c>
      <c r="D14" s="141">
        <v>4.09</v>
      </c>
      <c r="E14" s="158">
        <f t="shared" si="1"/>
        <v>1.6360000000000001</v>
      </c>
      <c r="F14" s="78">
        <v>1.875</v>
      </c>
      <c r="G14" s="78">
        <v>0.5</v>
      </c>
      <c r="H14" s="78">
        <v>7.25</v>
      </c>
      <c r="I14" s="78">
        <v>0.05</v>
      </c>
      <c r="J14" s="79">
        <v>12</v>
      </c>
      <c r="K14" s="78">
        <v>7.375</v>
      </c>
      <c r="L14" s="78">
        <v>4</v>
      </c>
      <c r="M14" s="78">
        <v>2.25</v>
      </c>
      <c r="N14" s="78">
        <v>0.5</v>
      </c>
      <c r="O14" s="80">
        <f t="shared" si="3"/>
        <v>66.375</v>
      </c>
      <c r="P14" s="79">
        <v>144</v>
      </c>
      <c r="Q14" s="78">
        <v>14</v>
      </c>
      <c r="R14" s="78">
        <v>10</v>
      </c>
      <c r="S14" s="78">
        <v>10</v>
      </c>
      <c r="T14" s="78">
        <v>8.25</v>
      </c>
      <c r="U14" s="80">
        <f t="shared" si="4"/>
        <v>0.81018518518518523</v>
      </c>
      <c r="V14" s="78"/>
      <c r="W14" s="78">
        <v>14</v>
      </c>
      <c r="X14" s="26"/>
      <c r="Y14" s="26"/>
      <c r="Z14" s="81" t="s">
        <v>26</v>
      </c>
      <c r="AA14" s="26"/>
      <c r="AB14" s="14"/>
      <c r="AC14" s="15"/>
      <c r="AD14" s="15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5" customHeight="1">
      <c r="A15" s="77" t="s">
        <v>621</v>
      </c>
      <c r="B15" s="77" t="s">
        <v>622</v>
      </c>
      <c r="C15" s="137" t="s">
        <v>623</v>
      </c>
      <c r="D15" s="141">
        <v>287.27999999999997</v>
      </c>
      <c r="E15" s="158">
        <f t="shared" si="1"/>
        <v>114.91199999999999</v>
      </c>
      <c r="F15" s="78">
        <v>4.5</v>
      </c>
      <c r="G15" s="78">
        <v>5</v>
      </c>
      <c r="H15" s="78">
        <v>9</v>
      </c>
      <c r="I15" s="78">
        <v>2.75</v>
      </c>
      <c r="J15" s="79">
        <v>1</v>
      </c>
      <c r="K15" s="78">
        <v>4.5</v>
      </c>
      <c r="L15" s="78">
        <v>5</v>
      </c>
      <c r="M15" s="78">
        <v>9</v>
      </c>
      <c r="N15" s="78">
        <v>2.75</v>
      </c>
      <c r="O15" s="80">
        <f t="shared" si="3"/>
        <v>202.5</v>
      </c>
      <c r="P15" s="79">
        <v>1</v>
      </c>
      <c r="Q15" s="78">
        <v>9</v>
      </c>
      <c r="R15" s="78">
        <v>7</v>
      </c>
      <c r="S15" s="78">
        <v>12</v>
      </c>
      <c r="T15" s="78">
        <v>3.5</v>
      </c>
      <c r="U15" s="80">
        <f t="shared" si="4"/>
        <v>0.4375</v>
      </c>
      <c r="V15" s="78"/>
      <c r="W15" s="78">
        <v>9</v>
      </c>
      <c r="X15" s="26"/>
      <c r="Y15" s="26"/>
      <c r="Z15" s="81" t="s">
        <v>26</v>
      </c>
      <c r="AA15" s="26"/>
      <c r="AB15" s="14"/>
      <c r="AC15" s="15"/>
      <c r="AD15" s="15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ht="15" customHeight="1">
      <c r="A16" s="77" t="s">
        <v>684</v>
      </c>
      <c r="B16" s="77" t="s">
        <v>685</v>
      </c>
      <c r="C16" s="137" t="s">
        <v>686</v>
      </c>
      <c r="D16" s="141">
        <v>3.99</v>
      </c>
      <c r="E16" s="158">
        <f t="shared" si="1"/>
        <v>1.5960000000000001</v>
      </c>
      <c r="F16" s="78">
        <v>0.4375</v>
      </c>
      <c r="G16" s="78">
        <v>0.375</v>
      </c>
      <c r="H16" s="78">
        <v>5.1875</v>
      </c>
      <c r="I16" s="78">
        <v>0.02</v>
      </c>
      <c r="J16" s="79">
        <v>12</v>
      </c>
      <c r="K16" s="78">
        <v>5.5</v>
      </c>
      <c r="L16" s="78">
        <v>2.75</v>
      </c>
      <c r="M16" s="78">
        <v>0.9375</v>
      </c>
      <c r="N16" s="78">
        <v>0.35</v>
      </c>
      <c r="O16" s="80">
        <f t="shared" si="3"/>
        <v>14.1796875</v>
      </c>
      <c r="P16" s="79">
        <v>240</v>
      </c>
      <c r="Q16" s="78">
        <v>12</v>
      </c>
      <c r="R16" s="78">
        <v>6</v>
      </c>
      <c r="S16" s="78">
        <v>6</v>
      </c>
      <c r="T16" s="78">
        <v>8</v>
      </c>
      <c r="U16" s="80">
        <f t="shared" si="4"/>
        <v>0.25</v>
      </c>
      <c r="V16" s="78"/>
      <c r="W16" s="78">
        <v>12</v>
      </c>
      <c r="X16" s="26"/>
      <c r="Y16" s="26"/>
      <c r="Z16" s="81" t="s">
        <v>26</v>
      </c>
      <c r="AA16" s="26"/>
      <c r="AB16" s="14"/>
      <c r="AC16" s="15"/>
      <c r="AD16" s="15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ht="15" customHeight="1">
      <c r="A17" s="77" t="s">
        <v>687</v>
      </c>
      <c r="B17" s="77" t="s">
        <v>688</v>
      </c>
      <c r="C17" s="137" t="s">
        <v>689</v>
      </c>
      <c r="D17" s="141">
        <v>4.09</v>
      </c>
      <c r="E17" s="158">
        <f t="shared" si="1"/>
        <v>1.6360000000000001</v>
      </c>
      <c r="F17" s="78">
        <v>1.875</v>
      </c>
      <c r="G17" s="78">
        <v>0.5</v>
      </c>
      <c r="H17" s="78">
        <v>7.25</v>
      </c>
      <c r="I17" s="78">
        <v>0.05</v>
      </c>
      <c r="J17" s="79">
        <v>12</v>
      </c>
      <c r="K17" s="78">
        <v>7.375</v>
      </c>
      <c r="L17" s="78">
        <v>4</v>
      </c>
      <c r="M17" s="78">
        <v>2.25</v>
      </c>
      <c r="N17" s="78">
        <v>0.5</v>
      </c>
      <c r="O17" s="80">
        <f t="shared" si="3"/>
        <v>66.375</v>
      </c>
      <c r="P17" s="79">
        <v>144</v>
      </c>
      <c r="Q17" s="78">
        <v>14</v>
      </c>
      <c r="R17" s="78">
        <v>10</v>
      </c>
      <c r="S17" s="78">
        <v>10</v>
      </c>
      <c r="T17" s="78">
        <v>8.25</v>
      </c>
      <c r="U17" s="80">
        <f t="shared" si="4"/>
        <v>0.81018518518518523</v>
      </c>
      <c r="V17" s="78"/>
      <c r="W17" s="78">
        <v>14</v>
      </c>
      <c r="X17" s="26"/>
      <c r="Y17" s="26"/>
      <c r="Z17" s="81" t="s">
        <v>26</v>
      </c>
      <c r="AA17" s="26"/>
      <c r="AB17" s="14"/>
      <c r="AC17" s="15"/>
      <c r="AD17" s="15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 ht="15" customHeight="1">
      <c r="A18" s="77" t="s">
        <v>690</v>
      </c>
      <c r="B18" s="77" t="s">
        <v>691</v>
      </c>
      <c r="C18" s="137" t="s">
        <v>692</v>
      </c>
      <c r="D18" s="141">
        <v>143.63999999999999</v>
      </c>
      <c r="E18" s="158">
        <f t="shared" si="1"/>
        <v>57.455999999999996</v>
      </c>
      <c r="F18" s="78">
        <v>4.75</v>
      </c>
      <c r="G18" s="78">
        <v>3.75</v>
      </c>
      <c r="H18" s="78">
        <v>10.75</v>
      </c>
      <c r="I18" s="78">
        <v>1</v>
      </c>
      <c r="J18" s="79">
        <v>1</v>
      </c>
      <c r="K18" s="78">
        <v>4.75</v>
      </c>
      <c r="L18" s="78">
        <v>3.75</v>
      </c>
      <c r="M18" s="78">
        <v>10.75</v>
      </c>
      <c r="N18" s="78">
        <v>1</v>
      </c>
      <c r="O18" s="80">
        <f t="shared" si="3"/>
        <v>191.484375</v>
      </c>
      <c r="P18" s="79">
        <v>1</v>
      </c>
      <c r="Q18" s="78">
        <v>9</v>
      </c>
      <c r="R18" s="78">
        <v>7</v>
      </c>
      <c r="S18" s="78">
        <v>12</v>
      </c>
      <c r="T18" s="78">
        <v>2</v>
      </c>
      <c r="U18" s="80">
        <f t="shared" si="4"/>
        <v>0.4375</v>
      </c>
      <c r="V18" s="78"/>
      <c r="W18" s="78">
        <v>9</v>
      </c>
      <c r="X18" s="26"/>
      <c r="Y18" s="26"/>
      <c r="Z18" s="81" t="s">
        <v>26</v>
      </c>
      <c r="AA18" s="26"/>
      <c r="AB18" s="14"/>
      <c r="AC18" s="15"/>
      <c r="AD18" s="15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 ht="15" customHeight="1">
      <c r="A19" s="77" t="s">
        <v>732</v>
      </c>
      <c r="B19" s="77" t="s">
        <v>733</v>
      </c>
      <c r="C19" s="137" t="s">
        <v>734</v>
      </c>
      <c r="D19" s="141">
        <v>3.99</v>
      </c>
      <c r="E19" s="158">
        <f t="shared" si="1"/>
        <v>1.5960000000000001</v>
      </c>
      <c r="F19" s="78">
        <v>0.4375</v>
      </c>
      <c r="G19" s="78">
        <v>0.375</v>
      </c>
      <c r="H19" s="78">
        <v>5.1875</v>
      </c>
      <c r="I19" s="78">
        <v>0.02</v>
      </c>
      <c r="J19" s="79">
        <v>12</v>
      </c>
      <c r="K19" s="78">
        <v>5.5</v>
      </c>
      <c r="L19" s="78">
        <v>2.75</v>
      </c>
      <c r="M19" s="78">
        <v>0.9375</v>
      </c>
      <c r="N19" s="78">
        <v>0.35</v>
      </c>
      <c r="O19" s="80">
        <f t="shared" ref="O19:O50" si="5">K19*L19*M19</f>
        <v>14.1796875</v>
      </c>
      <c r="P19" s="79">
        <v>240</v>
      </c>
      <c r="Q19" s="78">
        <v>12</v>
      </c>
      <c r="R19" s="78">
        <v>6</v>
      </c>
      <c r="S19" s="78">
        <v>6</v>
      </c>
      <c r="T19" s="78">
        <v>8</v>
      </c>
      <c r="U19" s="80">
        <f t="shared" si="4"/>
        <v>0.25</v>
      </c>
      <c r="V19" s="78"/>
      <c r="W19" s="78">
        <v>12</v>
      </c>
      <c r="X19" s="26"/>
      <c r="Y19" s="26"/>
      <c r="Z19" s="81" t="s">
        <v>26</v>
      </c>
      <c r="AA19" s="26"/>
      <c r="AB19" s="14"/>
      <c r="AC19" s="15"/>
      <c r="AD19" s="15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 ht="15" customHeight="1">
      <c r="A20" s="77" t="s">
        <v>702</v>
      </c>
      <c r="B20" s="77" t="s">
        <v>703</v>
      </c>
      <c r="C20" s="137" t="s">
        <v>704</v>
      </c>
      <c r="D20" s="141">
        <v>3.99</v>
      </c>
      <c r="E20" s="158">
        <f t="shared" si="1"/>
        <v>1.5960000000000001</v>
      </c>
      <c r="F20" s="78">
        <v>0.4375</v>
      </c>
      <c r="G20" s="78">
        <v>0.375</v>
      </c>
      <c r="H20" s="78">
        <v>5.1875</v>
      </c>
      <c r="I20" s="78">
        <v>0.02</v>
      </c>
      <c r="J20" s="79">
        <v>12</v>
      </c>
      <c r="K20" s="78">
        <v>5.5</v>
      </c>
      <c r="L20" s="78">
        <v>2.75</v>
      </c>
      <c r="M20" s="78">
        <v>0.9375</v>
      </c>
      <c r="N20" s="78">
        <v>0.35</v>
      </c>
      <c r="O20" s="80">
        <f t="shared" si="5"/>
        <v>14.1796875</v>
      </c>
      <c r="P20" s="79">
        <v>240</v>
      </c>
      <c r="Q20" s="78">
        <v>12</v>
      </c>
      <c r="R20" s="78">
        <v>6</v>
      </c>
      <c r="S20" s="78">
        <v>6</v>
      </c>
      <c r="T20" s="78">
        <v>8</v>
      </c>
      <c r="U20" s="80">
        <f t="shared" si="4"/>
        <v>0.25</v>
      </c>
      <c r="V20" s="78"/>
      <c r="W20" s="78">
        <v>12</v>
      </c>
      <c r="X20" s="26"/>
      <c r="Y20" s="26"/>
      <c r="Z20" s="81" t="s">
        <v>26</v>
      </c>
      <c r="AA20" s="26"/>
      <c r="AB20" s="14"/>
      <c r="AC20" s="15"/>
      <c r="AD20" s="15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 ht="15" customHeight="1">
      <c r="A21" s="77" t="s">
        <v>729</v>
      </c>
      <c r="B21" s="77" t="s">
        <v>730</v>
      </c>
      <c r="C21" s="137" t="s">
        <v>731</v>
      </c>
      <c r="D21" s="141">
        <v>3.99</v>
      </c>
      <c r="E21" s="158">
        <f t="shared" si="1"/>
        <v>1.5960000000000001</v>
      </c>
      <c r="F21" s="78">
        <v>0.4375</v>
      </c>
      <c r="G21" s="78">
        <v>0.375</v>
      </c>
      <c r="H21" s="78">
        <v>5.1875</v>
      </c>
      <c r="I21" s="78">
        <v>0.02</v>
      </c>
      <c r="J21" s="79">
        <v>12</v>
      </c>
      <c r="K21" s="78">
        <v>5.5</v>
      </c>
      <c r="L21" s="78">
        <v>2.75</v>
      </c>
      <c r="M21" s="78">
        <v>0.9375</v>
      </c>
      <c r="N21" s="78">
        <v>0.35</v>
      </c>
      <c r="O21" s="80">
        <f t="shared" si="5"/>
        <v>14.1796875</v>
      </c>
      <c r="P21" s="79">
        <v>240</v>
      </c>
      <c r="Q21" s="78">
        <v>12</v>
      </c>
      <c r="R21" s="78">
        <v>6</v>
      </c>
      <c r="S21" s="78">
        <v>6</v>
      </c>
      <c r="T21" s="78">
        <v>8</v>
      </c>
      <c r="U21" s="80">
        <f t="shared" si="4"/>
        <v>0.25</v>
      </c>
      <c r="V21" s="78"/>
      <c r="W21" s="78">
        <v>12</v>
      </c>
      <c r="X21" s="26"/>
      <c r="Y21" s="26"/>
      <c r="Z21" s="81" t="s">
        <v>26</v>
      </c>
      <c r="AA21" s="26"/>
      <c r="AB21" s="14"/>
      <c r="AC21" s="15"/>
      <c r="AD21" s="15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 ht="15" customHeight="1">
      <c r="A22" s="77" t="s">
        <v>720</v>
      </c>
      <c r="B22" s="77" t="s">
        <v>721</v>
      </c>
      <c r="C22" s="137" t="s">
        <v>722</v>
      </c>
      <c r="D22" s="141">
        <v>3.99</v>
      </c>
      <c r="E22" s="158">
        <f t="shared" si="1"/>
        <v>1.5960000000000001</v>
      </c>
      <c r="F22" s="78">
        <v>0.4375</v>
      </c>
      <c r="G22" s="78">
        <v>0.375</v>
      </c>
      <c r="H22" s="78">
        <v>5.1875</v>
      </c>
      <c r="I22" s="78">
        <v>0.02</v>
      </c>
      <c r="J22" s="79">
        <v>12</v>
      </c>
      <c r="K22" s="78">
        <v>5.5</v>
      </c>
      <c r="L22" s="78">
        <v>2.75</v>
      </c>
      <c r="M22" s="78">
        <v>0.9375</v>
      </c>
      <c r="N22" s="78">
        <v>0.35</v>
      </c>
      <c r="O22" s="80">
        <f t="shared" si="5"/>
        <v>14.1796875</v>
      </c>
      <c r="P22" s="79">
        <v>240</v>
      </c>
      <c r="Q22" s="78">
        <v>12</v>
      </c>
      <c r="R22" s="78">
        <v>6</v>
      </c>
      <c r="S22" s="78">
        <v>6</v>
      </c>
      <c r="T22" s="78">
        <v>8</v>
      </c>
      <c r="U22" s="80">
        <f t="shared" si="4"/>
        <v>0.25</v>
      </c>
      <c r="V22" s="78"/>
      <c r="W22" s="78">
        <v>12</v>
      </c>
      <c r="X22" s="26"/>
      <c r="Y22" s="26"/>
      <c r="Z22" s="81" t="s">
        <v>26</v>
      </c>
      <c r="AA22" s="26"/>
      <c r="AB22" s="14"/>
      <c r="AC22" s="15"/>
      <c r="AD22" s="15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 ht="15" customHeight="1">
      <c r="A23" s="77" t="s">
        <v>693</v>
      </c>
      <c r="B23" s="77" t="s">
        <v>694</v>
      </c>
      <c r="C23" s="137" t="s">
        <v>695</v>
      </c>
      <c r="D23" s="141">
        <v>3.99</v>
      </c>
      <c r="E23" s="158">
        <f t="shared" si="1"/>
        <v>1.5960000000000001</v>
      </c>
      <c r="F23" s="78">
        <v>0.4375</v>
      </c>
      <c r="G23" s="78">
        <v>0.375</v>
      </c>
      <c r="H23" s="78">
        <v>5.1875</v>
      </c>
      <c r="I23" s="78">
        <v>0.02</v>
      </c>
      <c r="J23" s="79">
        <v>12</v>
      </c>
      <c r="K23" s="78">
        <v>5.5</v>
      </c>
      <c r="L23" s="78">
        <v>2.75</v>
      </c>
      <c r="M23" s="78">
        <v>0.9375</v>
      </c>
      <c r="N23" s="78">
        <v>0.35</v>
      </c>
      <c r="O23" s="80">
        <f t="shared" si="5"/>
        <v>14.1796875</v>
      </c>
      <c r="P23" s="79">
        <v>240</v>
      </c>
      <c r="Q23" s="78">
        <v>12</v>
      </c>
      <c r="R23" s="78">
        <v>6</v>
      </c>
      <c r="S23" s="78">
        <v>6</v>
      </c>
      <c r="T23" s="78">
        <v>8</v>
      </c>
      <c r="U23" s="80">
        <f t="shared" si="4"/>
        <v>0.25</v>
      </c>
      <c r="V23" s="78"/>
      <c r="W23" s="78">
        <v>12</v>
      </c>
      <c r="X23" s="26"/>
      <c r="Y23" s="26"/>
      <c r="Z23" s="81" t="s">
        <v>26</v>
      </c>
      <c r="AA23" s="26"/>
      <c r="AB23" s="14"/>
      <c r="AC23" s="15"/>
      <c r="AD23" s="15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 ht="15" customHeight="1">
      <c r="A24" s="77" t="s">
        <v>696</v>
      </c>
      <c r="B24" s="77" t="s">
        <v>697</v>
      </c>
      <c r="C24" s="137" t="s">
        <v>698</v>
      </c>
      <c r="D24" s="141">
        <v>3.99</v>
      </c>
      <c r="E24" s="158">
        <f t="shared" si="1"/>
        <v>1.5960000000000001</v>
      </c>
      <c r="F24" s="78">
        <v>0.4375</v>
      </c>
      <c r="G24" s="78">
        <v>0.375</v>
      </c>
      <c r="H24" s="78">
        <v>5.1875</v>
      </c>
      <c r="I24" s="78">
        <v>0.02</v>
      </c>
      <c r="J24" s="79">
        <v>12</v>
      </c>
      <c r="K24" s="78">
        <v>5.5</v>
      </c>
      <c r="L24" s="78">
        <v>2.75</v>
      </c>
      <c r="M24" s="78">
        <v>0.9375</v>
      </c>
      <c r="N24" s="78">
        <v>0.35</v>
      </c>
      <c r="O24" s="80">
        <f t="shared" si="5"/>
        <v>14.1796875</v>
      </c>
      <c r="P24" s="79">
        <v>240</v>
      </c>
      <c r="Q24" s="78">
        <v>12</v>
      </c>
      <c r="R24" s="78">
        <v>6</v>
      </c>
      <c r="S24" s="78">
        <v>6</v>
      </c>
      <c r="T24" s="78">
        <v>8</v>
      </c>
      <c r="U24" s="80">
        <f t="shared" si="4"/>
        <v>0.25</v>
      </c>
      <c r="V24" s="78"/>
      <c r="W24" s="78">
        <v>12</v>
      </c>
      <c r="X24" s="26"/>
      <c r="Y24" s="26"/>
      <c r="Z24" s="81" t="s">
        <v>26</v>
      </c>
      <c r="AA24" s="26"/>
      <c r="AB24" s="14"/>
      <c r="AC24" s="15"/>
      <c r="AD24" s="15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 ht="15" customHeight="1">
      <c r="A25" s="77" t="s">
        <v>705</v>
      </c>
      <c r="B25" s="77" t="s">
        <v>706</v>
      </c>
      <c r="C25" s="137" t="s">
        <v>707</v>
      </c>
      <c r="D25" s="141">
        <v>3.99</v>
      </c>
      <c r="E25" s="158">
        <f t="shared" si="1"/>
        <v>1.5960000000000001</v>
      </c>
      <c r="F25" s="78">
        <v>0.4375</v>
      </c>
      <c r="G25" s="78">
        <v>0.375</v>
      </c>
      <c r="H25" s="78">
        <v>5.1875</v>
      </c>
      <c r="I25" s="78">
        <v>0.02</v>
      </c>
      <c r="J25" s="79">
        <v>12</v>
      </c>
      <c r="K25" s="78">
        <v>5.5</v>
      </c>
      <c r="L25" s="78">
        <v>2.75</v>
      </c>
      <c r="M25" s="78">
        <v>0.9375</v>
      </c>
      <c r="N25" s="78">
        <v>0.35</v>
      </c>
      <c r="O25" s="80">
        <f t="shared" si="5"/>
        <v>14.1796875</v>
      </c>
      <c r="P25" s="79">
        <v>240</v>
      </c>
      <c r="Q25" s="78">
        <v>12</v>
      </c>
      <c r="R25" s="78">
        <v>6</v>
      </c>
      <c r="S25" s="78">
        <v>6</v>
      </c>
      <c r="T25" s="78">
        <v>8</v>
      </c>
      <c r="U25" s="80">
        <f t="shared" si="4"/>
        <v>0.25</v>
      </c>
      <c r="V25" s="78"/>
      <c r="W25" s="78">
        <v>12</v>
      </c>
      <c r="X25" s="26"/>
      <c r="Y25" s="26"/>
      <c r="Z25" s="81" t="s">
        <v>26</v>
      </c>
      <c r="AA25" s="26"/>
      <c r="AB25" s="14"/>
      <c r="AC25" s="15"/>
      <c r="AD25" s="15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 ht="15" customHeight="1">
      <c r="A26" s="77" t="s">
        <v>717</v>
      </c>
      <c r="B26" s="77" t="s">
        <v>718</v>
      </c>
      <c r="C26" s="137" t="s">
        <v>719</v>
      </c>
      <c r="D26" s="141">
        <v>3.99</v>
      </c>
      <c r="E26" s="158">
        <f t="shared" si="1"/>
        <v>1.5960000000000001</v>
      </c>
      <c r="F26" s="78">
        <v>0.4375</v>
      </c>
      <c r="G26" s="78">
        <v>0.375</v>
      </c>
      <c r="H26" s="78">
        <v>5.1875</v>
      </c>
      <c r="I26" s="78">
        <v>0.02</v>
      </c>
      <c r="J26" s="79">
        <v>12</v>
      </c>
      <c r="K26" s="78">
        <v>5.5</v>
      </c>
      <c r="L26" s="78">
        <v>2.75</v>
      </c>
      <c r="M26" s="78">
        <v>0.9375</v>
      </c>
      <c r="N26" s="78">
        <v>0.35</v>
      </c>
      <c r="O26" s="80">
        <f t="shared" si="5"/>
        <v>14.1796875</v>
      </c>
      <c r="P26" s="79">
        <v>240</v>
      </c>
      <c r="Q26" s="78">
        <v>12</v>
      </c>
      <c r="R26" s="78">
        <v>6</v>
      </c>
      <c r="S26" s="78">
        <v>6</v>
      </c>
      <c r="T26" s="78">
        <v>8</v>
      </c>
      <c r="U26" s="80">
        <f t="shared" si="4"/>
        <v>0.25</v>
      </c>
      <c r="V26" s="78"/>
      <c r="W26" s="78">
        <v>12</v>
      </c>
      <c r="X26" s="26"/>
      <c r="Y26" s="26"/>
      <c r="Z26" s="81" t="s">
        <v>26</v>
      </c>
      <c r="AA26" s="26"/>
      <c r="AB26" s="14"/>
      <c r="AC26" s="15"/>
      <c r="AD26" s="15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 ht="15" customHeight="1">
      <c r="A27" s="77" t="s">
        <v>711</v>
      </c>
      <c r="B27" s="77" t="s">
        <v>712</v>
      </c>
      <c r="C27" s="137" t="s">
        <v>713</v>
      </c>
      <c r="D27" s="141">
        <v>3.99</v>
      </c>
      <c r="E27" s="158">
        <f t="shared" si="1"/>
        <v>1.5960000000000001</v>
      </c>
      <c r="F27" s="78">
        <v>0.4375</v>
      </c>
      <c r="G27" s="78">
        <v>0.375</v>
      </c>
      <c r="H27" s="78">
        <v>5.1875</v>
      </c>
      <c r="I27" s="78">
        <v>0.02</v>
      </c>
      <c r="J27" s="79">
        <v>12</v>
      </c>
      <c r="K27" s="78">
        <v>5.5</v>
      </c>
      <c r="L27" s="78">
        <v>2.75</v>
      </c>
      <c r="M27" s="78">
        <v>0.9375</v>
      </c>
      <c r="N27" s="78">
        <v>0.35</v>
      </c>
      <c r="O27" s="80">
        <f t="shared" si="5"/>
        <v>14.1796875</v>
      </c>
      <c r="P27" s="79">
        <v>240</v>
      </c>
      <c r="Q27" s="78">
        <v>12</v>
      </c>
      <c r="R27" s="78">
        <v>6</v>
      </c>
      <c r="S27" s="78">
        <v>6</v>
      </c>
      <c r="T27" s="78">
        <v>8</v>
      </c>
      <c r="U27" s="80">
        <f t="shared" si="4"/>
        <v>0.25</v>
      </c>
      <c r="V27" s="78"/>
      <c r="W27" s="78">
        <v>12</v>
      </c>
      <c r="X27" s="26"/>
      <c r="Y27" s="26"/>
      <c r="Z27" s="81" t="s">
        <v>26</v>
      </c>
      <c r="AA27" s="26"/>
      <c r="AB27" s="14"/>
      <c r="AC27" s="15"/>
      <c r="AD27" s="15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 ht="15" customHeight="1">
      <c r="A28" s="77" t="s">
        <v>723</v>
      </c>
      <c r="B28" s="77" t="s">
        <v>724</v>
      </c>
      <c r="C28" s="137" t="s">
        <v>725</v>
      </c>
      <c r="D28" s="141">
        <v>3.99</v>
      </c>
      <c r="E28" s="158">
        <f t="shared" si="1"/>
        <v>1.5960000000000001</v>
      </c>
      <c r="F28" s="78">
        <v>0.4375</v>
      </c>
      <c r="G28" s="78">
        <v>0.375</v>
      </c>
      <c r="H28" s="78">
        <v>5.1875</v>
      </c>
      <c r="I28" s="78">
        <v>0.02</v>
      </c>
      <c r="J28" s="79">
        <v>12</v>
      </c>
      <c r="K28" s="78">
        <v>5.5</v>
      </c>
      <c r="L28" s="78">
        <v>2.75</v>
      </c>
      <c r="M28" s="78">
        <v>0.9375</v>
      </c>
      <c r="N28" s="78">
        <v>0.35</v>
      </c>
      <c r="O28" s="80">
        <f t="shared" si="5"/>
        <v>14.1796875</v>
      </c>
      <c r="P28" s="79">
        <v>240</v>
      </c>
      <c r="Q28" s="78">
        <v>12</v>
      </c>
      <c r="R28" s="78">
        <v>6</v>
      </c>
      <c r="S28" s="78">
        <v>6</v>
      </c>
      <c r="T28" s="78">
        <v>8</v>
      </c>
      <c r="U28" s="80">
        <f t="shared" si="4"/>
        <v>0.25</v>
      </c>
      <c r="V28" s="78"/>
      <c r="W28" s="78">
        <v>12</v>
      </c>
      <c r="X28" s="26"/>
      <c r="Y28" s="26"/>
      <c r="Z28" s="81" t="s">
        <v>26</v>
      </c>
      <c r="AA28" s="26"/>
      <c r="AB28" s="14"/>
      <c r="AC28" s="15"/>
      <c r="AD28" s="15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 ht="15" customHeight="1">
      <c r="A29" s="77" t="s">
        <v>699</v>
      </c>
      <c r="B29" s="77" t="s">
        <v>700</v>
      </c>
      <c r="C29" s="137" t="s">
        <v>701</v>
      </c>
      <c r="D29" s="141">
        <v>3.99</v>
      </c>
      <c r="E29" s="158">
        <f t="shared" si="1"/>
        <v>1.5960000000000001</v>
      </c>
      <c r="F29" s="78">
        <v>0.4375</v>
      </c>
      <c r="G29" s="78">
        <v>0.375</v>
      </c>
      <c r="H29" s="78">
        <v>5.1875</v>
      </c>
      <c r="I29" s="78">
        <v>0.02</v>
      </c>
      <c r="J29" s="79">
        <v>12</v>
      </c>
      <c r="K29" s="78">
        <v>5.5</v>
      </c>
      <c r="L29" s="78">
        <v>2.75</v>
      </c>
      <c r="M29" s="78">
        <v>0.9375</v>
      </c>
      <c r="N29" s="78">
        <v>0.35</v>
      </c>
      <c r="O29" s="80">
        <f t="shared" si="5"/>
        <v>14.1796875</v>
      </c>
      <c r="P29" s="79">
        <v>240</v>
      </c>
      <c r="Q29" s="78">
        <v>12</v>
      </c>
      <c r="R29" s="78">
        <v>6</v>
      </c>
      <c r="S29" s="78">
        <v>6</v>
      </c>
      <c r="T29" s="78">
        <v>8</v>
      </c>
      <c r="U29" s="80">
        <f t="shared" si="4"/>
        <v>0.25</v>
      </c>
      <c r="V29" s="78"/>
      <c r="W29" s="78">
        <v>12</v>
      </c>
      <c r="X29" s="26"/>
      <c r="Y29" s="26"/>
      <c r="Z29" s="81" t="s">
        <v>26</v>
      </c>
      <c r="AA29" s="26"/>
      <c r="AB29" s="14"/>
      <c r="AC29" s="15"/>
      <c r="AD29" s="15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 ht="15" customHeight="1">
      <c r="A30" s="77" t="s">
        <v>714</v>
      </c>
      <c r="B30" s="77" t="s">
        <v>715</v>
      </c>
      <c r="C30" s="137" t="s">
        <v>716</v>
      </c>
      <c r="D30" s="141">
        <v>3.99</v>
      </c>
      <c r="E30" s="158">
        <f t="shared" si="1"/>
        <v>1.5960000000000001</v>
      </c>
      <c r="F30" s="78">
        <v>0.4375</v>
      </c>
      <c r="G30" s="78">
        <v>0.375</v>
      </c>
      <c r="H30" s="78">
        <v>5.1875</v>
      </c>
      <c r="I30" s="78">
        <v>0.02</v>
      </c>
      <c r="J30" s="79">
        <v>12</v>
      </c>
      <c r="K30" s="78">
        <v>5.5</v>
      </c>
      <c r="L30" s="78">
        <v>2.75</v>
      </c>
      <c r="M30" s="78">
        <v>0.9375</v>
      </c>
      <c r="N30" s="78">
        <v>0.35</v>
      </c>
      <c r="O30" s="80">
        <f t="shared" si="5"/>
        <v>14.1796875</v>
      </c>
      <c r="P30" s="79">
        <v>240</v>
      </c>
      <c r="Q30" s="78">
        <v>12</v>
      </c>
      <c r="R30" s="78">
        <v>6</v>
      </c>
      <c r="S30" s="78">
        <v>6</v>
      </c>
      <c r="T30" s="78">
        <v>8</v>
      </c>
      <c r="U30" s="80">
        <f t="shared" si="4"/>
        <v>0.25</v>
      </c>
      <c r="V30" s="78"/>
      <c r="W30" s="78">
        <v>12</v>
      </c>
      <c r="X30" s="26"/>
      <c r="Y30" s="26"/>
      <c r="Z30" s="81" t="s">
        <v>26</v>
      </c>
      <c r="AA30" s="26"/>
      <c r="AB30" s="14"/>
      <c r="AC30" s="15"/>
      <c r="AD30" s="15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 ht="15" customHeight="1">
      <c r="A31" s="77" t="s">
        <v>708</v>
      </c>
      <c r="B31" s="77" t="s">
        <v>709</v>
      </c>
      <c r="C31" s="137" t="s">
        <v>710</v>
      </c>
      <c r="D31" s="141">
        <v>3.99</v>
      </c>
      <c r="E31" s="158">
        <f t="shared" si="1"/>
        <v>1.5960000000000001</v>
      </c>
      <c r="F31" s="78">
        <v>0.4375</v>
      </c>
      <c r="G31" s="78">
        <v>0.375</v>
      </c>
      <c r="H31" s="78">
        <v>5.1875</v>
      </c>
      <c r="I31" s="78">
        <v>0.02</v>
      </c>
      <c r="J31" s="79">
        <v>12</v>
      </c>
      <c r="K31" s="78">
        <v>5.5</v>
      </c>
      <c r="L31" s="78">
        <v>2.75</v>
      </c>
      <c r="M31" s="78">
        <v>0.9375</v>
      </c>
      <c r="N31" s="78">
        <v>0.35</v>
      </c>
      <c r="O31" s="80">
        <f t="shared" si="5"/>
        <v>14.1796875</v>
      </c>
      <c r="P31" s="79">
        <v>240</v>
      </c>
      <c r="Q31" s="78">
        <v>12</v>
      </c>
      <c r="R31" s="78">
        <v>6</v>
      </c>
      <c r="S31" s="78">
        <v>6</v>
      </c>
      <c r="T31" s="78">
        <v>8</v>
      </c>
      <c r="U31" s="80">
        <f t="shared" si="4"/>
        <v>0.25</v>
      </c>
      <c r="V31" s="78"/>
      <c r="W31" s="78">
        <v>12</v>
      </c>
      <c r="X31" s="26"/>
      <c r="Y31" s="26"/>
      <c r="Z31" s="81" t="s">
        <v>26</v>
      </c>
      <c r="AA31" s="26"/>
      <c r="AB31" s="14"/>
      <c r="AC31" s="15"/>
      <c r="AD31" s="15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15" customHeight="1">
      <c r="A32" s="77" t="s">
        <v>726</v>
      </c>
      <c r="B32" s="77" t="s">
        <v>727</v>
      </c>
      <c r="C32" s="137" t="s">
        <v>728</v>
      </c>
      <c r="D32" s="141">
        <v>3.99</v>
      </c>
      <c r="E32" s="158">
        <f t="shared" si="1"/>
        <v>1.5960000000000001</v>
      </c>
      <c r="F32" s="78">
        <v>0.4375</v>
      </c>
      <c r="G32" s="78">
        <v>0.375</v>
      </c>
      <c r="H32" s="78">
        <v>5.1875</v>
      </c>
      <c r="I32" s="78">
        <v>0.02</v>
      </c>
      <c r="J32" s="79">
        <v>12</v>
      </c>
      <c r="K32" s="78">
        <v>5.5</v>
      </c>
      <c r="L32" s="78">
        <v>2.75</v>
      </c>
      <c r="M32" s="78">
        <v>0.9375</v>
      </c>
      <c r="N32" s="78">
        <v>0.35</v>
      </c>
      <c r="O32" s="80">
        <f t="shared" si="5"/>
        <v>14.1796875</v>
      </c>
      <c r="P32" s="79">
        <v>240</v>
      </c>
      <c r="Q32" s="78">
        <v>12</v>
      </c>
      <c r="R32" s="78">
        <v>6</v>
      </c>
      <c r="S32" s="78">
        <v>6</v>
      </c>
      <c r="T32" s="78">
        <v>8</v>
      </c>
      <c r="U32" s="80">
        <f t="shared" si="4"/>
        <v>0.25</v>
      </c>
      <c r="V32" s="78"/>
      <c r="W32" s="78">
        <v>12</v>
      </c>
      <c r="X32" s="26"/>
      <c r="Y32" s="26"/>
      <c r="Z32" s="81" t="s">
        <v>26</v>
      </c>
      <c r="AA32" s="26"/>
      <c r="AB32" s="14"/>
      <c r="AC32" s="15"/>
      <c r="AD32" s="15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:47" ht="15" customHeight="1">
      <c r="A33" s="77" t="s">
        <v>774</v>
      </c>
      <c r="B33" s="77" t="s">
        <v>775</v>
      </c>
      <c r="C33" s="137" t="s">
        <v>776</v>
      </c>
      <c r="D33" s="141">
        <v>4.09</v>
      </c>
      <c r="E33" s="158">
        <f t="shared" si="1"/>
        <v>1.6360000000000001</v>
      </c>
      <c r="F33" s="78">
        <v>1.875</v>
      </c>
      <c r="G33" s="78">
        <v>0.5</v>
      </c>
      <c r="H33" s="78">
        <v>7.25</v>
      </c>
      <c r="I33" s="78">
        <v>0.05</v>
      </c>
      <c r="J33" s="79">
        <v>12</v>
      </c>
      <c r="K33" s="78">
        <v>7.375</v>
      </c>
      <c r="L33" s="78">
        <v>4</v>
      </c>
      <c r="M33" s="78">
        <v>2.25</v>
      </c>
      <c r="N33" s="78">
        <v>0.5</v>
      </c>
      <c r="O33" s="80">
        <f t="shared" si="5"/>
        <v>66.375</v>
      </c>
      <c r="P33" s="79">
        <v>144</v>
      </c>
      <c r="Q33" s="78">
        <v>14</v>
      </c>
      <c r="R33" s="78">
        <v>10</v>
      </c>
      <c r="S33" s="78">
        <v>10</v>
      </c>
      <c r="T33" s="78">
        <v>8.25</v>
      </c>
      <c r="U33" s="80">
        <f t="shared" si="4"/>
        <v>0.81018518518518523</v>
      </c>
      <c r="V33" s="78"/>
      <c r="W33" s="78">
        <v>14</v>
      </c>
      <c r="X33" s="26"/>
      <c r="Y33" s="26"/>
      <c r="Z33" s="81" t="s">
        <v>26</v>
      </c>
      <c r="AA33" s="26"/>
      <c r="AB33" s="14"/>
      <c r="AC33" s="15"/>
      <c r="AD33" s="15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 ht="15" customHeight="1">
      <c r="A34" s="77" t="s">
        <v>744</v>
      </c>
      <c r="B34" s="77" t="s">
        <v>745</v>
      </c>
      <c r="C34" s="137" t="s">
        <v>746</v>
      </c>
      <c r="D34" s="141">
        <v>4.09</v>
      </c>
      <c r="E34" s="158">
        <f t="shared" si="1"/>
        <v>1.6360000000000001</v>
      </c>
      <c r="F34" s="78">
        <v>1.875</v>
      </c>
      <c r="G34" s="78">
        <v>0.5</v>
      </c>
      <c r="H34" s="78">
        <v>7.25</v>
      </c>
      <c r="I34" s="78">
        <v>0.05</v>
      </c>
      <c r="J34" s="79">
        <v>12</v>
      </c>
      <c r="K34" s="78">
        <v>7.375</v>
      </c>
      <c r="L34" s="78">
        <v>4</v>
      </c>
      <c r="M34" s="78">
        <v>2.25</v>
      </c>
      <c r="N34" s="78">
        <v>0.5</v>
      </c>
      <c r="O34" s="80">
        <f t="shared" si="5"/>
        <v>66.375</v>
      </c>
      <c r="P34" s="79">
        <v>144</v>
      </c>
      <c r="Q34" s="78">
        <v>14</v>
      </c>
      <c r="R34" s="78">
        <v>10</v>
      </c>
      <c r="S34" s="78">
        <v>10</v>
      </c>
      <c r="T34" s="78">
        <v>8.25</v>
      </c>
      <c r="U34" s="80">
        <f t="shared" si="4"/>
        <v>0.81018518518518523</v>
      </c>
      <c r="V34" s="78"/>
      <c r="W34" s="78">
        <v>14</v>
      </c>
      <c r="X34" s="26"/>
      <c r="Y34" s="26"/>
      <c r="Z34" s="81" t="s">
        <v>26</v>
      </c>
      <c r="AA34" s="26"/>
      <c r="AB34" s="14"/>
      <c r="AC34" s="15"/>
      <c r="AD34" s="15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47" ht="15" customHeight="1">
      <c r="A35" s="77" t="s">
        <v>771</v>
      </c>
      <c r="B35" s="77" t="s">
        <v>772</v>
      </c>
      <c r="C35" s="137" t="s">
        <v>773</v>
      </c>
      <c r="D35" s="141">
        <v>4.09</v>
      </c>
      <c r="E35" s="158">
        <f t="shared" si="1"/>
        <v>1.6360000000000001</v>
      </c>
      <c r="F35" s="78">
        <v>1.875</v>
      </c>
      <c r="G35" s="78">
        <v>0.5</v>
      </c>
      <c r="H35" s="78">
        <v>7.25</v>
      </c>
      <c r="I35" s="78">
        <v>0.05</v>
      </c>
      <c r="J35" s="79">
        <v>12</v>
      </c>
      <c r="K35" s="78">
        <v>7.375</v>
      </c>
      <c r="L35" s="78">
        <v>4</v>
      </c>
      <c r="M35" s="78">
        <v>2.25</v>
      </c>
      <c r="N35" s="78">
        <v>0.5</v>
      </c>
      <c r="O35" s="80">
        <f t="shared" si="5"/>
        <v>66.375</v>
      </c>
      <c r="P35" s="79">
        <v>144</v>
      </c>
      <c r="Q35" s="78">
        <v>14</v>
      </c>
      <c r="R35" s="78">
        <v>10</v>
      </c>
      <c r="S35" s="78">
        <v>10</v>
      </c>
      <c r="T35" s="78">
        <v>8.25</v>
      </c>
      <c r="U35" s="80">
        <f t="shared" si="4"/>
        <v>0.81018518518518523</v>
      </c>
      <c r="V35" s="78"/>
      <c r="W35" s="78">
        <v>14</v>
      </c>
      <c r="X35" s="26"/>
      <c r="Y35" s="26"/>
      <c r="Z35" s="81" t="s">
        <v>26</v>
      </c>
      <c r="AA35" s="26"/>
      <c r="AB35" s="14"/>
      <c r="AC35" s="15"/>
      <c r="AD35" s="15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1:47" ht="15" customHeight="1">
      <c r="A36" s="77" t="s">
        <v>762</v>
      </c>
      <c r="B36" s="77" t="s">
        <v>763</v>
      </c>
      <c r="C36" s="137" t="s">
        <v>764</v>
      </c>
      <c r="D36" s="141">
        <v>4.09</v>
      </c>
      <c r="E36" s="158">
        <f t="shared" si="1"/>
        <v>1.6360000000000001</v>
      </c>
      <c r="F36" s="78">
        <v>1.875</v>
      </c>
      <c r="G36" s="78">
        <v>0.5</v>
      </c>
      <c r="H36" s="78">
        <v>7.25</v>
      </c>
      <c r="I36" s="78">
        <v>0.05</v>
      </c>
      <c r="J36" s="79">
        <v>12</v>
      </c>
      <c r="K36" s="78">
        <v>7.375</v>
      </c>
      <c r="L36" s="78">
        <v>4</v>
      </c>
      <c r="M36" s="78">
        <v>2.25</v>
      </c>
      <c r="N36" s="78">
        <v>0.5</v>
      </c>
      <c r="O36" s="80">
        <f t="shared" si="5"/>
        <v>66.375</v>
      </c>
      <c r="P36" s="79">
        <v>144</v>
      </c>
      <c r="Q36" s="78">
        <v>14</v>
      </c>
      <c r="R36" s="78">
        <v>10</v>
      </c>
      <c r="S36" s="78">
        <v>10</v>
      </c>
      <c r="T36" s="78">
        <v>8.25</v>
      </c>
      <c r="U36" s="80">
        <f t="shared" si="4"/>
        <v>0.81018518518518523</v>
      </c>
      <c r="V36" s="78"/>
      <c r="W36" s="78">
        <v>14</v>
      </c>
      <c r="X36" s="26"/>
      <c r="Y36" s="26"/>
      <c r="Z36" s="81" t="s">
        <v>26</v>
      </c>
      <c r="AA36" s="26"/>
      <c r="AB36" s="14"/>
      <c r="AC36" s="15"/>
      <c r="AD36" s="15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1:47" ht="15" customHeight="1">
      <c r="A37" s="77" t="s">
        <v>735</v>
      </c>
      <c r="B37" s="77" t="s">
        <v>736</v>
      </c>
      <c r="C37" s="137" t="s">
        <v>737</v>
      </c>
      <c r="D37" s="141">
        <v>4.09</v>
      </c>
      <c r="E37" s="158">
        <f t="shared" si="1"/>
        <v>1.6360000000000001</v>
      </c>
      <c r="F37" s="78">
        <v>1.875</v>
      </c>
      <c r="G37" s="78">
        <v>0.5</v>
      </c>
      <c r="H37" s="78">
        <v>7.25</v>
      </c>
      <c r="I37" s="78">
        <v>0.05</v>
      </c>
      <c r="J37" s="79">
        <v>12</v>
      </c>
      <c r="K37" s="78">
        <v>7.375</v>
      </c>
      <c r="L37" s="78">
        <v>4</v>
      </c>
      <c r="M37" s="78">
        <v>2.25</v>
      </c>
      <c r="N37" s="78">
        <v>0.5</v>
      </c>
      <c r="O37" s="80">
        <f t="shared" si="5"/>
        <v>66.375</v>
      </c>
      <c r="P37" s="79">
        <v>144</v>
      </c>
      <c r="Q37" s="78">
        <v>14</v>
      </c>
      <c r="R37" s="78">
        <v>10</v>
      </c>
      <c r="S37" s="78">
        <v>10</v>
      </c>
      <c r="T37" s="78">
        <v>8.25</v>
      </c>
      <c r="U37" s="80">
        <f t="shared" si="4"/>
        <v>0.81018518518518523</v>
      </c>
      <c r="V37" s="78"/>
      <c r="W37" s="78">
        <v>14</v>
      </c>
      <c r="X37" s="26"/>
      <c r="Y37" s="26"/>
      <c r="Z37" s="81" t="s">
        <v>26</v>
      </c>
      <c r="AA37" s="26"/>
      <c r="AB37" s="14"/>
      <c r="AC37" s="15"/>
      <c r="AD37" s="15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47" ht="15" customHeight="1">
      <c r="A38" s="77" t="s">
        <v>738</v>
      </c>
      <c r="B38" s="77" t="s">
        <v>739</v>
      </c>
      <c r="C38" s="137" t="s">
        <v>740</v>
      </c>
      <c r="D38" s="141">
        <v>4.09</v>
      </c>
      <c r="E38" s="158">
        <f t="shared" si="1"/>
        <v>1.6360000000000001</v>
      </c>
      <c r="F38" s="78">
        <v>1.875</v>
      </c>
      <c r="G38" s="78">
        <v>0.5</v>
      </c>
      <c r="H38" s="78">
        <v>7.25</v>
      </c>
      <c r="I38" s="78">
        <v>0.05</v>
      </c>
      <c r="J38" s="79">
        <v>12</v>
      </c>
      <c r="K38" s="78">
        <v>7.375</v>
      </c>
      <c r="L38" s="78">
        <v>4</v>
      </c>
      <c r="M38" s="78">
        <v>2.25</v>
      </c>
      <c r="N38" s="78">
        <v>0.5</v>
      </c>
      <c r="O38" s="80">
        <f t="shared" si="5"/>
        <v>66.375</v>
      </c>
      <c r="P38" s="79">
        <v>144</v>
      </c>
      <c r="Q38" s="78">
        <v>14</v>
      </c>
      <c r="R38" s="78">
        <v>10</v>
      </c>
      <c r="S38" s="78">
        <v>10</v>
      </c>
      <c r="T38" s="78">
        <v>8.25</v>
      </c>
      <c r="U38" s="80">
        <f t="shared" si="4"/>
        <v>0.81018518518518523</v>
      </c>
      <c r="V38" s="78"/>
      <c r="W38" s="78">
        <v>14</v>
      </c>
      <c r="X38" s="26"/>
      <c r="Y38" s="26"/>
      <c r="Z38" s="81" t="s">
        <v>26</v>
      </c>
      <c r="AA38" s="26"/>
      <c r="AB38" s="14"/>
      <c r="AC38" s="15"/>
      <c r="AD38" s="15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47" ht="15" customHeight="1">
      <c r="A39" s="77" t="s">
        <v>747</v>
      </c>
      <c r="B39" s="77" t="s">
        <v>748</v>
      </c>
      <c r="C39" s="137" t="s">
        <v>749</v>
      </c>
      <c r="D39" s="141">
        <v>4.09</v>
      </c>
      <c r="E39" s="158">
        <f t="shared" si="1"/>
        <v>1.6360000000000001</v>
      </c>
      <c r="F39" s="78">
        <v>1.875</v>
      </c>
      <c r="G39" s="78">
        <v>0.5</v>
      </c>
      <c r="H39" s="78">
        <v>7.25</v>
      </c>
      <c r="I39" s="78">
        <v>0.05</v>
      </c>
      <c r="J39" s="79">
        <v>12</v>
      </c>
      <c r="K39" s="78">
        <v>7.375</v>
      </c>
      <c r="L39" s="78">
        <v>4</v>
      </c>
      <c r="M39" s="78">
        <v>2.25</v>
      </c>
      <c r="N39" s="78">
        <v>0.5</v>
      </c>
      <c r="O39" s="80">
        <f t="shared" si="5"/>
        <v>66.375</v>
      </c>
      <c r="P39" s="79">
        <v>144</v>
      </c>
      <c r="Q39" s="78">
        <v>14</v>
      </c>
      <c r="R39" s="78">
        <v>10</v>
      </c>
      <c r="S39" s="78">
        <v>10</v>
      </c>
      <c r="T39" s="78">
        <v>8.25</v>
      </c>
      <c r="U39" s="80">
        <f t="shared" si="4"/>
        <v>0.81018518518518523</v>
      </c>
      <c r="V39" s="78"/>
      <c r="W39" s="78">
        <v>14</v>
      </c>
      <c r="X39" s="26"/>
      <c r="Y39" s="26"/>
      <c r="Z39" s="81" t="s">
        <v>26</v>
      </c>
      <c r="AA39" s="26"/>
      <c r="AB39" s="14"/>
      <c r="AC39" s="15"/>
      <c r="AD39" s="15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1:47" ht="15" customHeight="1">
      <c r="A40" s="77" t="s">
        <v>759</v>
      </c>
      <c r="B40" s="77" t="s">
        <v>760</v>
      </c>
      <c r="C40" s="137" t="s">
        <v>761</v>
      </c>
      <c r="D40" s="141">
        <v>4.09</v>
      </c>
      <c r="E40" s="158">
        <f t="shared" si="1"/>
        <v>1.6360000000000001</v>
      </c>
      <c r="F40" s="78">
        <v>1.875</v>
      </c>
      <c r="G40" s="78">
        <v>0.5</v>
      </c>
      <c r="H40" s="78">
        <v>7.25</v>
      </c>
      <c r="I40" s="78">
        <v>0.05</v>
      </c>
      <c r="J40" s="79">
        <v>12</v>
      </c>
      <c r="K40" s="78">
        <v>7.375</v>
      </c>
      <c r="L40" s="78">
        <v>4</v>
      </c>
      <c r="M40" s="78">
        <v>2.25</v>
      </c>
      <c r="N40" s="78">
        <v>0.5</v>
      </c>
      <c r="O40" s="80">
        <f t="shared" si="5"/>
        <v>66.375</v>
      </c>
      <c r="P40" s="79">
        <v>144</v>
      </c>
      <c r="Q40" s="78">
        <v>14</v>
      </c>
      <c r="R40" s="78">
        <v>10</v>
      </c>
      <c r="S40" s="78">
        <v>10</v>
      </c>
      <c r="T40" s="78">
        <v>8.25</v>
      </c>
      <c r="U40" s="80">
        <f t="shared" si="4"/>
        <v>0.81018518518518523</v>
      </c>
      <c r="V40" s="78"/>
      <c r="W40" s="78">
        <v>14</v>
      </c>
      <c r="X40" s="26"/>
      <c r="Y40" s="26"/>
      <c r="Z40" s="81" t="s">
        <v>26</v>
      </c>
      <c r="AA40" s="26"/>
      <c r="AB40" s="14"/>
      <c r="AC40" s="15"/>
      <c r="AD40" s="15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1:47" ht="15" customHeight="1">
      <c r="A41" s="77" t="s">
        <v>753</v>
      </c>
      <c r="B41" s="77" t="s">
        <v>754</v>
      </c>
      <c r="C41" s="137" t="s">
        <v>755</v>
      </c>
      <c r="D41" s="141">
        <v>4.09</v>
      </c>
      <c r="E41" s="158">
        <f t="shared" si="1"/>
        <v>1.6360000000000001</v>
      </c>
      <c r="F41" s="78">
        <v>1.875</v>
      </c>
      <c r="G41" s="78">
        <v>0.5</v>
      </c>
      <c r="H41" s="78">
        <v>7.25</v>
      </c>
      <c r="I41" s="78">
        <v>0.05</v>
      </c>
      <c r="J41" s="79">
        <v>12</v>
      </c>
      <c r="K41" s="78">
        <v>7.375</v>
      </c>
      <c r="L41" s="78">
        <v>4</v>
      </c>
      <c r="M41" s="78">
        <v>2.25</v>
      </c>
      <c r="N41" s="78">
        <v>0.5</v>
      </c>
      <c r="O41" s="80">
        <f t="shared" si="5"/>
        <v>66.375</v>
      </c>
      <c r="P41" s="79">
        <v>144</v>
      </c>
      <c r="Q41" s="78">
        <v>14</v>
      </c>
      <c r="R41" s="78">
        <v>10</v>
      </c>
      <c r="S41" s="78">
        <v>10</v>
      </c>
      <c r="T41" s="78">
        <v>8.25</v>
      </c>
      <c r="U41" s="80">
        <f t="shared" si="4"/>
        <v>0.81018518518518523</v>
      </c>
      <c r="V41" s="78"/>
      <c r="W41" s="78">
        <v>14</v>
      </c>
      <c r="X41" s="26"/>
      <c r="Y41" s="26"/>
      <c r="Z41" s="81" t="s">
        <v>26</v>
      </c>
      <c r="AA41" s="26"/>
      <c r="AB41" s="14"/>
      <c r="AC41" s="15"/>
      <c r="AD41" s="15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1:47" ht="15" customHeight="1">
      <c r="A42" s="77" t="s">
        <v>765</v>
      </c>
      <c r="B42" s="77" t="s">
        <v>766</v>
      </c>
      <c r="C42" s="137" t="s">
        <v>767</v>
      </c>
      <c r="D42" s="141">
        <v>4.09</v>
      </c>
      <c r="E42" s="158">
        <f t="shared" si="1"/>
        <v>1.6360000000000001</v>
      </c>
      <c r="F42" s="78">
        <v>1.875</v>
      </c>
      <c r="G42" s="78">
        <v>0.5</v>
      </c>
      <c r="H42" s="78">
        <v>7.25</v>
      </c>
      <c r="I42" s="78">
        <v>0.05</v>
      </c>
      <c r="J42" s="79">
        <v>12</v>
      </c>
      <c r="K42" s="78">
        <v>7.375</v>
      </c>
      <c r="L42" s="78">
        <v>4</v>
      </c>
      <c r="M42" s="78">
        <v>2.25</v>
      </c>
      <c r="N42" s="78">
        <v>0.5</v>
      </c>
      <c r="O42" s="80">
        <f t="shared" si="5"/>
        <v>66.375</v>
      </c>
      <c r="P42" s="79">
        <v>144</v>
      </c>
      <c r="Q42" s="78">
        <v>14</v>
      </c>
      <c r="R42" s="78">
        <v>10</v>
      </c>
      <c r="S42" s="78">
        <v>10</v>
      </c>
      <c r="T42" s="78">
        <v>8.25</v>
      </c>
      <c r="U42" s="80">
        <f t="shared" si="4"/>
        <v>0.81018518518518523</v>
      </c>
      <c r="V42" s="78"/>
      <c r="W42" s="78">
        <v>14</v>
      </c>
      <c r="X42" s="26"/>
      <c r="Y42" s="26"/>
      <c r="Z42" s="81" t="s">
        <v>26</v>
      </c>
      <c r="AA42" s="26"/>
      <c r="AB42" s="14"/>
      <c r="AC42" s="15"/>
      <c r="AD42" s="15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1:47" ht="15" customHeight="1">
      <c r="A43" s="77" t="s">
        <v>741</v>
      </c>
      <c r="B43" s="77" t="s">
        <v>742</v>
      </c>
      <c r="C43" s="137" t="s">
        <v>743</v>
      </c>
      <c r="D43" s="141">
        <v>4.09</v>
      </c>
      <c r="E43" s="158">
        <f t="shared" si="1"/>
        <v>1.6360000000000001</v>
      </c>
      <c r="F43" s="78">
        <v>1.875</v>
      </c>
      <c r="G43" s="78">
        <v>0.5</v>
      </c>
      <c r="H43" s="78">
        <v>7.25</v>
      </c>
      <c r="I43" s="78">
        <v>0.05</v>
      </c>
      <c r="J43" s="79">
        <v>12</v>
      </c>
      <c r="K43" s="78">
        <v>7.375</v>
      </c>
      <c r="L43" s="78">
        <v>4</v>
      </c>
      <c r="M43" s="78">
        <v>2.25</v>
      </c>
      <c r="N43" s="78">
        <v>0.5</v>
      </c>
      <c r="O43" s="80">
        <f t="shared" si="5"/>
        <v>66.375</v>
      </c>
      <c r="P43" s="79">
        <v>144</v>
      </c>
      <c r="Q43" s="78">
        <v>14</v>
      </c>
      <c r="R43" s="78">
        <v>10</v>
      </c>
      <c r="S43" s="78">
        <v>10</v>
      </c>
      <c r="T43" s="78">
        <v>8.25</v>
      </c>
      <c r="U43" s="80">
        <f t="shared" si="4"/>
        <v>0.81018518518518523</v>
      </c>
      <c r="V43" s="78"/>
      <c r="W43" s="78">
        <v>14</v>
      </c>
      <c r="X43" s="26"/>
      <c r="Y43" s="26"/>
      <c r="Z43" s="81" t="s">
        <v>26</v>
      </c>
      <c r="AA43" s="26"/>
      <c r="AB43" s="14"/>
      <c r="AC43" s="15"/>
      <c r="AD43" s="15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1:47" ht="15" customHeight="1">
      <c r="A44" s="77" t="s">
        <v>756</v>
      </c>
      <c r="B44" s="77" t="s">
        <v>757</v>
      </c>
      <c r="C44" s="137" t="s">
        <v>758</v>
      </c>
      <c r="D44" s="141">
        <v>4.09</v>
      </c>
      <c r="E44" s="158">
        <f t="shared" si="1"/>
        <v>1.6360000000000001</v>
      </c>
      <c r="F44" s="78">
        <v>1.875</v>
      </c>
      <c r="G44" s="78">
        <v>0.5</v>
      </c>
      <c r="H44" s="78">
        <v>7.25</v>
      </c>
      <c r="I44" s="78">
        <v>0.05</v>
      </c>
      <c r="J44" s="79">
        <v>12</v>
      </c>
      <c r="K44" s="78">
        <v>7.375</v>
      </c>
      <c r="L44" s="78">
        <v>4</v>
      </c>
      <c r="M44" s="78">
        <v>2.25</v>
      </c>
      <c r="N44" s="78">
        <v>0.5</v>
      </c>
      <c r="O44" s="80">
        <f t="shared" si="5"/>
        <v>66.375</v>
      </c>
      <c r="P44" s="79">
        <v>144</v>
      </c>
      <c r="Q44" s="78">
        <v>14</v>
      </c>
      <c r="R44" s="78">
        <v>10</v>
      </c>
      <c r="S44" s="78">
        <v>10</v>
      </c>
      <c r="T44" s="78">
        <v>8.25</v>
      </c>
      <c r="U44" s="80">
        <f t="shared" si="4"/>
        <v>0.81018518518518523</v>
      </c>
      <c r="V44" s="78"/>
      <c r="W44" s="78">
        <v>14</v>
      </c>
      <c r="X44" s="26"/>
      <c r="Y44" s="26"/>
      <c r="Z44" s="81" t="s">
        <v>26</v>
      </c>
      <c r="AA44" s="26"/>
      <c r="AB44" s="14"/>
      <c r="AC44" s="15"/>
      <c r="AD44" s="15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1:47" ht="15" customHeight="1">
      <c r="A45" s="77" t="s">
        <v>750</v>
      </c>
      <c r="B45" s="77" t="s">
        <v>751</v>
      </c>
      <c r="C45" s="137" t="s">
        <v>752</v>
      </c>
      <c r="D45" s="141">
        <v>4.09</v>
      </c>
      <c r="E45" s="158">
        <f t="shared" si="1"/>
        <v>1.6360000000000001</v>
      </c>
      <c r="F45" s="78">
        <v>1.875</v>
      </c>
      <c r="G45" s="78">
        <v>0.5</v>
      </c>
      <c r="H45" s="78">
        <v>7.25</v>
      </c>
      <c r="I45" s="78">
        <v>0.05</v>
      </c>
      <c r="J45" s="79">
        <v>12</v>
      </c>
      <c r="K45" s="78">
        <v>7.375</v>
      </c>
      <c r="L45" s="78">
        <v>4</v>
      </c>
      <c r="M45" s="78">
        <v>2.25</v>
      </c>
      <c r="N45" s="78">
        <v>0.5</v>
      </c>
      <c r="O45" s="80">
        <f t="shared" si="5"/>
        <v>66.375</v>
      </c>
      <c r="P45" s="79">
        <v>144</v>
      </c>
      <c r="Q45" s="78">
        <v>14</v>
      </c>
      <c r="R45" s="78">
        <v>10</v>
      </c>
      <c r="S45" s="78">
        <v>10</v>
      </c>
      <c r="T45" s="78">
        <v>8.25</v>
      </c>
      <c r="U45" s="80">
        <f t="shared" si="4"/>
        <v>0.81018518518518523</v>
      </c>
      <c r="V45" s="78"/>
      <c r="W45" s="78">
        <v>14</v>
      </c>
      <c r="X45" s="26"/>
      <c r="Y45" s="26"/>
      <c r="Z45" s="81" t="s">
        <v>26</v>
      </c>
      <c r="AA45" s="26"/>
      <c r="AB45" s="14"/>
      <c r="AC45" s="15"/>
      <c r="AD45" s="15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1:47" ht="15" customHeight="1">
      <c r="A46" s="77" t="s">
        <v>768</v>
      </c>
      <c r="B46" s="77" t="s">
        <v>769</v>
      </c>
      <c r="C46" s="137" t="s">
        <v>770</v>
      </c>
      <c r="D46" s="141">
        <v>4.09</v>
      </c>
      <c r="E46" s="158">
        <f t="shared" si="1"/>
        <v>1.6360000000000001</v>
      </c>
      <c r="F46" s="78">
        <v>1.875</v>
      </c>
      <c r="G46" s="78">
        <v>0.5</v>
      </c>
      <c r="H46" s="78">
        <v>7.25</v>
      </c>
      <c r="I46" s="78">
        <v>0.05</v>
      </c>
      <c r="J46" s="79">
        <v>12</v>
      </c>
      <c r="K46" s="78">
        <v>7.375</v>
      </c>
      <c r="L46" s="78">
        <v>4</v>
      </c>
      <c r="M46" s="78">
        <v>2.25</v>
      </c>
      <c r="N46" s="78">
        <v>0.5</v>
      </c>
      <c r="O46" s="80">
        <f t="shared" si="5"/>
        <v>66.375</v>
      </c>
      <c r="P46" s="79">
        <v>144</v>
      </c>
      <c r="Q46" s="78">
        <v>14</v>
      </c>
      <c r="R46" s="78">
        <v>10</v>
      </c>
      <c r="S46" s="78">
        <v>10</v>
      </c>
      <c r="T46" s="78">
        <v>8.25</v>
      </c>
      <c r="U46" s="80">
        <f t="shared" si="4"/>
        <v>0.81018518518518523</v>
      </c>
      <c r="V46" s="78"/>
      <c r="W46" s="78">
        <v>14</v>
      </c>
      <c r="X46" s="26"/>
      <c r="Y46" s="26"/>
      <c r="Z46" s="81" t="s">
        <v>26</v>
      </c>
      <c r="AA46" s="26"/>
      <c r="AB46" s="14"/>
      <c r="AC46" s="15"/>
      <c r="AD46" s="15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1:47" ht="15" customHeight="1">
      <c r="A47" s="77" t="s">
        <v>777</v>
      </c>
      <c r="B47" s="77" t="s">
        <v>778</v>
      </c>
      <c r="C47" s="137" t="s">
        <v>779</v>
      </c>
      <c r="D47" s="141">
        <v>287.27999999999997</v>
      </c>
      <c r="E47" s="158">
        <f t="shared" si="1"/>
        <v>114.91199999999999</v>
      </c>
      <c r="F47" s="78">
        <v>3.25</v>
      </c>
      <c r="G47" s="78">
        <v>7</v>
      </c>
      <c r="H47" s="78">
        <v>14.75</v>
      </c>
      <c r="I47" s="78">
        <v>2</v>
      </c>
      <c r="J47" s="79">
        <v>1</v>
      </c>
      <c r="K47" s="78">
        <v>14.75</v>
      </c>
      <c r="L47" s="78">
        <v>7</v>
      </c>
      <c r="M47" s="78">
        <v>3.25</v>
      </c>
      <c r="N47" s="78">
        <v>2</v>
      </c>
      <c r="O47" s="80">
        <f t="shared" si="5"/>
        <v>335.5625</v>
      </c>
      <c r="P47" s="79">
        <v>1</v>
      </c>
      <c r="Q47" s="78">
        <v>12</v>
      </c>
      <c r="R47" s="78">
        <v>9</v>
      </c>
      <c r="S47" s="78">
        <v>7</v>
      </c>
      <c r="T47" s="78">
        <v>2.5</v>
      </c>
      <c r="U47" s="80">
        <f t="shared" si="4"/>
        <v>0.4375</v>
      </c>
      <c r="V47" s="78"/>
      <c r="W47" s="26"/>
      <c r="X47" s="26"/>
      <c r="Y47" s="26"/>
      <c r="Z47" s="81" t="s">
        <v>26</v>
      </c>
      <c r="AA47" s="26"/>
      <c r="AB47" s="14"/>
      <c r="AC47" s="15"/>
      <c r="AD47" s="15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47" ht="15" customHeight="1">
      <c r="A48" s="77" t="s">
        <v>780</v>
      </c>
      <c r="B48" s="77" t="s">
        <v>781</v>
      </c>
      <c r="C48" s="137" t="s">
        <v>782</v>
      </c>
      <c r="D48" s="141">
        <v>12.07</v>
      </c>
      <c r="E48" s="158">
        <f t="shared" si="1"/>
        <v>4.8280000000000003</v>
      </c>
      <c r="F48" s="78">
        <v>2.875</v>
      </c>
      <c r="G48" s="78">
        <v>0.4375</v>
      </c>
      <c r="H48" s="78">
        <v>7</v>
      </c>
      <c r="I48" s="78">
        <v>0.15</v>
      </c>
      <c r="J48" s="79">
        <v>12</v>
      </c>
      <c r="K48" s="78">
        <v>4.5</v>
      </c>
      <c r="L48" s="78">
        <v>7.5</v>
      </c>
      <c r="M48" s="78">
        <v>3.75</v>
      </c>
      <c r="N48" s="78">
        <v>1.3</v>
      </c>
      <c r="O48" s="80">
        <f>K48*L48*M48</f>
        <v>126.5625</v>
      </c>
      <c r="P48" s="79">
        <v>72</v>
      </c>
      <c r="Q48" s="78">
        <v>10</v>
      </c>
      <c r="R48" s="78">
        <v>14</v>
      </c>
      <c r="S48" s="78">
        <v>10</v>
      </c>
      <c r="T48" s="78">
        <v>10</v>
      </c>
      <c r="U48" s="80">
        <f t="shared" si="4"/>
        <v>0.81018518518518523</v>
      </c>
      <c r="V48" s="78"/>
      <c r="W48" s="26"/>
      <c r="X48" s="26"/>
      <c r="Y48" s="26"/>
      <c r="Z48" s="81" t="s">
        <v>26</v>
      </c>
      <c r="AA48" s="26"/>
      <c r="AB48" s="14"/>
      <c r="AC48" s="15"/>
      <c r="AD48" s="15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ht="15" customHeight="1">
      <c r="A49" s="77" t="s">
        <v>783</v>
      </c>
      <c r="B49" s="95" t="s">
        <v>5004</v>
      </c>
      <c r="C49" s="137" t="s">
        <v>784</v>
      </c>
      <c r="D49" s="141">
        <v>12.07</v>
      </c>
      <c r="E49" s="158">
        <f t="shared" si="1"/>
        <v>4.8280000000000003</v>
      </c>
      <c r="F49" s="78">
        <v>2.875</v>
      </c>
      <c r="G49" s="78">
        <v>0.4375</v>
      </c>
      <c r="H49" s="78">
        <v>7</v>
      </c>
      <c r="I49" s="78">
        <v>0.15</v>
      </c>
      <c r="J49" s="79">
        <v>12</v>
      </c>
      <c r="K49" s="78">
        <v>4.5</v>
      </c>
      <c r="L49" s="78">
        <v>7.5</v>
      </c>
      <c r="M49" s="78">
        <v>3.75</v>
      </c>
      <c r="N49" s="78">
        <v>1.3</v>
      </c>
      <c r="O49" s="80">
        <f t="shared" si="5"/>
        <v>126.5625</v>
      </c>
      <c r="P49" s="79">
        <v>72</v>
      </c>
      <c r="Q49" s="78">
        <v>10</v>
      </c>
      <c r="R49" s="78">
        <v>14</v>
      </c>
      <c r="S49" s="78">
        <v>10</v>
      </c>
      <c r="T49" s="78">
        <v>10</v>
      </c>
      <c r="U49" s="80">
        <f t="shared" si="4"/>
        <v>0.81018518518518523</v>
      </c>
      <c r="V49" s="78"/>
      <c r="W49" s="26"/>
      <c r="X49" s="26"/>
      <c r="Y49" s="26"/>
      <c r="Z49" s="81" t="s">
        <v>26</v>
      </c>
      <c r="AA49" s="26"/>
      <c r="AB49" s="14"/>
      <c r="AC49" s="15"/>
      <c r="AD49" s="15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ht="15" customHeight="1">
      <c r="A50" s="77" t="s">
        <v>785</v>
      </c>
      <c r="B50" s="77" t="s">
        <v>786</v>
      </c>
      <c r="C50" s="137" t="s">
        <v>787</v>
      </c>
      <c r="D50" s="141">
        <v>24.04</v>
      </c>
      <c r="E50" s="158">
        <f t="shared" si="1"/>
        <v>9.6159999999999997</v>
      </c>
      <c r="F50" s="78">
        <v>3.3125</v>
      </c>
      <c r="G50" s="78">
        <v>0.5</v>
      </c>
      <c r="H50" s="78">
        <v>6.5</v>
      </c>
      <c r="I50" s="78">
        <v>0.2</v>
      </c>
      <c r="J50" s="79">
        <v>1</v>
      </c>
      <c r="K50" s="78">
        <v>3.3125</v>
      </c>
      <c r="L50" s="78">
        <v>0.5</v>
      </c>
      <c r="M50" s="78">
        <v>6.5</v>
      </c>
      <c r="N50" s="78">
        <v>0.2</v>
      </c>
      <c r="O50" s="80">
        <f t="shared" si="5"/>
        <v>10.765625</v>
      </c>
      <c r="P50" s="79">
        <v>72</v>
      </c>
      <c r="Q50" s="78">
        <v>14</v>
      </c>
      <c r="R50" s="78">
        <v>10</v>
      </c>
      <c r="S50" s="78">
        <v>8</v>
      </c>
      <c r="T50" s="78">
        <v>16</v>
      </c>
      <c r="U50" s="80">
        <f t="shared" si="4"/>
        <v>0.64814814814814814</v>
      </c>
      <c r="V50" s="78"/>
      <c r="W50" s="26"/>
      <c r="X50" s="26"/>
      <c r="Y50" s="26"/>
      <c r="Z50" s="81" t="s">
        <v>26</v>
      </c>
      <c r="AA50" s="26"/>
      <c r="AB50" s="14"/>
      <c r="AC50" s="15"/>
      <c r="AD50" s="15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 ht="15" customHeight="1">
      <c r="A51" s="77" t="s">
        <v>788</v>
      </c>
      <c r="B51" s="77" t="s">
        <v>789</v>
      </c>
      <c r="C51" s="137" t="s">
        <v>790</v>
      </c>
      <c r="D51" s="141">
        <v>574.55999999999995</v>
      </c>
      <c r="E51" s="158">
        <f t="shared" si="1"/>
        <v>229.82399999999998</v>
      </c>
      <c r="F51" s="78">
        <v>4.25</v>
      </c>
      <c r="G51" s="78">
        <v>8.5</v>
      </c>
      <c r="H51" s="78">
        <v>19</v>
      </c>
      <c r="I51" s="78">
        <v>6.5</v>
      </c>
      <c r="J51" s="79">
        <v>1</v>
      </c>
      <c r="K51" s="78">
        <v>4.25</v>
      </c>
      <c r="L51" s="78">
        <v>8.5</v>
      </c>
      <c r="M51" s="78">
        <v>19</v>
      </c>
      <c r="N51" s="78">
        <v>6.5</v>
      </c>
      <c r="O51" s="80">
        <f t="shared" ref="O51:O82" si="6">K51*L51*M51</f>
        <v>686.375</v>
      </c>
      <c r="P51" s="79">
        <v>1</v>
      </c>
      <c r="Q51" s="78">
        <v>8</v>
      </c>
      <c r="R51" s="78">
        <v>10</v>
      </c>
      <c r="S51" s="78">
        <v>18</v>
      </c>
      <c r="T51" s="78">
        <v>18</v>
      </c>
      <c r="U51" s="80">
        <f t="shared" si="4"/>
        <v>0.83333333333333337</v>
      </c>
      <c r="V51" s="78"/>
      <c r="W51" s="26"/>
      <c r="X51" s="26"/>
      <c r="Y51" s="26"/>
      <c r="Z51" s="81" t="s">
        <v>26</v>
      </c>
      <c r="AA51" s="26"/>
      <c r="AB51" s="14"/>
      <c r="AC51" s="15"/>
      <c r="AD51" s="15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 ht="15" customHeight="1">
      <c r="A52" s="104" t="s">
        <v>835</v>
      </c>
      <c r="B52" s="77" t="s">
        <v>836</v>
      </c>
      <c r="C52" s="137" t="s">
        <v>5417</v>
      </c>
      <c r="D52" s="141">
        <v>16.059999999999999</v>
      </c>
      <c r="E52" s="158">
        <f t="shared" si="1"/>
        <v>6.4239999999999995</v>
      </c>
      <c r="F52" s="78">
        <v>3.25</v>
      </c>
      <c r="G52" s="78">
        <v>0.5</v>
      </c>
      <c r="H52" s="105">
        <v>7.25</v>
      </c>
      <c r="I52" s="78">
        <v>0.12</v>
      </c>
      <c r="J52" s="79">
        <v>3</v>
      </c>
      <c r="K52" s="78">
        <v>9</v>
      </c>
      <c r="L52" s="78">
        <v>1.5</v>
      </c>
      <c r="M52" s="78">
        <v>4</v>
      </c>
      <c r="N52" s="78">
        <v>0.45</v>
      </c>
      <c r="O52" s="80">
        <f t="shared" si="6"/>
        <v>54</v>
      </c>
      <c r="P52" s="79">
        <v>36</v>
      </c>
      <c r="Q52" s="78">
        <v>9</v>
      </c>
      <c r="R52" s="78">
        <v>9</v>
      </c>
      <c r="S52" s="78">
        <v>6</v>
      </c>
      <c r="T52" s="78">
        <v>5.5</v>
      </c>
      <c r="U52" s="80">
        <f t="shared" si="4"/>
        <v>0.28125</v>
      </c>
      <c r="V52" s="78"/>
      <c r="W52" s="26"/>
      <c r="X52" s="26"/>
      <c r="Y52" s="26"/>
      <c r="Z52" s="81" t="s">
        <v>26</v>
      </c>
      <c r="AA52" s="26"/>
      <c r="AB52" s="14"/>
      <c r="AC52" s="15"/>
      <c r="AD52" s="15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 ht="15" customHeight="1">
      <c r="A53" s="77" t="s">
        <v>933</v>
      </c>
      <c r="B53" s="77" t="s">
        <v>934</v>
      </c>
      <c r="C53" s="137" t="s">
        <v>935</v>
      </c>
      <c r="D53" s="141">
        <v>3.99</v>
      </c>
      <c r="E53" s="158">
        <f t="shared" si="1"/>
        <v>1.5960000000000001</v>
      </c>
      <c r="F53" s="78">
        <v>0.4375</v>
      </c>
      <c r="G53" s="78">
        <v>0.375</v>
      </c>
      <c r="H53" s="78">
        <v>5.1875</v>
      </c>
      <c r="I53" s="78">
        <v>0.02</v>
      </c>
      <c r="J53" s="79">
        <v>12</v>
      </c>
      <c r="K53" s="78">
        <v>5.3125</v>
      </c>
      <c r="L53" s="78">
        <v>2.75</v>
      </c>
      <c r="M53" s="78">
        <v>0.9375</v>
      </c>
      <c r="N53" s="78">
        <v>0.35</v>
      </c>
      <c r="O53" s="80">
        <f t="shared" si="6"/>
        <v>13.6962890625</v>
      </c>
      <c r="P53" s="79">
        <v>240</v>
      </c>
      <c r="Q53" s="78">
        <v>6</v>
      </c>
      <c r="R53" s="78">
        <v>12</v>
      </c>
      <c r="S53" s="78">
        <v>6</v>
      </c>
      <c r="T53" s="78">
        <v>8</v>
      </c>
      <c r="U53" s="80">
        <f t="shared" si="4"/>
        <v>0.25</v>
      </c>
      <c r="V53" s="78"/>
      <c r="W53" s="26"/>
      <c r="X53" s="26"/>
      <c r="Y53" s="26"/>
      <c r="Z53" s="81" t="s">
        <v>26</v>
      </c>
      <c r="AA53" s="26"/>
      <c r="AB53" s="14"/>
      <c r="AC53" s="15"/>
      <c r="AD53" s="15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 ht="15" customHeight="1">
      <c r="A54" s="77" t="s">
        <v>936</v>
      </c>
      <c r="B54" s="77" t="s">
        <v>937</v>
      </c>
      <c r="C54" s="137" t="s">
        <v>938</v>
      </c>
      <c r="D54" s="141">
        <v>3.99</v>
      </c>
      <c r="E54" s="158">
        <f t="shared" si="1"/>
        <v>1.5960000000000001</v>
      </c>
      <c r="F54" s="78">
        <v>0.4375</v>
      </c>
      <c r="G54" s="78">
        <v>0.375</v>
      </c>
      <c r="H54" s="78">
        <v>5.1875</v>
      </c>
      <c r="I54" s="78">
        <v>0.02</v>
      </c>
      <c r="J54" s="79">
        <v>12</v>
      </c>
      <c r="K54" s="78">
        <v>5.3125</v>
      </c>
      <c r="L54" s="78">
        <v>2.75</v>
      </c>
      <c r="M54" s="78">
        <v>0.9375</v>
      </c>
      <c r="N54" s="78">
        <v>0.35</v>
      </c>
      <c r="O54" s="80">
        <f t="shared" si="6"/>
        <v>13.6962890625</v>
      </c>
      <c r="P54" s="79">
        <v>240</v>
      </c>
      <c r="Q54" s="78">
        <v>6</v>
      </c>
      <c r="R54" s="78">
        <v>12</v>
      </c>
      <c r="S54" s="78">
        <v>6</v>
      </c>
      <c r="T54" s="78">
        <v>8</v>
      </c>
      <c r="U54" s="80">
        <f t="shared" si="4"/>
        <v>0.25</v>
      </c>
      <c r="V54" s="78"/>
      <c r="W54" s="26"/>
      <c r="X54" s="26"/>
      <c r="Y54" s="26"/>
      <c r="Z54" s="81" t="s">
        <v>26</v>
      </c>
      <c r="AA54" s="26"/>
      <c r="AB54" s="14"/>
      <c r="AC54" s="15"/>
      <c r="AD54" s="15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 ht="15" customHeight="1">
      <c r="A55" s="77" t="s">
        <v>939</v>
      </c>
      <c r="B55" s="77" t="s">
        <v>940</v>
      </c>
      <c r="C55" s="137" t="s">
        <v>941</v>
      </c>
      <c r="D55" s="141">
        <v>3.99</v>
      </c>
      <c r="E55" s="158">
        <f t="shared" si="1"/>
        <v>1.5960000000000001</v>
      </c>
      <c r="F55" s="78">
        <v>0.4375</v>
      </c>
      <c r="G55" s="78">
        <v>0.375</v>
      </c>
      <c r="H55" s="78">
        <v>5.1875</v>
      </c>
      <c r="I55" s="78">
        <v>0.02</v>
      </c>
      <c r="J55" s="79">
        <v>12</v>
      </c>
      <c r="K55" s="78">
        <v>5.3125</v>
      </c>
      <c r="L55" s="78">
        <v>2.75</v>
      </c>
      <c r="M55" s="78">
        <v>0.9375</v>
      </c>
      <c r="N55" s="78">
        <v>0.35</v>
      </c>
      <c r="O55" s="80">
        <f t="shared" si="6"/>
        <v>13.6962890625</v>
      </c>
      <c r="P55" s="79">
        <v>240</v>
      </c>
      <c r="Q55" s="78">
        <v>6</v>
      </c>
      <c r="R55" s="78">
        <v>12</v>
      </c>
      <c r="S55" s="78">
        <v>6</v>
      </c>
      <c r="T55" s="78">
        <v>8</v>
      </c>
      <c r="U55" s="80">
        <f t="shared" si="4"/>
        <v>0.25</v>
      </c>
      <c r="V55" s="78"/>
      <c r="W55" s="26"/>
      <c r="X55" s="26"/>
      <c r="Y55" s="26"/>
      <c r="Z55" s="81" t="s">
        <v>26</v>
      </c>
      <c r="AA55" s="26"/>
      <c r="AB55" s="14"/>
      <c r="AC55" s="15"/>
      <c r="AD55" s="15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 ht="15" customHeight="1">
      <c r="A56" s="77" t="s">
        <v>837</v>
      </c>
      <c r="B56" s="77" t="s">
        <v>838</v>
      </c>
      <c r="C56" s="137" t="s">
        <v>839</v>
      </c>
      <c r="D56" s="141">
        <v>3.99</v>
      </c>
      <c r="E56" s="158">
        <f t="shared" si="1"/>
        <v>1.5960000000000001</v>
      </c>
      <c r="F56" s="78">
        <v>0.4375</v>
      </c>
      <c r="G56" s="78">
        <v>0.375</v>
      </c>
      <c r="H56" s="78">
        <v>5.1875</v>
      </c>
      <c r="I56" s="78">
        <v>0.02</v>
      </c>
      <c r="J56" s="79">
        <v>12</v>
      </c>
      <c r="K56" s="78">
        <v>5.3125</v>
      </c>
      <c r="L56" s="78">
        <v>2.75</v>
      </c>
      <c r="M56" s="78">
        <v>0.9375</v>
      </c>
      <c r="N56" s="78">
        <v>0.35</v>
      </c>
      <c r="O56" s="80">
        <f t="shared" si="6"/>
        <v>13.6962890625</v>
      </c>
      <c r="P56" s="79">
        <v>240</v>
      </c>
      <c r="Q56" s="78">
        <v>6</v>
      </c>
      <c r="R56" s="78">
        <v>12</v>
      </c>
      <c r="S56" s="78">
        <v>6</v>
      </c>
      <c r="T56" s="78">
        <v>8</v>
      </c>
      <c r="U56" s="80">
        <f t="shared" si="4"/>
        <v>0.25</v>
      </c>
      <c r="V56" s="78"/>
      <c r="W56" s="26"/>
      <c r="X56" s="26"/>
      <c r="Y56" s="26"/>
      <c r="Z56" s="81" t="s">
        <v>26</v>
      </c>
      <c r="AA56" s="26"/>
      <c r="AB56" s="14"/>
      <c r="AC56" s="15"/>
      <c r="AD56" s="15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 ht="15" customHeight="1">
      <c r="A57" s="77" t="s">
        <v>840</v>
      </c>
      <c r="B57" s="77" t="s">
        <v>841</v>
      </c>
      <c r="C57" s="137" t="s">
        <v>842</v>
      </c>
      <c r="D57" s="141">
        <v>3.99</v>
      </c>
      <c r="E57" s="158">
        <f t="shared" si="1"/>
        <v>1.5960000000000001</v>
      </c>
      <c r="F57" s="78">
        <v>0.4375</v>
      </c>
      <c r="G57" s="78">
        <v>0.375</v>
      </c>
      <c r="H57" s="78">
        <v>5.1875</v>
      </c>
      <c r="I57" s="78">
        <v>0.02</v>
      </c>
      <c r="J57" s="79">
        <v>12</v>
      </c>
      <c r="K57" s="78">
        <v>5.3125</v>
      </c>
      <c r="L57" s="78">
        <v>2.75</v>
      </c>
      <c r="M57" s="78">
        <v>0.9375</v>
      </c>
      <c r="N57" s="78">
        <v>0.35</v>
      </c>
      <c r="O57" s="80">
        <f t="shared" si="6"/>
        <v>13.6962890625</v>
      </c>
      <c r="P57" s="79">
        <v>240</v>
      </c>
      <c r="Q57" s="78">
        <v>6</v>
      </c>
      <c r="R57" s="78">
        <v>12</v>
      </c>
      <c r="S57" s="78">
        <v>6</v>
      </c>
      <c r="T57" s="78">
        <v>8</v>
      </c>
      <c r="U57" s="80">
        <f t="shared" si="4"/>
        <v>0.25</v>
      </c>
      <c r="V57" s="78"/>
      <c r="W57" s="26"/>
      <c r="X57" s="26"/>
      <c r="Y57" s="26"/>
      <c r="Z57" s="81" t="s">
        <v>26</v>
      </c>
      <c r="AA57" s="26"/>
      <c r="AB57" s="14"/>
      <c r="AC57" s="15"/>
      <c r="AD57" s="15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 ht="15" customHeight="1">
      <c r="A58" s="77" t="s">
        <v>843</v>
      </c>
      <c r="B58" s="77" t="s">
        <v>844</v>
      </c>
      <c r="C58" s="137" t="s">
        <v>845</v>
      </c>
      <c r="D58" s="141">
        <v>3.99</v>
      </c>
      <c r="E58" s="158">
        <f t="shared" si="1"/>
        <v>1.5960000000000001</v>
      </c>
      <c r="F58" s="78">
        <v>0.4375</v>
      </c>
      <c r="G58" s="78">
        <v>0.375</v>
      </c>
      <c r="H58" s="78">
        <v>5.1875</v>
      </c>
      <c r="I58" s="78">
        <v>0.02</v>
      </c>
      <c r="J58" s="79">
        <v>12</v>
      </c>
      <c r="K58" s="78">
        <v>5.3125</v>
      </c>
      <c r="L58" s="78">
        <v>2.75</v>
      </c>
      <c r="M58" s="78">
        <v>0.9375</v>
      </c>
      <c r="N58" s="78">
        <v>0.35</v>
      </c>
      <c r="O58" s="80">
        <f t="shared" si="6"/>
        <v>13.6962890625</v>
      </c>
      <c r="P58" s="79">
        <v>240</v>
      </c>
      <c r="Q58" s="78">
        <v>6</v>
      </c>
      <c r="R58" s="78">
        <v>12</v>
      </c>
      <c r="S58" s="78">
        <v>6</v>
      </c>
      <c r="T58" s="78">
        <v>8</v>
      </c>
      <c r="U58" s="80">
        <f t="shared" si="4"/>
        <v>0.25</v>
      </c>
      <c r="V58" s="78"/>
      <c r="W58" s="26"/>
      <c r="X58" s="26"/>
      <c r="Y58" s="26"/>
      <c r="Z58" s="81" t="s">
        <v>26</v>
      </c>
      <c r="AA58" s="26"/>
      <c r="AB58" s="14"/>
      <c r="AC58" s="15"/>
      <c r="AD58" s="15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 ht="15" customHeight="1">
      <c r="A59" s="77" t="s">
        <v>846</v>
      </c>
      <c r="B59" s="77" t="s">
        <v>847</v>
      </c>
      <c r="C59" s="137" t="s">
        <v>848</v>
      </c>
      <c r="D59" s="141">
        <v>3.99</v>
      </c>
      <c r="E59" s="158">
        <f t="shared" si="1"/>
        <v>1.5960000000000001</v>
      </c>
      <c r="F59" s="78">
        <v>0.4375</v>
      </c>
      <c r="G59" s="78">
        <v>0.375</v>
      </c>
      <c r="H59" s="78">
        <v>5.1875</v>
      </c>
      <c r="I59" s="78">
        <v>0.02</v>
      </c>
      <c r="J59" s="79">
        <v>12</v>
      </c>
      <c r="K59" s="78">
        <v>5.3125</v>
      </c>
      <c r="L59" s="78">
        <v>2.75</v>
      </c>
      <c r="M59" s="78">
        <v>0.9375</v>
      </c>
      <c r="N59" s="78">
        <v>0.35</v>
      </c>
      <c r="O59" s="80">
        <f t="shared" si="6"/>
        <v>13.6962890625</v>
      </c>
      <c r="P59" s="79">
        <v>240</v>
      </c>
      <c r="Q59" s="78">
        <v>6</v>
      </c>
      <c r="R59" s="78">
        <v>12</v>
      </c>
      <c r="S59" s="78">
        <v>6</v>
      </c>
      <c r="T59" s="78">
        <v>8</v>
      </c>
      <c r="U59" s="80">
        <f t="shared" si="4"/>
        <v>0.25</v>
      </c>
      <c r="V59" s="78"/>
      <c r="W59" s="26"/>
      <c r="X59" s="26"/>
      <c r="Y59" s="26"/>
      <c r="Z59" s="81" t="s">
        <v>26</v>
      </c>
      <c r="AA59" s="26"/>
      <c r="AB59" s="14"/>
      <c r="AC59" s="15"/>
      <c r="AD59" s="15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1:47" ht="15" customHeight="1">
      <c r="A60" s="77" t="s">
        <v>849</v>
      </c>
      <c r="B60" s="77" t="s">
        <v>850</v>
      </c>
      <c r="C60" s="137" t="s">
        <v>851</v>
      </c>
      <c r="D60" s="141">
        <v>3.99</v>
      </c>
      <c r="E60" s="158">
        <f t="shared" si="1"/>
        <v>1.5960000000000001</v>
      </c>
      <c r="F60" s="78">
        <v>0.4375</v>
      </c>
      <c r="G60" s="78">
        <v>0.375</v>
      </c>
      <c r="H60" s="78">
        <v>5.1875</v>
      </c>
      <c r="I60" s="78">
        <v>0.02</v>
      </c>
      <c r="J60" s="79">
        <v>12</v>
      </c>
      <c r="K60" s="78">
        <v>5.3125</v>
      </c>
      <c r="L60" s="78">
        <v>2.75</v>
      </c>
      <c r="M60" s="78">
        <v>0.9375</v>
      </c>
      <c r="N60" s="78">
        <v>0.35</v>
      </c>
      <c r="O60" s="80">
        <f t="shared" si="6"/>
        <v>13.6962890625</v>
      </c>
      <c r="P60" s="79">
        <v>240</v>
      </c>
      <c r="Q60" s="78">
        <v>6</v>
      </c>
      <c r="R60" s="78">
        <v>12</v>
      </c>
      <c r="S60" s="78">
        <v>6</v>
      </c>
      <c r="T60" s="78">
        <v>8</v>
      </c>
      <c r="U60" s="80">
        <f t="shared" si="4"/>
        <v>0.25</v>
      </c>
      <c r="V60" s="78"/>
      <c r="W60" s="26"/>
      <c r="X60" s="26"/>
      <c r="Y60" s="26"/>
      <c r="Z60" s="81" t="s">
        <v>26</v>
      </c>
      <c r="AA60" s="26"/>
      <c r="AB60" s="14"/>
      <c r="AC60" s="15"/>
      <c r="AD60" s="15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 ht="15" customHeight="1">
      <c r="A61" s="77" t="s">
        <v>852</v>
      </c>
      <c r="B61" s="77" t="s">
        <v>853</v>
      </c>
      <c r="C61" s="137" t="s">
        <v>854</v>
      </c>
      <c r="D61" s="141">
        <v>3.99</v>
      </c>
      <c r="E61" s="158">
        <f t="shared" si="1"/>
        <v>1.5960000000000001</v>
      </c>
      <c r="F61" s="78">
        <v>0.4375</v>
      </c>
      <c r="G61" s="78">
        <v>0.375</v>
      </c>
      <c r="H61" s="78">
        <v>5.1875</v>
      </c>
      <c r="I61" s="78">
        <v>0.02</v>
      </c>
      <c r="J61" s="79">
        <v>12</v>
      </c>
      <c r="K61" s="78">
        <v>5.3125</v>
      </c>
      <c r="L61" s="78">
        <v>2.75</v>
      </c>
      <c r="M61" s="78">
        <v>0.9375</v>
      </c>
      <c r="N61" s="78">
        <v>0.35</v>
      </c>
      <c r="O61" s="80">
        <f t="shared" si="6"/>
        <v>13.6962890625</v>
      </c>
      <c r="P61" s="79">
        <v>240</v>
      </c>
      <c r="Q61" s="78">
        <v>6</v>
      </c>
      <c r="R61" s="78">
        <v>12</v>
      </c>
      <c r="S61" s="78">
        <v>6</v>
      </c>
      <c r="T61" s="78">
        <v>8</v>
      </c>
      <c r="U61" s="80">
        <f t="shared" si="4"/>
        <v>0.25</v>
      </c>
      <c r="V61" s="78"/>
      <c r="W61" s="26"/>
      <c r="X61" s="26"/>
      <c r="Y61" s="26"/>
      <c r="Z61" s="81" t="s">
        <v>26</v>
      </c>
      <c r="AA61" s="26"/>
      <c r="AB61" s="14"/>
      <c r="AC61" s="15"/>
      <c r="AD61" s="15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1:47" ht="15" customHeight="1">
      <c r="A62" s="77" t="s">
        <v>855</v>
      </c>
      <c r="B62" s="77" t="s">
        <v>856</v>
      </c>
      <c r="C62" s="137" t="s">
        <v>857</v>
      </c>
      <c r="D62" s="141">
        <v>3.99</v>
      </c>
      <c r="E62" s="158">
        <f t="shared" si="1"/>
        <v>1.5960000000000001</v>
      </c>
      <c r="F62" s="78">
        <v>0.4375</v>
      </c>
      <c r="G62" s="78">
        <v>0.375</v>
      </c>
      <c r="H62" s="78">
        <v>5.1875</v>
      </c>
      <c r="I62" s="78">
        <v>0.02</v>
      </c>
      <c r="J62" s="79">
        <v>12</v>
      </c>
      <c r="K62" s="78">
        <v>5.3125</v>
      </c>
      <c r="L62" s="78">
        <v>2.75</v>
      </c>
      <c r="M62" s="78">
        <v>0.9375</v>
      </c>
      <c r="N62" s="78">
        <v>0.35</v>
      </c>
      <c r="O62" s="80">
        <f t="shared" si="6"/>
        <v>13.6962890625</v>
      </c>
      <c r="P62" s="79">
        <v>240</v>
      </c>
      <c r="Q62" s="78">
        <v>6</v>
      </c>
      <c r="R62" s="78">
        <v>12</v>
      </c>
      <c r="S62" s="78">
        <v>6</v>
      </c>
      <c r="T62" s="78">
        <v>8</v>
      </c>
      <c r="U62" s="80">
        <f t="shared" si="4"/>
        <v>0.25</v>
      </c>
      <c r="V62" s="78"/>
      <c r="W62" s="26"/>
      <c r="X62" s="26"/>
      <c r="Y62" s="26"/>
      <c r="Z62" s="81" t="s">
        <v>26</v>
      </c>
      <c r="AA62" s="26"/>
      <c r="AB62" s="14"/>
      <c r="AC62" s="15"/>
      <c r="AD62" s="15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1:47" ht="15" customHeight="1">
      <c r="A63" s="77" t="s">
        <v>858</v>
      </c>
      <c r="B63" s="77" t="s">
        <v>859</v>
      </c>
      <c r="C63" s="137" t="s">
        <v>860</v>
      </c>
      <c r="D63" s="141">
        <v>3.99</v>
      </c>
      <c r="E63" s="158">
        <f t="shared" si="1"/>
        <v>1.5960000000000001</v>
      </c>
      <c r="F63" s="78">
        <v>0.4375</v>
      </c>
      <c r="G63" s="78">
        <v>0.375</v>
      </c>
      <c r="H63" s="78">
        <v>5.1875</v>
      </c>
      <c r="I63" s="78">
        <v>0.02</v>
      </c>
      <c r="J63" s="79">
        <v>12</v>
      </c>
      <c r="K63" s="78">
        <v>5.3125</v>
      </c>
      <c r="L63" s="78">
        <v>2.75</v>
      </c>
      <c r="M63" s="78">
        <v>0.9375</v>
      </c>
      <c r="N63" s="78">
        <v>0.35</v>
      </c>
      <c r="O63" s="80">
        <f t="shared" si="6"/>
        <v>13.6962890625</v>
      </c>
      <c r="P63" s="79">
        <v>240</v>
      </c>
      <c r="Q63" s="78">
        <v>6</v>
      </c>
      <c r="R63" s="78">
        <v>12</v>
      </c>
      <c r="S63" s="78">
        <v>6</v>
      </c>
      <c r="T63" s="78">
        <v>8</v>
      </c>
      <c r="U63" s="80">
        <f t="shared" si="4"/>
        <v>0.25</v>
      </c>
      <c r="V63" s="78"/>
      <c r="W63" s="26"/>
      <c r="X63" s="26"/>
      <c r="Y63" s="26"/>
      <c r="Z63" s="81" t="s">
        <v>26</v>
      </c>
      <c r="AA63" s="26"/>
      <c r="AB63" s="14"/>
      <c r="AC63" s="15"/>
      <c r="AD63" s="15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1:47" ht="15" customHeight="1">
      <c r="A64" s="77" t="s">
        <v>861</v>
      </c>
      <c r="B64" s="77" t="s">
        <v>862</v>
      </c>
      <c r="C64" s="137" t="s">
        <v>863</v>
      </c>
      <c r="D64" s="141">
        <v>3.99</v>
      </c>
      <c r="E64" s="158">
        <f t="shared" si="1"/>
        <v>1.5960000000000001</v>
      </c>
      <c r="F64" s="78">
        <v>0.4375</v>
      </c>
      <c r="G64" s="78">
        <v>0.375</v>
      </c>
      <c r="H64" s="78">
        <v>5.1875</v>
      </c>
      <c r="I64" s="78">
        <v>0.02</v>
      </c>
      <c r="J64" s="79">
        <v>12</v>
      </c>
      <c r="K64" s="78">
        <v>5.3125</v>
      </c>
      <c r="L64" s="78">
        <v>2.75</v>
      </c>
      <c r="M64" s="78">
        <v>0.9375</v>
      </c>
      <c r="N64" s="78">
        <v>0.35</v>
      </c>
      <c r="O64" s="80">
        <f t="shared" si="6"/>
        <v>13.6962890625</v>
      </c>
      <c r="P64" s="79">
        <v>240</v>
      </c>
      <c r="Q64" s="78">
        <v>6</v>
      </c>
      <c r="R64" s="78">
        <v>12</v>
      </c>
      <c r="S64" s="78">
        <v>6</v>
      </c>
      <c r="T64" s="78">
        <v>8</v>
      </c>
      <c r="U64" s="80">
        <f t="shared" si="4"/>
        <v>0.25</v>
      </c>
      <c r="V64" s="78"/>
      <c r="W64" s="26"/>
      <c r="X64" s="26"/>
      <c r="Y64" s="26"/>
      <c r="Z64" s="81" t="s">
        <v>26</v>
      </c>
      <c r="AA64" s="26"/>
      <c r="AB64" s="14"/>
      <c r="AC64" s="15"/>
      <c r="AD64" s="15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</row>
    <row r="65" spans="1:47" ht="15" customHeight="1">
      <c r="A65" s="77" t="s">
        <v>864</v>
      </c>
      <c r="B65" s="77" t="s">
        <v>865</v>
      </c>
      <c r="C65" s="137" t="s">
        <v>866</v>
      </c>
      <c r="D65" s="141">
        <v>3.99</v>
      </c>
      <c r="E65" s="158">
        <f t="shared" si="1"/>
        <v>1.5960000000000001</v>
      </c>
      <c r="F65" s="78">
        <v>0.4375</v>
      </c>
      <c r="G65" s="78">
        <v>0.375</v>
      </c>
      <c r="H65" s="78">
        <v>5.1875</v>
      </c>
      <c r="I65" s="78">
        <v>0.02</v>
      </c>
      <c r="J65" s="79">
        <v>12</v>
      </c>
      <c r="K65" s="78">
        <v>5.3125</v>
      </c>
      <c r="L65" s="78">
        <v>2.75</v>
      </c>
      <c r="M65" s="78">
        <v>0.9375</v>
      </c>
      <c r="N65" s="78">
        <v>0.35</v>
      </c>
      <c r="O65" s="80">
        <f t="shared" si="6"/>
        <v>13.6962890625</v>
      </c>
      <c r="P65" s="79">
        <v>240</v>
      </c>
      <c r="Q65" s="78">
        <v>6</v>
      </c>
      <c r="R65" s="78">
        <v>12</v>
      </c>
      <c r="S65" s="78">
        <v>6</v>
      </c>
      <c r="T65" s="78">
        <v>8</v>
      </c>
      <c r="U65" s="80">
        <f t="shared" si="4"/>
        <v>0.25</v>
      </c>
      <c r="V65" s="78"/>
      <c r="W65" s="26"/>
      <c r="X65" s="26"/>
      <c r="Y65" s="26"/>
      <c r="Z65" s="81" t="s">
        <v>26</v>
      </c>
      <c r="AA65" s="26"/>
      <c r="AB65" s="14"/>
      <c r="AC65" s="15"/>
      <c r="AD65" s="15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 ht="15" customHeight="1">
      <c r="A66" s="77" t="s">
        <v>867</v>
      </c>
      <c r="B66" s="77" t="s">
        <v>868</v>
      </c>
      <c r="C66" s="137" t="s">
        <v>869</v>
      </c>
      <c r="D66" s="141">
        <v>3.99</v>
      </c>
      <c r="E66" s="158">
        <f t="shared" si="1"/>
        <v>1.5960000000000001</v>
      </c>
      <c r="F66" s="78">
        <v>0.4375</v>
      </c>
      <c r="G66" s="78">
        <v>0.375</v>
      </c>
      <c r="H66" s="78">
        <v>5.1875</v>
      </c>
      <c r="I66" s="78">
        <v>0.02</v>
      </c>
      <c r="J66" s="79">
        <v>12</v>
      </c>
      <c r="K66" s="78">
        <v>5.3125</v>
      </c>
      <c r="L66" s="78">
        <v>2.75</v>
      </c>
      <c r="M66" s="78">
        <v>0.9375</v>
      </c>
      <c r="N66" s="78">
        <v>0.35</v>
      </c>
      <c r="O66" s="80">
        <f t="shared" si="6"/>
        <v>13.6962890625</v>
      </c>
      <c r="P66" s="79">
        <v>240</v>
      </c>
      <c r="Q66" s="78">
        <v>6</v>
      </c>
      <c r="R66" s="78">
        <v>12</v>
      </c>
      <c r="S66" s="78">
        <v>6</v>
      </c>
      <c r="T66" s="78">
        <v>8</v>
      </c>
      <c r="U66" s="80">
        <f t="shared" si="4"/>
        <v>0.25</v>
      </c>
      <c r="V66" s="78"/>
      <c r="W66" s="26"/>
      <c r="X66" s="26"/>
      <c r="Y66" s="26"/>
      <c r="Z66" s="81" t="s">
        <v>26</v>
      </c>
      <c r="AA66" s="26"/>
      <c r="AB66" s="14"/>
      <c r="AC66" s="15"/>
      <c r="AD66" s="15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</row>
    <row r="67" spans="1:47" ht="15" customHeight="1">
      <c r="A67" s="77" t="s">
        <v>870</v>
      </c>
      <c r="B67" s="77" t="s">
        <v>871</v>
      </c>
      <c r="C67" s="137" t="s">
        <v>872</v>
      </c>
      <c r="D67" s="141">
        <v>3.99</v>
      </c>
      <c r="E67" s="158">
        <f t="shared" si="1"/>
        <v>1.5960000000000001</v>
      </c>
      <c r="F67" s="78">
        <v>0.4375</v>
      </c>
      <c r="G67" s="78">
        <v>0.375</v>
      </c>
      <c r="H67" s="78">
        <v>5.1875</v>
      </c>
      <c r="I67" s="78">
        <v>0.02</v>
      </c>
      <c r="J67" s="79">
        <v>12</v>
      </c>
      <c r="K67" s="78">
        <v>5.3125</v>
      </c>
      <c r="L67" s="78">
        <v>2.75</v>
      </c>
      <c r="M67" s="78">
        <v>0.9375</v>
      </c>
      <c r="N67" s="78">
        <v>0.35</v>
      </c>
      <c r="O67" s="80">
        <f t="shared" si="6"/>
        <v>13.6962890625</v>
      </c>
      <c r="P67" s="79">
        <v>240</v>
      </c>
      <c r="Q67" s="78">
        <v>6</v>
      </c>
      <c r="R67" s="78">
        <v>12</v>
      </c>
      <c r="S67" s="78">
        <v>6</v>
      </c>
      <c r="T67" s="78">
        <v>8</v>
      </c>
      <c r="U67" s="80">
        <f t="shared" si="4"/>
        <v>0.25</v>
      </c>
      <c r="V67" s="78"/>
      <c r="W67" s="26"/>
      <c r="X67" s="26"/>
      <c r="Y67" s="26"/>
      <c r="Z67" s="81" t="s">
        <v>26</v>
      </c>
      <c r="AA67" s="26"/>
      <c r="AB67" s="14"/>
      <c r="AC67" s="15"/>
      <c r="AD67" s="15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</row>
    <row r="68" spans="1:47" ht="15" customHeight="1">
      <c r="A68" s="77" t="s">
        <v>873</v>
      </c>
      <c r="B68" s="97" t="s">
        <v>874</v>
      </c>
      <c r="C68" s="137" t="s">
        <v>875</v>
      </c>
      <c r="D68" s="141">
        <v>3.99</v>
      </c>
      <c r="E68" s="158">
        <f t="shared" ref="E68:E131" si="7">D68*0.4</f>
        <v>1.5960000000000001</v>
      </c>
      <c r="F68" s="78">
        <v>0.4375</v>
      </c>
      <c r="G68" s="78">
        <v>0.375</v>
      </c>
      <c r="H68" s="78">
        <v>5.1875</v>
      </c>
      <c r="I68" s="78">
        <v>0.02</v>
      </c>
      <c r="J68" s="79">
        <v>12</v>
      </c>
      <c r="K68" s="78">
        <v>5.3125</v>
      </c>
      <c r="L68" s="78">
        <v>2.75</v>
      </c>
      <c r="M68" s="78">
        <v>0.9375</v>
      </c>
      <c r="N68" s="78">
        <v>0.35</v>
      </c>
      <c r="O68" s="80">
        <f t="shared" si="6"/>
        <v>13.6962890625</v>
      </c>
      <c r="P68" s="79">
        <v>240</v>
      </c>
      <c r="Q68" s="78">
        <v>6</v>
      </c>
      <c r="R68" s="78">
        <v>12</v>
      </c>
      <c r="S68" s="78">
        <v>6</v>
      </c>
      <c r="T68" s="78">
        <v>8</v>
      </c>
      <c r="U68" s="80">
        <f t="shared" si="4"/>
        <v>0.25</v>
      </c>
      <c r="V68" s="78"/>
      <c r="W68" s="26"/>
      <c r="X68" s="26"/>
      <c r="Y68" s="26"/>
      <c r="Z68" s="81"/>
      <c r="AA68" s="26"/>
      <c r="AB68" s="14"/>
      <c r="AC68" s="15"/>
      <c r="AD68" s="15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</row>
    <row r="69" spans="1:47" ht="15" customHeight="1">
      <c r="A69" s="77" t="s">
        <v>876</v>
      </c>
      <c r="B69" s="77" t="s">
        <v>877</v>
      </c>
      <c r="C69" s="137" t="s">
        <v>878</v>
      </c>
      <c r="D69" s="141">
        <v>3.99</v>
      </c>
      <c r="E69" s="158">
        <f t="shared" si="7"/>
        <v>1.5960000000000001</v>
      </c>
      <c r="F69" s="78">
        <v>0.4375</v>
      </c>
      <c r="G69" s="78">
        <v>0.375</v>
      </c>
      <c r="H69" s="78">
        <v>5.1875</v>
      </c>
      <c r="I69" s="78">
        <v>0.02</v>
      </c>
      <c r="J69" s="79">
        <v>12</v>
      </c>
      <c r="K69" s="78">
        <v>5.3125</v>
      </c>
      <c r="L69" s="78">
        <v>2.75</v>
      </c>
      <c r="M69" s="78">
        <v>0.9375</v>
      </c>
      <c r="N69" s="78">
        <v>0.35</v>
      </c>
      <c r="O69" s="80">
        <f t="shared" si="6"/>
        <v>13.6962890625</v>
      </c>
      <c r="P69" s="79">
        <v>240</v>
      </c>
      <c r="Q69" s="78">
        <v>6</v>
      </c>
      <c r="R69" s="78">
        <v>12</v>
      </c>
      <c r="S69" s="78">
        <v>6</v>
      </c>
      <c r="T69" s="78">
        <v>8</v>
      </c>
      <c r="U69" s="80">
        <f t="shared" si="4"/>
        <v>0.25</v>
      </c>
      <c r="V69" s="78"/>
      <c r="W69" s="26"/>
      <c r="X69" s="26"/>
      <c r="Y69" s="26"/>
      <c r="Z69" s="81" t="s">
        <v>26</v>
      </c>
      <c r="AA69" s="26"/>
      <c r="AB69" s="14"/>
      <c r="AC69" s="15"/>
      <c r="AD69" s="15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</row>
    <row r="70" spans="1:47" ht="15" customHeight="1">
      <c r="A70" s="77" t="s">
        <v>879</v>
      </c>
      <c r="B70" s="77" t="s">
        <v>880</v>
      </c>
      <c r="C70" s="137" t="s">
        <v>881</v>
      </c>
      <c r="D70" s="141">
        <v>3.99</v>
      </c>
      <c r="E70" s="158">
        <f t="shared" si="7"/>
        <v>1.5960000000000001</v>
      </c>
      <c r="F70" s="78">
        <v>0.4375</v>
      </c>
      <c r="G70" s="78">
        <v>0.375</v>
      </c>
      <c r="H70" s="78">
        <v>5.1875</v>
      </c>
      <c r="I70" s="78">
        <v>0.02</v>
      </c>
      <c r="J70" s="79">
        <v>12</v>
      </c>
      <c r="K70" s="78">
        <v>5.3125</v>
      </c>
      <c r="L70" s="78">
        <v>2.75</v>
      </c>
      <c r="M70" s="78">
        <v>0.9375</v>
      </c>
      <c r="N70" s="78">
        <v>0.35</v>
      </c>
      <c r="O70" s="80">
        <f t="shared" si="6"/>
        <v>13.6962890625</v>
      </c>
      <c r="P70" s="79">
        <v>240</v>
      </c>
      <c r="Q70" s="78">
        <v>6</v>
      </c>
      <c r="R70" s="78">
        <v>12</v>
      </c>
      <c r="S70" s="78">
        <v>6</v>
      </c>
      <c r="T70" s="78">
        <v>8</v>
      </c>
      <c r="U70" s="80">
        <f t="shared" si="4"/>
        <v>0.25</v>
      </c>
      <c r="V70" s="78"/>
      <c r="W70" s="26"/>
      <c r="X70" s="26"/>
      <c r="Y70" s="26"/>
      <c r="Z70" s="81" t="s">
        <v>26</v>
      </c>
      <c r="AA70" s="26"/>
      <c r="AB70" s="14"/>
      <c r="AC70" s="15"/>
      <c r="AD70" s="15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</row>
    <row r="71" spans="1:47" ht="15" customHeight="1">
      <c r="A71" s="77" t="s">
        <v>882</v>
      </c>
      <c r="B71" s="77" t="s">
        <v>883</v>
      </c>
      <c r="C71" s="137" t="s">
        <v>884</v>
      </c>
      <c r="D71" s="141">
        <v>3.99</v>
      </c>
      <c r="E71" s="158">
        <f t="shared" si="7"/>
        <v>1.5960000000000001</v>
      </c>
      <c r="F71" s="78">
        <v>0.4375</v>
      </c>
      <c r="G71" s="78">
        <v>0.375</v>
      </c>
      <c r="H71" s="78">
        <v>5.1875</v>
      </c>
      <c r="I71" s="78">
        <v>0.02</v>
      </c>
      <c r="J71" s="79">
        <v>12</v>
      </c>
      <c r="K71" s="78">
        <v>5.3125</v>
      </c>
      <c r="L71" s="78">
        <v>2.75</v>
      </c>
      <c r="M71" s="78">
        <v>0.9375</v>
      </c>
      <c r="N71" s="78">
        <v>0.35</v>
      </c>
      <c r="O71" s="80">
        <f t="shared" si="6"/>
        <v>13.6962890625</v>
      </c>
      <c r="P71" s="79">
        <v>240</v>
      </c>
      <c r="Q71" s="78">
        <v>6</v>
      </c>
      <c r="R71" s="78">
        <v>12</v>
      </c>
      <c r="S71" s="78">
        <v>6</v>
      </c>
      <c r="T71" s="78">
        <v>8</v>
      </c>
      <c r="U71" s="80">
        <f t="shared" si="4"/>
        <v>0.25</v>
      </c>
      <c r="V71" s="78"/>
      <c r="W71" s="26"/>
      <c r="X71" s="26"/>
      <c r="Y71" s="26"/>
      <c r="Z71" s="81" t="s">
        <v>26</v>
      </c>
      <c r="AA71" s="26"/>
      <c r="AB71" s="14"/>
      <c r="AC71" s="15"/>
      <c r="AD71" s="15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</row>
    <row r="72" spans="1:47" ht="15" customHeight="1">
      <c r="A72" s="77" t="s">
        <v>885</v>
      </c>
      <c r="B72" s="97" t="s">
        <v>886</v>
      </c>
      <c r="C72" s="137" t="s">
        <v>887</v>
      </c>
      <c r="D72" s="141">
        <v>3.99</v>
      </c>
      <c r="E72" s="158">
        <f t="shared" si="7"/>
        <v>1.5960000000000001</v>
      </c>
      <c r="F72" s="78">
        <v>0.4375</v>
      </c>
      <c r="G72" s="78">
        <v>0.375</v>
      </c>
      <c r="H72" s="78">
        <v>5.1875</v>
      </c>
      <c r="I72" s="78">
        <v>0.02</v>
      </c>
      <c r="J72" s="79">
        <v>12</v>
      </c>
      <c r="K72" s="78">
        <v>5.3125</v>
      </c>
      <c r="L72" s="78">
        <v>2.75</v>
      </c>
      <c r="M72" s="78">
        <v>0.9375</v>
      </c>
      <c r="N72" s="78">
        <v>0.35</v>
      </c>
      <c r="O72" s="80">
        <f t="shared" si="6"/>
        <v>13.6962890625</v>
      </c>
      <c r="P72" s="79">
        <v>240</v>
      </c>
      <c r="Q72" s="78">
        <v>6</v>
      </c>
      <c r="R72" s="78">
        <v>12</v>
      </c>
      <c r="S72" s="78">
        <v>6</v>
      </c>
      <c r="T72" s="78">
        <v>8</v>
      </c>
      <c r="U72" s="80">
        <f t="shared" si="4"/>
        <v>0.25</v>
      </c>
      <c r="V72" s="78"/>
      <c r="W72" s="26"/>
      <c r="X72" s="26"/>
      <c r="Y72" s="26"/>
      <c r="Z72" s="81"/>
      <c r="AA72" s="26"/>
      <c r="AB72" s="14"/>
      <c r="AC72" s="15"/>
      <c r="AD72" s="15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</row>
    <row r="73" spans="1:47" ht="15" customHeight="1">
      <c r="A73" s="77" t="s">
        <v>888</v>
      </c>
      <c r="B73" s="77" t="s">
        <v>889</v>
      </c>
      <c r="C73" s="137" t="s">
        <v>890</v>
      </c>
      <c r="D73" s="141">
        <v>3.99</v>
      </c>
      <c r="E73" s="158">
        <f t="shared" si="7"/>
        <v>1.5960000000000001</v>
      </c>
      <c r="F73" s="78">
        <v>0.4375</v>
      </c>
      <c r="G73" s="78">
        <v>0.375</v>
      </c>
      <c r="H73" s="78">
        <v>5.1875</v>
      </c>
      <c r="I73" s="78">
        <v>0.02</v>
      </c>
      <c r="J73" s="79">
        <v>12</v>
      </c>
      <c r="K73" s="78">
        <v>5.3125</v>
      </c>
      <c r="L73" s="78">
        <v>2.75</v>
      </c>
      <c r="M73" s="78">
        <v>0.9375</v>
      </c>
      <c r="N73" s="78">
        <v>0.35</v>
      </c>
      <c r="O73" s="80">
        <f t="shared" si="6"/>
        <v>13.6962890625</v>
      </c>
      <c r="P73" s="79">
        <v>240</v>
      </c>
      <c r="Q73" s="78">
        <v>6</v>
      </c>
      <c r="R73" s="78">
        <v>12</v>
      </c>
      <c r="S73" s="78">
        <v>6</v>
      </c>
      <c r="T73" s="78">
        <v>8</v>
      </c>
      <c r="U73" s="80">
        <f t="shared" si="4"/>
        <v>0.25</v>
      </c>
      <c r="V73" s="78"/>
      <c r="W73" s="26"/>
      <c r="X73" s="26"/>
      <c r="Y73" s="26"/>
      <c r="Z73" s="81" t="s">
        <v>26</v>
      </c>
      <c r="AA73" s="26"/>
      <c r="AB73" s="14"/>
      <c r="AC73" s="15"/>
      <c r="AD73" s="15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</row>
    <row r="74" spans="1:47" ht="15" customHeight="1">
      <c r="A74" s="77" t="s">
        <v>891</v>
      </c>
      <c r="B74" s="77" t="s">
        <v>892</v>
      </c>
      <c r="C74" s="137" t="s">
        <v>893</v>
      </c>
      <c r="D74" s="141">
        <v>3.99</v>
      </c>
      <c r="E74" s="158">
        <f t="shared" si="7"/>
        <v>1.5960000000000001</v>
      </c>
      <c r="F74" s="78">
        <v>0.4375</v>
      </c>
      <c r="G74" s="78">
        <v>0.375</v>
      </c>
      <c r="H74" s="78">
        <v>5.1875</v>
      </c>
      <c r="I74" s="78">
        <v>0.02</v>
      </c>
      <c r="J74" s="79">
        <v>12</v>
      </c>
      <c r="K74" s="78">
        <v>5.3125</v>
      </c>
      <c r="L74" s="78">
        <v>2.75</v>
      </c>
      <c r="M74" s="78">
        <v>0.9375</v>
      </c>
      <c r="N74" s="78">
        <v>0.35</v>
      </c>
      <c r="O74" s="80">
        <f t="shared" si="6"/>
        <v>13.6962890625</v>
      </c>
      <c r="P74" s="79">
        <v>240</v>
      </c>
      <c r="Q74" s="78">
        <v>6</v>
      </c>
      <c r="R74" s="78">
        <v>12</v>
      </c>
      <c r="S74" s="78">
        <v>6</v>
      </c>
      <c r="T74" s="78">
        <v>8</v>
      </c>
      <c r="U74" s="80">
        <f t="shared" si="4"/>
        <v>0.25</v>
      </c>
      <c r="V74" s="78"/>
      <c r="W74" s="26"/>
      <c r="X74" s="26"/>
      <c r="Y74" s="26"/>
      <c r="Z74" s="81" t="s">
        <v>26</v>
      </c>
      <c r="AA74" s="26"/>
      <c r="AB74" s="14"/>
      <c r="AC74" s="15"/>
      <c r="AD74" s="15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</row>
    <row r="75" spans="1:47" ht="15" customHeight="1">
      <c r="A75" s="77" t="s">
        <v>894</v>
      </c>
      <c r="B75" s="77" t="s">
        <v>895</v>
      </c>
      <c r="C75" s="137" t="s">
        <v>896</v>
      </c>
      <c r="D75" s="141">
        <v>3.99</v>
      </c>
      <c r="E75" s="158">
        <f t="shared" si="7"/>
        <v>1.5960000000000001</v>
      </c>
      <c r="F75" s="78">
        <v>0.4375</v>
      </c>
      <c r="G75" s="78">
        <v>0.375</v>
      </c>
      <c r="H75" s="78">
        <v>5.1875</v>
      </c>
      <c r="I75" s="78">
        <v>0.02</v>
      </c>
      <c r="J75" s="79">
        <v>12</v>
      </c>
      <c r="K75" s="78">
        <v>5.3125</v>
      </c>
      <c r="L75" s="78">
        <v>2.75</v>
      </c>
      <c r="M75" s="78">
        <v>0.9375</v>
      </c>
      <c r="N75" s="78">
        <v>0.35</v>
      </c>
      <c r="O75" s="80">
        <f t="shared" si="6"/>
        <v>13.6962890625</v>
      </c>
      <c r="P75" s="79">
        <v>240</v>
      </c>
      <c r="Q75" s="78">
        <v>6</v>
      </c>
      <c r="R75" s="78">
        <v>12</v>
      </c>
      <c r="S75" s="78">
        <v>6</v>
      </c>
      <c r="T75" s="78">
        <v>8</v>
      </c>
      <c r="U75" s="80">
        <f t="shared" ref="U75:U138" si="8">Q75*R75*S75/1728</f>
        <v>0.25</v>
      </c>
      <c r="V75" s="78"/>
      <c r="W75" s="26"/>
      <c r="X75" s="26"/>
      <c r="Y75" s="26"/>
      <c r="Z75" s="81" t="s">
        <v>26</v>
      </c>
      <c r="AA75" s="26"/>
      <c r="AB75" s="14"/>
      <c r="AC75" s="15"/>
      <c r="AD75" s="15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</row>
    <row r="76" spans="1:47" ht="15" customHeight="1">
      <c r="A76" s="77" t="s">
        <v>897</v>
      </c>
      <c r="B76" s="97" t="s">
        <v>898</v>
      </c>
      <c r="C76" s="137" t="s">
        <v>899</v>
      </c>
      <c r="D76" s="141">
        <v>3.99</v>
      </c>
      <c r="E76" s="158">
        <f t="shared" si="7"/>
        <v>1.5960000000000001</v>
      </c>
      <c r="F76" s="78">
        <v>0.4375</v>
      </c>
      <c r="G76" s="78">
        <v>0.375</v>
      </c>
      <c r="H76" s="78">
        <v>5.1875</v>
      </c>
      <c r="I76" s="78">
        <v>0.02</v>
      </c>
      <c r="J76" s="79">
        <v>12</v>
      </c>
      <c r="K76" s="78">
        <v>5.3125</v>
      </c>
      <c r="L76" s="78">
        <v>2.75</v>
      </c>
      <c r="M76" s="78">
        <v>0.9375</v>
      </c>
      <c r="N76" s="78">
        <v>0.35</v>
      </c>
      <c r="O76" s="80">
        <f t="shared" si="6"/>
        <v>13.6962890625</v>
      </c>
      <c r="P76" s="79">
        <v>240</v>
      </c>
      <c r="Q76" s="78">
        <v>6</v>
      </c>
      <c r="R76" s="78">
        <v>12</v>
      </c>
      <c r="S76" s="78">
        <v>6</v>
      </c>
      <c r="T76" s="78">
        <v>8</v>
      </c>
      <c r="U76" s="80">
        <f t="shared" si="8"/>
        <v>0.25</v>
      </c>
      <c r="V76" s="78"/>
      <c r="W76" s="26"/>
      <c r="X76" s="26"/>
      <c r="Y76" s="26"/>
      <c r="Z76" s="81"/>
      <c r="AA76" s="26"/>
      <c r="AB76" s="14"/>
      <c r="AC76" s="15"/>
      <c r="AD76" s="15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</row>
    <row r="77" spans="1:47" ht="15" customHeight="1">
      <c r="A77" s="77" t="s">
        <v>900</v>
      </c>
      <c r="B77" s="77" t="s">
        <v>901</v>
      </c>
      <c r="C77" s="137" t="s">
        <v>902</v>
      </c>
      <c r="D77" s="141">
        <v>3.99</v>
      </c>
      <c r="E77" s="158">
        <f t="shared" si="7"/>
        <v>1.5960000000000001</v>
      </c>
      <c r="F77" s="78">
        <v>0.4375</v>
      </c>
      <c r="G77" s="78">
        <v>0.375</v>
      </c>
      <c r="H77" s="78">
        <v>5.1875</v>
      </c>
      <c r="I77" s="78">
        <v>0.02</v>
      </c>
      <c r="J77" s="79">
        <v>12</v>
      </c>
      <c r="K77" s="78">
        <v>5.3125</v>
      </c>
      <c r="L77" s="78">
        <v>2.75</v>
      </c>
      <c r="M77" s="78">
        <v>0.9375</v>
      </c>
      <c r="N77" s="78">
        <v>0.35</v>
      </c>
      <c r="O77" s="80">
        <f t="shared" si="6"/>
        <v>13.6962890625</v>
      </c>
      <c r="P77" s="79">
        <v>240</v>
      </c>
      <c r="Q77" s="78">
        <v>6</v>
      </c>
      <c r="R77" s="78">
        <v>12</v>
      </c>
      <c r="S77" s="78">
        <v>6</v>
      </c>
      <c r="T77" s="78">
        <v>8</v>
      </c>
      <c r="U77" s="80">
        <f t="shared" si="8"/>
        <v>0.25</v>
      </c>
      <c r="V77" s="78"/>
      <c r="W77" s="26"/>
      <c r="X77" s="26"/>
      <c r="Y77" s="26"/>
      <c r="Z77" s="81" t="s">
        <v>26</v>
      </c>
      <c r="AA77" s="26"/>
      <c r="AB77" s="14"/>
      <c r="AC77" s="15"/>
      <c r="AD77" s="15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</row>
    <row r="78" spans="1:47" ht="15" customHeight="1">
      <c r="A78" s="77" t="s">
        <v>903</v>
      </c>
      <c r="B78" s="77" t="s">
        <v>904</v>
      </c>
      <c r="C78" s="137" t="s">
        <v>905</v>
      </c>
      <c r="D78" s="141">
        <v>3.99</v>
      </c>
      <c r="E78" s="158">
        <f t="shared" si="7"/>
        <v>1.5960000000000001</v>
      </c>
      <c r="F78" s="78">
        <v>0.4375</v>
      </c>
      <c r="G78" s="78">
        <v>0.375</v>
      </c>
      <c r="H78" s="78">
        <v>5.1875</v>
      </c>
      <c r="I78" s="78">
        <v>0.02</v>
      </c>
      <c r="J78" s="79">
        <v>12</v>
      </c>
      <c r="K78" s="78">
        <v>5.3125</v>
      </c>
      <c r="L78" s="78">
        <v>2.75</v>
      </c>
      <c r="M78" s="78">
        <v>0.9375</v>
      </c>
      <c r="N78" s="78">
        <v>0.35</v>
      </c>
      <c r="O78" s="80">
        <f t="shared" si="6"/>
        <v>13.6962890625</v>
      </c>
      <c r="P78" s="79">
        <v>240</v>
      </c>
      <c r="Q78" s="78">
        <v>6</v>
      </c>
      <c r="R78" s="78">
        <v>12</v>
      </c>
      <c r="S78" s="78">
        <v>6</v>
      </c>
      <c r="T78" s="78">
        <v>8</v>
      </c>
      <c r="U78" s="80">
        <f t="shared" si="8"/>
        <v>0.25</v>
      </c>
      <c r="V78" s="78"/>
      <c r="W78" s="26"/>
      <c r="X78" s="26"/>
      <c r="Y78" s="26"/>
      <c r="Z78" s="81" t="s">
        <v>26</v>
      </c>
      <c r="AA78" s="26"/>
      <c r="AB78" s="14"/>
      <c r="AC78" s="15"/>
      <c r="AD78" s="15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</row>
    <row r="79" spans="1:47" ht="15" customHeight="1">
      <c r="A79" s="77" t="s">
        <v>906</v>
      </c>
      <c r="B79" s="77" t="s">
        <v>907</v>
      </c>
      <c r="C79" s="137" t="s">
        <v>908</v>
      </c>
      <c r="D79" s="141">
        <v>3.99</v>
      </c>
      <c r="E79" s="158">
        <f t="shared" si="7"/>
        <v>1.5960000000000001</v>
      </c>
      <c r="F79" s="78">
        <v>0.4375</v>
      </c>
      <c r="G79" s="78">
        <v>0.375</v>
      </c>
      <c r="H79" s="78">
        <v>5.1875</v>
      </c>
      <c r="I79" s="78">
        <v>0.02</v>
      </c>
      <c r="J79" s="79">
        <v>12</v>
      </c>
      <c r="K79" s="78">
        <v>5.3125</v>
      </c>
      <c r="L79" s="78">
        <v>2.75</v>
      </c>
      <c r="M79" s="78">
        <v>0.9375</v>
      </c>
      <c r="N79" s="78">
        <v>0.35</v>
      </c>
      <c r="O79" s="80">
        <f t="shared" si="6"/>
        <v>13.6962890625</v>
      </c>
      <c r="P79" s="79">
        <v>240</v>
      </c>
      <c r="Q79" s="78">
        <v>6</v>
      </c>
      <c r="R79" s="78">
        <v>12</v>
      </c>
      <c r="S79" s="78">
        <v>6</v>
      </c>
      <c r="T79" s="78">
        <v>8</v>
      </c>
      <c r="U79" s="80">
        <f t="shared" si="8"/>
        <v>0.25</v>
      </c>
      <c r="V79" s="78"/>
      <c r="W79" s="26"/>
      <c r="X79" s="26"/>
      <c r="Y79" s="26"/>
      <c r="Z79" s="81" t="s">
        <v>26</v>
      </c>
      <c r="AA79" s="26"/>
      <c r="AB79" s="14"/>
      <c r="AC79" s="15"/>
      <c r="AD79" s="15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</row>
    <row r="80" spans="1:47" ht="15" customHeight="1">
      <c r="A80" s="77" t="s">
        <v>909</v>
      </c>
      <c r="B80" s="77" t="s">
        <v>910</v>
      </c>
      <c r="C80" s="137" t="s">
        <v>911</v>
      </c>
      <c r="D80" s="141">
        <v>3.99</v>
      </c>
      <c r="E80" s="158">
        <f t="shared" si="7"/>
        <v>1.5960000000000001</v>
      </c>
      <c r="F80" s="78">
        <v>0.4375</v>
      </c>
      <c r="G80" s="78">
        <v>0.375</v>
      </c>
      <c r="H80" s="78">
        <v>5.1875</v>
      </c>
      <c r="I80" s="78">
        <v>0.02</v>
      </c>
      <c r="J80" s="79">
        <v>12</v>
      </c>
      <c r="K80" s="78">
        <v>5.3125</v>
      </c>
      <c r="L80" s="78">
        <v>2.75</v>
      </c>
      <c r="M80" s="78">
        <v>0.9375</v>
      </c>
      <c r="N80" s="78">
        <v>0.35</v>
      </c>
      <c r="O80" s="80">
        <f t="shared" si="6"/>
        <v>13.6962890625</v>
      </c>
      <c r="P80" s="79">
        <v>240</v>
      </c>
      <c r="Q80" s="78">
        <v>6</v>
      </c>
      <c r="R80" s="78">
        <v>12</v>
      </c>
      <c r="S80" s="78">
        <v>6</v>
      </c>
      <c r="T80" s="78">
        <v>8</v>
      </c>
      <c r="U80" s="80">
        <f t="shared" si="8"/>
        <v>0.25</v>
      </c>
      <c r="V80" s="78"/>
      <c r="W80" s="26"/>
      <c r="X80" s="26"/>
      <c r="Y80" s="26"/>
      <c r="Z80" s="81" t="s">
        <v>26</v>
      </c>
      <c r="AA80" s="26"/>
      <c r="AB80" s="14"/>
      <c r="AC80" s="15"/>
      <c r="AD80" s="15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</row>
    <row r="81" spans="1:47" ht="15" customHeight="1">
      <c r="A81" s="77" t="s">
        <v>912</v>
      </c>
      <c r="B81" s="77" t="s">
        <v>913</v>
      </c>
      <c r="C81" s="137" t="s">
        <v>914</v>
      </c>
      <c r="D81" s="141">
        <v>3.99</v>
      </c>
      <c r="E81" s="158">
        <f t="shared" si="7"/>
        <v>1.5960000000000001</v>
      </c>
      <c r="F81" s="78">
        <v>0.4375</v>
      </c>
      <c r="G81" s="78">
        <v>0.375</v>
      </c>
      <c r="H81" s="78">
        <v>5.1875</v>
      </c>
      <c r="I81" s="78">
        <v>0.02</v>
      </c>
      <c r="J81" s="79">
        <v>12</v>
      </c>
      <c r="K81" s="78">
        <v>5.3125</v>
      </c>
      <c r="L81" s="78">
        <v>2.75</v>
      </c>
      <c r="M81" s="78">
        <v>0.9375</v>
      </c>
      <c r="N81" s="78">
        <v>0.35</v>
      </c>
      <c r="O81" s="80">
        <f t="shared" si="6"/>
        <v>13.6962890625</v>
      </c>
      <c r="P81" s="79">
        <v>240</v>
      </c>
      <c r="Q81" s="78">
        <v>6</v>
      </c>
      <c r="R81" s="78">
        <v>12</v>
      </c>
      <c r="S81" s="78">
        <v>6</v>
      </c>
      <c r="T81" s="78">
        <v>8</v>
      </c>
      <c r="U81" s="80">
        <f t="shared" si="8"/>
        <v>0.25</v>
      </c>
      <c r="V81" s="78"/>
      <c r="W81" s="26"/>
      <c r="X81" s="26"/>
      <c r="Y81" s="26"/>
      <c r="Z81" s="81" t="s">
        <v>26</v>
      </c>
      <c r="AA81" s="26"/>
      <c r="AB81" s="14"/>
      <c r="AC81" s="15"/>
      <c r="AD81" s="15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</row>
    <row r="82" spans="1:47" ht="15" customHeight="1">
      <c r="A82" s="77" t="s">
        <v>915</v>
      </c>
      <c r="B82" s="77" t="s">
        <v>916</v>
      </c>
      <c r="C82" s="137" t="s">
        <v>917</v>
      </c>
      <c r="D82" s="141">
        <v>3.99</v>
      </c>
      <c r="E82" s="158">
        <f t="shared" si="7"/>
        <v>1.5960000000000001</v>
      </c>
      <c r="F82" s="78">
        <v>0.4375</v>
      </c>
      <c r="G82" s="78">
        <v>0.375</v>
      </c>
      <c r="H82" s="78">
        <v>5.1875</v>
      </c>
      <c r="I82" s="78">
        <v>0.02</v>
      </c>
      <c r="J82" s="79">
        <v>12</v>
      </c>
      <c r="K82" s="78">
        <v>5.3125</v>
      </c>
      <c r="L82" s="78">
        <v>2.75</v>
      </c>
      <c r="M82" s="78">
        <v>0.9375</v>
      </c>
      <c r="N82" s="78">
        <v>0.35</v>
      </c>
      <c r="O82" s="80">
        <f t="shared" si="6"/>
        <v>13.6962890625</v>
      </c>
      <c r="P82" s="79">
        <v>240</v>
      </c>
      <c r="Q82" s="78">
        <v>6</v>
      </c>
      <c r="R82" s="78">
        <v>12</v>
      </c>
      <c r="S82" s="78">
        <v>6</v>
      </c>
      <c r="T82" s="78">
        <v>8</v>
      </c>
      <c r="U82" s="80">
        <f t="shared" si="8"/>
        <v>0.25</v>
      </c>
      <c r="V82" s="78"/>
      <c r="W82" s="26"/>
      <c r="X82" s="26"/>
      <c r="Y82" s="26"/>
      <c r="Z82" s="81" t="s">
        <v>26</v>
      </c>
      <c r="AA82" s="26"/>
      <c r="AB82" s="14"/>
      <c r="AC82" s="15"/>
      <c r="AD82" s="15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</row>
    <row r="83" spans="1:47" ht="15" customHeight="1">
      <c r="A83" s="77" t="s">
        <v>918</v>
      </c>
      <c r="B83" s="77" t="s">
        <v>919</v>
      </c>
      <c r="C83" s="137" t="s">
        <v>920</v>
      </c>
      <c r="D83" s="141">
        <v>3.99</v>
      </c>
      <c r="E83" s="158">
        <f t="shared" si="7"/>
        <v>1.5960000000000001</v>
      </c>
      <c r="F83" s="78">
        <v>0.4375</v>
      </c>
      <c r="G83" s="78">
        <v>0.375</v>
      </c>
      <c r="H83" s="78">
        <v>5.1875</v>
      </c>
      <c r="I83" s="78">
        <v>0.02</v>
      </c>
      <c r="J83" s="79">
        <v>12</v>
      </c>
      <c r="K83" s="78">
        <v>5.3125</v>
      </c>
      <c r="L83" s="78">
        <v>2.75</v>
      </c>
      <c r="M83" s="78">
        <v>0.9375</v>
      </c>
      <c r="N83" s="78">
        <v>0.35</v>
      </c>
      <c r="O83" s="80">
        <f t="shared" ref="O83:O114" si="9">K83*L83*M83</f>
        <v>13.6962890625</v>
      </c>
      <c r="P83" s="79">
        <v>240</v>
      </c>
      <c r="Q83" s="78">
        <v>6</v>
      </c>
      <c r="R83" s="78">
        <v>12</v>
      </c>
      <c r="S83" s="78">
        <v>6</v>
      </c>
      <c r="T83" s="78">
        <v>8</v>
      </c>
      <c r="U83" s="80">
        <f t="shared" si="8"/>
        <v>0.25</v>
      </c>
      <c r="V83" s="78"/>
      <c r="W83" s="26"/>
      <c r="X83" s="26"/>
      <c r="Y83" s="26"/>
      <c r="Z83" s="81" t="s">
        <v>26</v>
      </c>
      <c r="AA83" s="26"/>
      <c r="AB83" s="14"/>
      <c r="AC83" s="15"/>
      <c r="AD83" s="15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</row>
    <row r="84" spans="1:47" ht="15" customHeight="1">
      <c r="A84" s="77" t="s">
        <v>921</v>
      </c>
      <c r="B84" s="77" t="s">
        <v>922</v>
      </c>
      <c r="C84" s="137" t="s">
        <v>923</v>
      </c>
      <c r="D84" s="141">
        <v>3.99</v>
      </c>
      <c r="E84" s="158">
        <f t="shared" si="7"/>
        <v>1.5960000000000001</v>
      </c>
      <c r="F84" s="78">
        <v>0.4375</v>
      </c>
      <c r="G84" s="78">
        <v>0.375</v>
      </c>
      <c r="H84" s="78">
        <v>5.1875</v>
      </c>
      <c r="I84" s="78">
        <v>0.02</v>
      </c>
      <c r="J84" s="79">
        <v>12</v>
      </c>
      <c r="K84" s="78">
        <v>5.3125</v>
      </c>
      <c r="L84" s="78">
        <v>2.75</v>
      </c>
      <c r="M84" s="78">
        <v>0.9375</v>
      </c>
      <c r="N84" s="78">
        <v>0.35</v>
      </c>
      <c r="O84" s="80">
        <f t="shared" si="9"/>
        <v>13.6962890625</v>
      </c>
      <c r="P84" s="79">
        <v>240</v>
      </c>
      <c r="Q84" s="78">
        <v>6</v>
      </c>
      <c r="R84" s="78">
        <v>12</v>
      </c>
      <c r="S84" s="78">
        <v>6</v>
      </c>
      <c r="T84" s="78">
        <v>8</v>
      </c>
      <c r="U84" s="80">
        <f t="shared" si="8"/>
        <v>0.25</v>
      </c>
      <c r="V84" s="78"/>
      <c r="W84" s="26"/>
      <c r="X84" s="26"/>
      <c r="Y84" s="26"/>
      <c r="Z84" s="81" t="s">
        <v>26</v>
      </c>
      <c r="AA84" s="26"/>
      <c r="AB84" s="14"/>
      <c r="AC84" s="15"/>
      <c r="AD84" s="15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</row>
    <row r="85" spans="1:47" ht="15" customHeight="1">
      <c r="A85" s="77" t="s">
        <v>924</v>
      </c>
      <c r="B85" s="87" t="s">
        <v>925</v>
      </c>
      <c r="C85" s="137" t="s">
        <v>926</v>
      </c>
      <c r="D85" s="141">
        <v>3.99</v>
      </c>
      <c r="E85" s="158">
        <f t="shared" si="7"/>
        <v>1.5960000000000001</v>
      </c>
      <c r="F85" s="78">
        <v>0.4375</v>
      </c>
      <c r="G85" s="78">
        <v>0.375</v>
      </c>
      <c r="H85" s="78">
        <v>5.1875</v>
      </c>
      <c r="I85" s="78">
        <v>0.02</v>
      </c>
      <c r="J85" s="79">
        <v>12</v>
      </c>
      <c r="K85" s="78">
        <v>5.3125</v>
      </c>
      <c r="L85" s="78">
        <v>2.75</v>
      </c>
      <c r="M85" s="78">
        <v>0.9375</v>
      </c>
      <c r="N85" s="78">
        <v>0.35</v>
      </c>
      <c r="O85" s="80">
        <f t="shared" si="9"/>
        <v>13.6962890625</v>
      </c>
      <c r="P85" s="79">
        <v>240</v>
      </c>
      <c r="Q85" s="78">
        <v>6</v>
      </c>
      <c r="R85" s="78">
        <v>12</v>
      </c>
      <c r="S85" s="78">
        <v>6</v>
      </c>
      <c r="T85" s="78">
        <v>8</v>
      </c>
      <c r="U85" s="80">
        <f t="shared" si="8"/>
        <v>0.25</v>
      </c>
      <c r="V85" s="78"/>
      <c r="W85" s="26"/>
      <c r="X85" s="26"/>
      <c r="Y85" s="26"/>
      <c r="Z85" s="81" t="s">
        <v>26</v>
      </c>
      <c r="AA85" s="26"/>
      <c r="AB85" s="14"/>
      <c r="AC85" s="15"/>
      <c r="AD85" s="15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</row>
    <row r="86" spans="1:47" ht="15" customHeight="1">
      <c r="A86" s="106" t="s">
        <v>927</v>
      </c>
      <c r="B86" s="107" t="s">
        <v>928</v>
      </c>
      <c r="C86" s="137" t="s">
        <v>929</v>
      </c>
      <c r="D86" s="141">
        <v>3.99</v>
      </c>
      <c r="E86" s="158">
        <f t="shared" si="7"/>
        <v>1.5960000000000001</v>
      </c>
      <c r="F86" s="78">
        <v>0.4375</v>
      </c>
      <c r="G86" s="78">
        <v>0.375</v>
      </c>
      <c r="H86" s="78">
        <v>5.1875</v>
      </c>
      <c r="I86" s="78">
        <v>0.02</v>
      </c>
      <c r="J86" s="79">
        <v>12</v>
      </c>
      <c r="K86" s="78">
        <v>5.3125</v>
      </c>
      <c r="L86" s="78">
        <v>2.75</v>
      </c>
      <c r="M86" s="78">
        <v>0.9375</v>
      </c>
      <c r="N86" s="78">
        <v>0.35</v>
      </c>
      <c r="O86" s="80">
        <f t="shared" si="9"/>
        <v>13.6962890625</v>
      </c>
      <c r="P86" s="79">
        <v>240</v>
      </c>
      <c r="Q86" s="78">
        <v>6</v>
      </c>
      <c r="R86" s="78">
        <v>12</v>
      </c>
      <c r="S86" s="78">
        <v>6</v>
      </c>
      <c r="T86" s="78">
        <v>8</v>
      </c>
      <c r="U86" s="80">
        <f t="shared" si="8"/>
        <v>0.25</v>
      </c>
      <c r="V86" s="78"/>
      <c r="W86" s="26"/>
      <c r="X86" s="26"/>
      <c r="Y86" s="26"/>
      <c r="Z86" s="81"/>
      <c r="AA86" s="26"/>
      <c r="AB86" s="14"/>
      <c r="AC86" s="15"/>
      <c r="AD86" s="15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</row>
    <row r="87" spans="1:47" ht="15" customHeight="1">
      <c r="A87" s="106" t="s">
        <v>930</v>
      </c>
      <c r="B87" s="107" t="s">
        <v>931</v>
      </c>
      <c r="C87" s="137" t="s">
        <v>932</v>
      </c>
      <c r="D87" s="141">
        <v>3.99</v>
      </c>
      <c r="E87" s="158">
        <f t="shared" si="7"/>
        <v>1.5960000000000001</v>
      </c>
      <c r="F87" s="78">
        <v>0.4375</v>
      </c>
      <c r="G87" s="78">
        <v>0.375</v>
      </c>
      <c r="H87" s="78">
        <v>5.1875</v>
      </c>
      <c r="I87" s="78">
        <v>0.02</v>
      </c>
      <c r="J87" s="79">
        <v>12</v>
      </c>
      <c r="K87" s="78">
        <v>5.3125</v>
      </c>
      <c r="L87" s="78">
        <v>2.75</v>
      </c>
      <c r="M87" s="78">
        <v>0.9375</v>
      </c>
      <c r="N87" s="78">
        <v>0.35</v>
      </c>
      <c r="O87" s="80">
        <f t="shared" si="9"/>
        <v>13.6962890625</v>
      </c>
      <c r="P87" s="79">
        <v>240</v>
      </c>
      <c r="Q87" s="78">
        <v>6</v>
      </c>
      <c r="R87" s="78">
        <v>12</v>
      </c>
      <c r="S87" s="78">
        <v>6</v>
      </c>
      <c r="T87" s="78">
        <v>8</v>
      </c>
      <c r="U87" s="80">
        <f t="shared" si="8"/>
        <v>0.25</v>
      </c>
      <c r="V87" s="78"/>
      <c r="W87" s="26"/>
      <c r="X87" s="26"/>
      <c r="Y87" s="26"/>
      <c r="Z87" s="81"/>
      <c r="AA87" s="26"/>
      <c r="AB87" s="14"/>
      <c r="AC87" s="15"/>
      <c r="AD87" s="15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</row>
    <row r="88" spans="1:47" ht="15" customHeight="1">
      <c r="A88" s="77" t="s">
        <v>1005</v>
      </c>
      <c r="B88" s="100" t="s">
        <v>1006</v>
      </c>
      <c r="C88" s="137" t="s">
        <v>1007</v>
      </c>
      <c r="D88" s="141">
        <v>4.09</v>
      </c>
      <c r="E88" s="158">
        <f t="shared" si="7"/>
        <v>1.6360000000000001</v>
      </c>
      <c r="F88" s="78">
        <v>1.875</v>
      </c>
      <c r="G88" s="78">
        <v>0.5</v>
      </c>
      <c r="H88" s="78">
        <v>7.25</v>
      </c>
      <c r="I88" s="78">
        <v>0.05</v>
      </c>
      <c r="J88" s="79">
        <v>12</v>
      </c>
      <c r="K88" s="78">
        <v>7.375</v>
      </c>
      <c r="L88" s="78">
        <v>4</v>
      </c>
      <c r="M88" s="78">
        <v>2.25</v>
      </c>
      <c r="N88" s="78">
        <v>0.5</v>
      </c>
      <c r="O88" s="80">
        <f t="shared" si="9"/>
        <v>66.375</v>
      </c>
      <c r="P88" s="79">
        <v>144</v>
      </c>
      <c r="Q88" s="78">
        <v>10</v>
      </c>
      <c r="R88" s="78">
        <v>14</v>
      </c>
      <c r="S88" s="78">
        <v>10</v>
      </c>
      <c r="T88" s="78">
        <v>8.25</v>
      </c>
      <c r="U88" s="80">
        <f t="shared" si="8"/>
        <v>0.81018518518518523</v>
      </c>
      <c r="V88" s="78"/>
      <c r="W88" s="26"/>
      <c r="X88" s="26"/>
      <c r="Y88" s="26"/>
      <c r="Z88" s="81" t="s">
        <v>26</v>
      </c>
      <c r="AA88" s="26"/>
      <c r="AB88" s="14"/>
      <c r="AC88" s="15"/>
      <c r="AD88" s="15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</row>
    <row r="89" spans="1:47" ht="15" customHeight="1">
      <c r="A89" s="77" t="s">
        <v>960</v>
      </c>
      <c r="B89" s="77" t="s">
        <v>961</v>
      </c>
      <c r="C89" s="137" t="s">
        <v>962</v>
      </c>
      <c r="D89" s="141">
        <v>4.09</v>
      </c>
      <c r="E89" s="158">
        <f t="shared" si="7"/>
        <v>1.6360000000000001</v>
      </c>
      <c r="F89" s="78">
        <v>1.875</v>
      </c>
      <c r="G89" s="78">
        <v>0.5</v>
      </c>
      <c r="H89" s="78">
        <v>7.25</v>
      </c>
      <c r="I89" s="78">
        <v>0.05</v>
      </c>
      <c r="J89" s="79">
        <v>12</v>
      </c>
      <c r="K89" s="78">
        <v>7.375</v>
      </c>
      <c r="L89" s="78">
        <v>4</v>
      </c>
      <c r="M89" s="78">
        <v>2.25</v>
      </c>
      <c r="N89" s="78">
        <v>0.5</v>
      </c>
      <c r="O89" s="80">
        <f t="shared" si="9"/>
        <v>66.375</v>
      </c>
      <c r="P89" s="79">
        <v>144</v>
      </c>
      <c r="Q89" s="78">
        <v>10</v>
      </c>
      <c r="R89" s="78">
        <v>14</v>
      </c>
      <c r="S89" s="78">
        <v>10</v>
      </c>
      <c r="T89" s="78">
        <v>8.25</v>
      </c>
      <c r="U89" s="80">
        <f t="shared" si="8"/>
        <v>0.81018518518518523</v>
      </c>
      <c r="V89" s="78"/>
      <c r="W89" s="26"/>
      <c r="X89" s="26"/>
      <c r="Y89" s="26"/>
      <c r="Z89" s="81" t="s">
        <v>26</v>
      </c>
      <c r="AA89" s="26"/>
      <c r="AB89" s="14"/>
      <c r="AC89" s="15"/>
      <c r="AD89" s="15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</row>
    <row r="90" spans="1:47" ht="15" customHeight="1">
      <c r="A90" s="77" t="s">
        <v>1017</v>
      </c>
      <c r="B90" s="77" t="s">
        <v>1018</v>
      </c>
      <c r="C90" s="137" t="s">
        <v>1019</v>
      </c>
      <c r="D90" s="141">
        <v>4.09</v>
      </c>
      <c r="E90" s="158">
        <f t="shared" si="7"/>
        <v>1.6360000000000001</v>
      </c>
      <c r="F90" s="78">
        <v>1.875</v>
      </c>
      <c r="G90" s="78">
        <v>0.5</v>
      </c>
      <c r="H90" s="78">
        <v>7.25</v>
      </c>
      <c r="I90" s="78">
        <v>0.05</v>
      </c>
      <c r="J90" s="79">
        <v>12</v>
      </c>
      <c r="K90" s="78">
        <v>7.375</v>
      </c>
      <c r="L90" s="78">
        <v>4</v>
      </c>
      <c r="M90" s="78">
        <v>2.25</v>
      </c>
      <c r="N90" s="78">
        <v>0.5</v>
      </c>
      <c r="O90" s="80">
        <f t="shared" si="9"/>
        <v>66.375</v>
      </c>
      <c r="P90" s="79">
        <v>144</v>
      </c>
      <c r="Q90" s="78">
        <v>10</v>
      </c>
      <c r="R90" s="78">
        <v>14</v>
      </c>
      <c r="S90" s="78">
        <v>10</v>
      </c>
      <c r="T90" s="78">
        <v>8.25</v>
      </c>
      <c r="U90" s="80">
        <f t="shared" si="8"/>
        <v>0.81018518518518523</v>
      </c>
      <c r="V90" s="78"/>
      <c r="W90" s="26"/>
      <c r="X90" s="26"/>
      <c r="Y90" s="26"/>
      <c r="Z90" s="81" t="s">
        <v>26</v>
      </c>
      <c r="AA90" s="26"/>
      <c r="AB90" s="14"/>
      <c r="AC90" s="15"/>
      <c r="AD90" s="15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</row>
    <row r="91" spans="1:47" ht="15" customHeight="1">
      <c r="A91" s="77" t="s">
        <v>942</v>
      </c>
      <c r="B91" s="77" t="s">
        <v>943</v>
      </c>
      <c r="C91" s="137" t="s">
        <v>944</v>
      </c>
      <c r="D91" s="141">
        <v>4.09</v>
      </c>
      <c r="E91" s="158">
        <f t="shared" si="7"/>
        <v>1.6360000000000001</v>
      </c>
      <c r="F91" s="78">
        <v>1.875</v>
      </c>
      <c r="G91" s="78">
        <v>0.5</v>
      </c>
      <c r="H91" s="78">
        <v>7.25</v>
      </c>
      <c r="I91" s="78">
        <v>0.05</v>
      </c>
      <c r="J91" s="79">
        <v>12</v>
      </c>
      <c r="K91" s="78">
        <v>7.375</v>
      </c>
      <c r="L91" s="78">
        <v>4</v>
      </c>
      <c r="M91" s="78">
        <v>2.25</v>
      </c>
      <c r="N91" s="78">
        <v>0.5</v>
      </c>
      <c r="O91" s="80">
        <f t="shared" si="9"/>
        <v>66.375</v>
      </c>
      <c r="P91" s="79">
        <v>144</v>
      </c>
      <c r="Q91" s="78">
        <v>10</v>
      </c>
      <c r="R91" s="78">
        <v>14</v>
      </c>
      <c r="S91" s="78">
        <v>10</v>
      </c>
      <c r="T91" s="78">
        <v>8.25</v>
      </c>
      <c r="U91" s="80">
        <f t="shared" si="8"/>
        <v>0.81018518518518523</v>
      </c>
      <c r="V91" s="78"/>
      <c r="W91" s="26"/>
      <c r="X91" s="26"/>
      <c r="Y91" s="26"/>
      <c r="Z91" s="81" t="s">
        <v>26</v>
      </c>
      <c r="AA91" s="26"/>
      <c r="AB91" s="14"/>
      <c r="AC91" s="15"/>
      <c r="AD91" s="15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</row>
    <row r="92" spans="1:47" ht="15" customHeight="1">
      <c r="A92" s="77" t="s">
        <v>1029</v>
      </c>
      <c r="B92" s="77" t="s">
        <v>1030</v>
      </c>
      <c r="C92" s="137" t="s">
        <v>1031</v>
      </c>
      <c r="D92" s="141">
        <v>4.09</v>
      </c>
      <c r="E92" s="158">
        <f t="shared" si="7"/>
        <v>1.6360000000000001</v>
      </c>
      <c r="F92" s="78">
        <v>1.875</v>
      </c>
      <c r="G92" s="78">
        <v>0.5</v>
      </c>
      <c r="H92" s="78">
        <v>7.25</v>
      </c>
      <c r="I92" s="78">
        <v>0.05</v>
      </c>
      <c r="J92" s="79">
        <v>12</v>
      </c>
      <c r="K92" s="78">
        <v>7.375</v>
      </c>
      <c r="L92" s="78">
        <v>4</v>
      </c>
      <c r="M92" s="78">
        <v>2.25</v>
      </c>
      <c r="N92" s="78">
        <v>0.5</v>
      </c>
      <c r="O92" s="80">
        <f t="shared" si="9"/>
        <v>66.375</v>
      </c>
      <c r="P92" s="79">
        <v>144</v>
      </c>
      <c r="Q92" s="78">
        <v>10</v>
      </c>
      <c r="R92" s="78">
        <v>14</v>
      </c>
      <c r="S92" s="78">
        <v>10</v>
      </c>
      <c r="T92" s="78">
        <v>8.25</v>
      </c>
      <c r="U92" s="80">
        <f t="shared" si="8"/>
        <v>0.81018518518518523</v>
      </c>
      <c r="V92" s="78"/>
      <c r="W92" s="26"/>
      <c r="X92" s="26"/>
      <c r="Y92" s="26"/>
      <c r="Z92" s="81" t="s">
        <v>26</v>
      </c>
      <c r="AA92" s="26"/>
      <c r="AB92" s="14"/>
      <c r="AC92" s="15"/>
      <c r="AD92" s="15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</row>
    <row r="93" spans="1:47" ht="15" customHeight="1">
      <c r="A93" s="77" t="s">
        <v>945</v>
      </c>
      <c r="B93" s="77" t="s">
        <v>946</v>
      </c>
      <c r="C93" s="137" t="s">
        <v>947</v>
      </c>
      <c r="D93" s="141">
        <v>4.09</v>
      </c>
      <c r="E93" s="158">
        <f t="shared" si="7"/>
        <v>1.6360000000000001</v>
      </c>
      <c r="F93" s="78">
        <v>1.875</v>
      </c>
      <c r="G93" s="78">
        <v>0.5</v>
      </c>
      <c r="H93" s="78">
        <v>7.25</v>
      </c>
      <c r="I93" s="78">
        <v>0.05</v>
      </c>
      <c r="J93" s="79">
        <v>12</v>
      </c>
      <c r="K93" s="78">
        <v>7.375</v>
      </c>
      <c r="L93" s="78">
        <v>4</v>
      </c>
      <c r="M93" s="78">
        <v>2.25</v>
      </c>
      <c r="N93" s="78">
        <v>0.5</v>
      </c>
      <c r="O93" s="80">
        <f t="shared" si="9"/>
        <v>66.375</v>
      </c>
      <c r="P93" s="79">
        <v>144</v>
      </c>
      <c r="Q93" s="78">
        <v>10</v>
      </c>
      <c r="R93" s="78">
        <v>14</v>
      </c>
      <c r="S93" s="78">
        <v>10</v>
      </c>
      <c r="T93" s="78">
        <v>8.25</v>
      </c>
      <c r="U93" s="80">
        <f t="shared" si="8"/>
        <v>0.81018518518518523</v>
      </c>
      <c r="V93" s="78"/>
      <c r="W93" s="26"/>
      <c r="X93" s="26"/>
      <c r="Y93" s="26"/>
      <c r="Z93" s="81" t="s">
        <v>26</v>
      </c>
      <c r="AA93" s="26"/>
      <c r="AB93" s="14"/>
      <c r="AC93" s="15"/>
      <c r="AD93" s="15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</row>
    <row r="94" spans="1:47" ht="15" customHeight="1">
      <c r="A94" s="77" t="s">
        <v>1026</v>
      </c>
      <c r="B94" s="77" t="s">
        <v>1027</v>
      </c>
      <c r="C94" s="137" t="s">
        <v>1028</v>
      </c>
      <c r="D94" s="141">
        <v>4.09</v>
      </c>
      <c r="E94" s="158">
        <f t="shared" si="7"/>
        <v>1.6360000000000001</v>
      </c>
      <c r="F94" s="78">
        <v>1.875</v>
      </c>
      <c r="G94" s="78">
        <v>0.5</v>
      </c>
      <c r="H94" s="78">
        <v>7.25</v>
      </c>
      <c r="I94" s="78">
        <v>0.05</v>
      </c>
      <c r="J94" s="79">
        <v>12</v>
      </c>
      <c r="K94" s="78">
        <v>7.375</v>
      </c>
      <c r="L94" s="78">
        <v>4</v>
      </c>
      <c r="M94" s="78">
        <v>2.25</v>
      </c>
      <c r="N94" s="78">
        <v>0.5</v>
      </c>
      <c r="O94" s="80">
        <f t="shared" si="9"/>
        <v>66.375</v>
      </c>
      <c r="P94" s="79">
        <v>144</v>
      </c>
      <c r="Q94" s="78">
        <v>10</v>
      </c>
      <c r="R94" s="78">
        <v>14</v>
      </c>
      <c r="S94" s="78">
        <v>10</v>
      </c>
      <c r="T94" s="78">
        <v>8.25</v>
      </c>
      <c r="U94" s="80">
        <f t="shared" si="8"/>
        <v>0.81018518518518523</v>
      </c>
      <c r="V94" s="78"/>
      <c r="W94" s="26"/>
      <c r="X94" s="26"/>
      <c r="Y94" s="26"/>
      <c r="Z94" s="81" t="s">
        <v>26</v>
      </c>
      <c r="AA94" s="26"/>
      <c r="AB94" s="14"/>
      <c r="AC94" s="15"/>
      <c r="AD94" s="15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</row>
    <row r="95" spans="1:47" ht="15" customHeight="1">
      <c r="A95" s="77" t="s">
        <v>999</v>
      </c>
      <c r="B95" s="77" t="s">
        <v>1000</v>
      </c>
      <c r="C95" s="137" t="s">
        <v>1001</v>
      </c>
      <c r="D95" s="141">
        <v>4.09</v>
      </c>
      <c r="E95" s="158">
        <f t="shared" si="7"/>
        <v>1.6360000000000001</v>
      </c>
      <c r="F95" s="78">
        <v>1.875</v>
      </c>
      <c r="G95" s="78">
        <v>0.5</v>
      </c>
      <c r="H95" s="78">
        <v>7.25</v>
      </c>
      <c r="I95" s="78">
        <v>0.05</v>
      </c>
      <c r="J95" s="79">
        <v>12</v>
      </c>
      <c r="K95" s="78">
        <v>7.375</v>
      </c>
      <c r="L95" s="78">
        <v>4</v>
      </c>
      <c r="M95" s="78">
        <v>2.25</v>
      </c>
      <c r="N95" s="78">
        <v>0.5</v>
      </c>
      <c r="O95" s="80">
        <f t="shared" si="9"/>
        <v>66.375</v>
      </c>
      <c r="P95" s="79">
        <v>144</v>
      </c>
      <c r="Q95" s="78">
        <v>10</v>
      </c>
      <c r="R95" s="78">
        <v>14</v>
      </c>
      <c r="S95" s="78">
        <v>10</v>
      </c>
      <c r="T95" s="78">
        <v>8.25</v>
      </c>
      <c r="U95" s="80">
        <f t="shared" si="8"/>
        <v>0.81018518518518523</v>
      </c>
      <c r="V95" s="78"/>
      <c r="W95" s="26"/>
      <c r="X95" s="26"/>
      <c r="Y95" s="26"/>
      <c r="Z95" s="81" t="s">
        <v>26</v>
      </c>
      <c r="AA95" s="26"/>
      <c r="AB95" s="14"/>
      <c r="AC95" s="15"/>
      <c r="AD95" s="15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</row>
    <row r="96" spans="1:47" ht="15" customHeight="1">
      <c r="A96" s="77" t="s">
        <v>948</v>
      </c>
      <c r="B96" s="77" t="s">
        <v>949</v>
      </c>
      <c r="C96" s="137" t="s">
        <v>950</v>
      </c>
      <c r="D96" s="141">
        <v>4.09</v>
      </c>
      <c r="E96" s="158">
        <f t="shared" si="7"/>
        <v>1.6360000000000001</v>
      </c>
      <c r="F96" s="78">
        <v>1.875</v>
      </c>
      <c r="G96" s="78">
        <v>0.5</v>
      </c>
      <c r="H96" s="78">
        <v>7.25</v>
      </c>
      <c r="I96" s="78">
        <v>0.05</v>
      </c>
      <c r="J96" s="79">
        <v>12</v>
      </c>
      <c r="K96" s="78">
        <v>7.375</v>
      </c>
      <c r="L96" s="78">
        <v>4</v>
      </c>
      <c r="M96" s="78">
        <v>2.25</v>
      </c>
      <c r="N96" s="78">
        <v>0.5</v>
      </c>
      <c r="O96" s="80">
        <f t="shared" si="9"/>
        <v>66.375</v>
      </c>
      <c r="P96" s="79">
        <v>144</v>
      </c>
      <c r="Q96" s="78">
        <v>10</v>
      </c>
      <c r="R96" s="78">
        <v>14</v>
      </c>
      <c r="S96" s="78">
        <v>10</v>
      </c>
      <c r="T96" s="78">
        <v>8.25</v>
      </c>
      <c r="U96" s="80">
        <f t="shared" si="8"/>
        <v>0.81018518518518523</v>
      </c>
      <c r="V96" s="78"/>
      <c r="W96" s="26"/>
      <c r="X96" s="26"/>
      <c r="Y96" s="26"/>
      <c r="Z96" s="81" t="s">
        <v>26</v>
      </c>
      <c r="AA96" s="26"/>
      <c r="AB96" s="14"/>
      <c r="AC96" s="15"/>
      <c r="AD96" s="15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</row>
    <row r="97" spans="1:47" ht="15" customHeight="1">
      <c r="A97" s="77" t="s">
        <v>1020</v>
      </c>
      <c r="B97" s="77" t="s">
        <v>1021</v>
      </c>
      <c r="C97" s="137" t="s">
        <v>1022</v>
      </c>
      <c r="D97" s="141">
        <v>4.09</v>
      </c>
      <c r="E97" s="158">
        <f t="shared" si="7"/>
        <v>1.6360000000000001</v>
      </c>
      <c r="F97" s="78">
        <v>1.875</v>
      </c>
      <c r="G97" s="78">
        <v>0.5</v>
      </c>
      <c r="H97" s="78">
        <v>7.25</v>
      </c>
      <c r="I97" s="78">
        <v>0.05</v>
      </c>
      <c r="J97" s="79">
        <v>12</v>
      </c>
      <c r="K97" s="78">
        <v>7.375</v>
      </c>
      <c r="L97" s="78">
        <v>4</v>
      </c>
      <c r="M97" s="78">
        <v>2.25</v>
      </c>
      <c r="N97" s="78">
        <v>0.5</v>
      </c>
      <c r="O97" s="80">
        <f t="shared" si="9"/>
        <v>66.375</v>
      </c>
      <c r="P97" s="79">
        <v>144</v>
      </c>
      <c r="Q97" s="78">
        <v>10</v>
      </c>
      <c r="R97" s="78">
        <v>14</v>
      </c>
      <c r="S97" s="78">
        <v>10</v>
      </c>
      <c r="T97" s="78">
        <v>8.25</v>
      </c>
      <c r="U97" s="80">
        <f t="shared" si="8"/>
        <v>0.81018518518518523</v>
      </c>
      <c r="V97" s="78"/>
      <c r="W97" s="26"/>
      <c r="X97" s="26"/>
      <c r="Y97" s="26"/>
      <c r="Z97" s="81" t="s">
        <v>26</v>
      </c>
      <c r="AA97" s="26"/>
      <c r="AB97" s="14"/>
      <c r="AC97" s="15"/>
      <c r="AD97" s="15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</row>
    <row r="98" spans="1:47" ht="15" customHeight="1">
      <c r="A98" s="77" t="s">
        <v>1002</v>
      </c>
      <c r="B98" s="77" t="s">
        <v>1003</v>
      </c>
      <c r="C98" s="137" t="s">
        <v>1004</v>
      </c>
      <c r="D98" s="141">
        <v>4.09</v>
      </c>
      <c r="E98" s="158">
        <f t="shared" si="7"/>
        <v>1.6360000000000001</v>
      </c>
      <c r="F98" s="78">
        <v>1.875</v>
      </c>
      <c r="G98" s="78">
        <v>0.5</v>
      </c>
      <c r="H98" s="78">
        <v>7.25</v>
      </c>
      <c r="I98" s="78">
        <v>0.05</v>
      </c>
      <c r="J98" s="79">
        <v>12</v>
      </c>
      <c r="K98" s="78">
        <v>7.375</v>
      </c>
      <c r="L98" s="78">
        <v>4</v>
      </c>
      <c r="M98" s="78">
        <v>2.25</v>
      </c>
      <c r="N98" s="78">
        <v>0.5</v>
      </c>
      <c r="O98" s="80">
        <f t="shared" si="9"/>
        <v>66.375</v>
      </c>
      <c r="P98" s="79">
        <v>144</v>
      </c>
      <c r="Q98" s="78">
        <v>10</v>
      </c>
      <c r="R98" s="78">
        <v>14</v>
      </c>
      <c r="S98" s="78">
        <v>10</v>
      </c>
      <c r="T98" s="78">
        <v>8.25</v>
      </c>
      <c r="U98" s="80">
        <f t="shared" si="8"/>
        <v>0.81018518518518523</v>
      </c>
      <c r="V98" s="78"/>
      <c r="W98" s="26"/>
      <c r="X98" s="26"/>
      <c r="Y98" s="26"/>
      <c r="Z98" s="81" t="s">
        <v>26</v>
      </c>
      <c r="AA98" s="26"/>
      <c r="AB98" s="14"/>
      <c r="AC98" s="15"/>
      <c r="AD98" s="15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</row>
    <row r="99" spans="1:47" ht="15" customHeight="1">
      <c r="A99" s="77" t="s">
        <v>951</v>
      </c>
      <c r="B99" s="77" t="s">
        <v>952</v>
      </c>
      <c r="C99" s="137" t="s">
        <v>953</v>
      </c>
      <c r="D99" s="141">
        <v>4.09</v>
      </c>
      <c r="E99" s="158">
        <f t="shared" si="7"/>
        <v>1.6360000000000001</v>
      </c>
      <c r="F99" s="78">
        <v>1.875</v>
      </c>
      <c r="G99" s="78">
        <v>0.5</v>
      </c>
      <c r="H99" s="78">
        <v>7.25</v>
      </c>
      <c r="I99" s="78">
        <v>0.05</v>
      </c>
      <c r="J99" s="79">
        <v>12</v>
      </c>
      <c r="K99" s="78">
        <v>7.375</v>
      </c>
      <c r="L99" s="78">
        <v>4</v>
      </c>
      <c r="M99" s="78">
        <v>2.25</v>
      </c>
      <c r="N99" s="78">
        <v>0.5</v>
      </c>
      <c r="O99" s="80">
        <f t="shared" si="9"/>
        <v>66.375</v>
      </c>
      <c r="P99" s="79">
        <v>144</v>
      </c>
      <c r="Q99" s="78">
        <v>10</v>
      </c>
      <c r="R99" s="78">
        <v>14</v>
      </c>
      <c r="S99" s="78">
        <v>10</v>
      </c>
      <c r="T99" s="78">
        <v>8.25</v>
      </c>
      <c r="U99" s="80">
        <f t="shared" si="8"/>
        <v>0.81018518518518523</v>
      </c>
      <c r="V99" s="78"/>
      <c r="W99" s="26"/>
      <c r="X99" s="26"/>
      <c r="Y99" s="26"/>
      <c r="Z99" s="81" t="s">
        <v>26</v>
      </c>
      <c r="AA99" s="26"/>
      <c r="AB99" s="14"/>
      <c r="AC99" s="15"/>
      <c r="AD99" s="15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</row>
    <row r="100" spans="1:47" ht="15" customHeight="1">
      <c r="A100" s="77" t="s">
        <v>972</v>
      </c>
      <c r="B100" s="77" t="s">
        <v>973</v>
      </c>
      <c r="C100" s="137" t="s">
        <v>974</v>
      </c>
      <c r="D100" s="141">
        <v>4.09</v>
      </c>
      <c r="E100" s="158">
        <f t="shared" si="7"/>
        <v>1.6360000000000001</v>
      </c>
      <c r="F100" s="78">
        <v>1.875</v>
      </c>
      <c r="G100" s="78">
        <v>0.5</v>
      </c>
      <c r="H100" s="78">
        <v>7.25</v>
      </c>
      <c r="I100" s="78">
        <v>0.05</v>
      </c>
      <c r="J100" s="79">
        <v>12</v>
      </c>
      <c r="K100" s="78">
        <v>7.375</v>
      </c>
      <c r="L100" s="78">
        <v>4</v>
      </c>
      <c r="M100" s="78">
        <v>2.25</v>
      </c>
      <c r="N100" s="78">
        <v>0.5</v>
      </c>
      <c r="O100" s="80">
        <f t="shared" si="9"/>
        <v>66.375</v>
      </c>
      <c r="P100" s="79">
        <v>144</v>
      </c>
      <c r="Q100" s="78">
        <v>10</v>
      </c>
      <c r="R100" s="78">
        <v>14</v>
      </c>
      <c r="S100" s="78">
        <v>10</v>
      </c>
      <c r="T100" s="78">
        <v>8.25</v>
      </c>
      <c r="U100" s="80">
        <f t="shared" si="8"/>
        <v>0.81018518518518523</v>
      </c>
      <c r="V100" s="78"/>
      <c r="W100" s="26"/>
      <c r="X100" s="26"/>
      <c r="Y100" s="26"/>
      <c r="Z100" s="81" t="s">
        <v>26</v>
      </c>
      <c r="AA100" s="26"/>
      <c r="AB100" s="14"/>
      <c r="AC100" s="15"/>
      <c r="AD100" s="15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</row>
    <row r="101" spans="1:47" ht="15" customHeight="1">
      <c r="A101" s="77" t="s">
        <v>993</v>
      </c>
      <c r="B101" s="77" t="s">
        <v>994</v>
      </c>
      <c r="C101" s="137" t="s">
        <v>995</v>
      </c>
      <c r="D101" s="141">
        <v>4.09</v>
      </c>
      <c r="E101" s="158">
        <f t="shared" si="7"/>
        <v>1.6360000000000001</v>
      </c>
      <c r="F101" s="78">
        <v>1.875</v>
      </c>
      <c r="G101" s="78">
        <v>0.5</v>
      </c>
      <c r="H101" s="78">
        <v>7.25</v>
      </c>
      <c r="I101" s="78">
        <v>0.05</v>
      </c>
      <c r="J101" s="79">
        <v>12</v>
      </c>
      <c r="K101" s="78">
        <v>7.375</v>
      </c>
      <c r="L101" s="78">
        <v>4</v>
      </c>
      <c r="M101" s="78">
        <v>2.25</v>
      </c>
      <c r="N101" s="78">
        <v>0.5</v>
      </c>
      <c r="O101" s="80">
        <f t="shared" si="9"/>
        <v>66.375</v>
      </c>
      <c r="P101" s="79">
        <v>144</v>
      </c>
      <c r="Q101" s="78">
        <v>10</v>
      </c>
      <c r="R101" s="78">
        <v>14</v>
      </c>
      <c r="S101" s="78">
        <v>10</v>
      </c>
      <c r="T101" s="78">
        <v>8.25</v>
      </c>
      <c r="U101" s="80">
        <f t="shared" si="8"/>
        <v>0.81018518518518523</v>
      </c>
      <c r="V101" s="78"/>
      <c r="W101" s="26"/>
      <c r="X101" s="26"/>
      <c r="Y101" s="26"/>
      <c r="Z101" s="81" t="s">
        <v>26</v>
      </c>
      <c r="AA101" s="26"/>
      <c r="AB101" s="14"/>
      <c r="AC101" s="15"/>
      <c r="AD101" s="15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</row>
    <row r="102" spans="1:47" ht="15" customHeight="1">
      <c r="A102" s="77" t="s">
        <v>990</v>
      </c>
      <c r="B102" s="77" t="s">
        <v>991</v>
      </c>
      <c r="C102" s="137" t="s">
        <v>992</v>
      </c>
      <c r="D102" s="141">
        <v>4.09</v>
      </c>
      <c r="E102" s="158">
        <f t="shared" si="7"/>
        <v>1.6360000000000001</v>
      </c>
      <c r="F102" s="78">
        <v>1.875</v>
      </c>
      <c r="G102" s="78">
        <v>0.5</v>
      </c>
      <c r="H102" s="78">
        <v>7.25</v>
      </c>
      <c r="I102" s="78">
        <v>0.05</v>
      </c>
      <c r="J102" s="79">
        <v>12</v>
      </c>
      <c r="K102" s="78">
        <v>7.375</v>
      </c>
      <c r="L102" s="78">
        <v>4</v>
      </c>
      <c r="M102" s="78">
        <v>2.25</v>
      </c>
      <c r="N102" s="78">
        <v>0.5</v>
      </c>
      <c r="O102" s="80">
        <f t="shared" si="9"/>
        <v>66.375</v>
      </c>
      <c r="P102" s="79">
        <v>144</v>
      </c>
      <c r="Q102" s="78">
        <v>10</v>
      </c>
      <c r="R102" s="78">
        <v>14</v>
      </c>
      <c r="S102" s="78">
        <v>10</v>
      </c>
      <c r="T102" s="78">
        <v>8.25</v>
      </c>
      <c r="U102" s="80">
        <f t="shared" si="8"/>
        <v>0.81018518518518523</v>
      </c>
      <c r="V102" s="78"/>
      <c r="W102" s="26"/>
      <c r="X102" s="26"/>
      <c r="Y102" s="26"/>
      <c r="Z102" s="81" t="s">
        <v>26</v>
      </c>
      <c r="AA102" s="26"/>
      <c r="AB102" s="14"/>
      <c r="AC102" s="15"/>
      <c r="AD102" s="15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</row>
    <row r="103" spans="1:47" ht="15" customHeight="1">
      <c r="A103" s="77" t="s">
        <v>1032</v>
      </c>
      <c r="B103" s="108" t="s">
        <v>1033</v>
      </c>
      <c r="C103" s="137" t="s">
        <v>5418</v>
      </c>
      <c r="D103" s="141">
        <v>4.09</v>
      </c>
      <c r="E103" s="158">
        <f t="shared" si="7"/>
        <v>1.6360000000000001</v>
      </c>
      <c r="F103" s="78">
        <v>1.875</v>
      </c>
      <c r="G103" s="78">
        <v>0.5</v>
      </c>
      <c r="H103" s="78">
        <v>7.25</v>
      </c>
      <c r="I103" s="78">
        <v>0.05</v>
      </c>
      <c r="J103" s="79">
        <v>12</v>
      </c>
      <c r="K103" s="78">
        <v>7.375</v>
      </c>
      <c r="L103" s="78">
        <v>4</v>
      </c>
      <c r="M103" s="78">
        <v>2.25</v>
      </c>
      <c r="N103" s="78">
        <v>0.5</v>
      </c>
      <c r="O103" s="80">
        <f t="shared" si="9"/>
        <v>66.375</v>
      </c>
      <c r="P103" s="79">
        <v>144</v>
      </c>
      <c r="Q103" s="78">
        <v>10</v>
      </c>
      <c r="R103" s="78">
        <v>14</v>
      </c>
      <c r="S103" s="78">
        <v>10</v>
      </c>
      <c r="T103" s="78">
        <v>8.25</v>
      </c>
      <c r="U103" s="80">
        <f t="shared" si="8"/>
        <v>0.81018518518518523</v>
      </c>
      <c r="V103" s="78"/>
      <c r="W103" s="26"/>
      <c r="X103" s="26"/>
      <c r="Y103" s="26"/>
      <c r="Z103" s="81"/>
      <c r="AA103" s="26"/>
      <c r="AB103" s="14"/>
      <c r="AC103" s="15"/>
      <c r="AD103" s="15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</row>
    <row r="104" spans="1:47" ht="15" customHeight="1">
      <c r="A104" s="77" t="s">
        <v>1008</v>
      </c>
      <c r="B104" s="77" t="s">
        <v>1009</v>
      </c>
      <c r="C104" s="137" t="s">
        <v>1010</v>
      </c>
      <c r="D104" s="141">
        <v>4.09</v>
      </c>
      <c r="E104" s="158">
        <f t="shared" si="7"/>
        <v>1.6360000000000001</v>
      </c>
      <c r="F104" s="78">
        <v>1.875</v>
      </c>
      <c r="G104" s="78">
        <v>0.5</v>
      </c>
      <c r="H104" s="78">
        <v>7.25</v>
      </c>
      <c r="I104" s="78">
        <v>0.05</v>
      </c>
      <c r="J104" s="79">
        <v>12</v>
      </c>
      <c r="K104" s="78">
        <v>7.375</v>
      </c>
      <c r="L104" s="78">
        <v>4</v>
      </c>
      <c r="M104" s="78">
        <v>2.25</v>
      </c>
      <c r="N104" s="78">
        <v>0.5</v>
      </c>
      <c r="O104" s="80">
        <f t="shared" si="9"/>
        <v>66.375</v>
      </c>
      <c r="P104" s="79">
        <v>144</v>
      </c>
      <c r="Q104" s="78">
        <v>10</v>
      </c>
      <c r="R104" s="78">
        <v>14</v>
      </c>
      <c r="S104" s="78">
        <v>10</v>
      </c>
      <c r="T104" s="78">
        <v>8.25</v>
      </c>
      <c r="U104" s="80">
        <f t="shared" si="8"/>
        <v>0.81018518518518523</v>
      </c>
      <c r="V104" s="78"/>
      <c r="W104" s="26"/>
      <c r="X104" s="26"/>
      <c r="Y104" s="26"/>
      <c r="Z104" s="81" t="s">
        <v>26</v>
      </c>
      <c r="AA104" s="26"/>
      <c r="AB104" s="14"/>
      <c r="AC104" s="15"/>
      <c r="AD104" s="15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</row>
    <row r="105" spans="1:47" ht="15" customHeight="1">
      <c r="A105" s="77" t="s">
        <v>963</v>
      </c>
      <c r="B105" s="77" t="s">
        <v>964</v>
      </c>
      <c r="C105" s="137" t="s">
        <v>965</v>
      </c>
      <c r="D105" s="141">
        <v>4.09</v>
      </c>
      <c r="E105" s="158">
        <f t="shared" si="7"/>
        <v>1.6360000000000001</v>
      </c>
      <c r="F105" s="78">
        <v>1.875</v>
      </c>
      <c r="G105" s="78">
        <v>0.5</v>
      </c>
      <c r="H105" s="78">
        <v>7.25</v>
      </c>
      <c r="I105" s="78">
        <v>0.05</v>
      </c>
      <c r="J105" s="79">
        <v>12</v>
      </c>
      <c r="K105" s="78">
        <v>7.375</v>
      </c>
      <c r="L105" s="78">
        <v>4</v>
      </c>
      <c r="M105" s="78">
        <v>2.25</v>
      </c>
      <c r="N105" s="78">
        <v>0.5</v>
      </c>
      <c r="O105" s="80">
        <f t="shared" si="9"/>
        <v>66.375</v>
      </c>
      <c r="P105" s="79">
        <v>144</v>
      </c>
      <c r="Q105" s="78">
        <v>10</v>
      </c>
      <c r="R105" s="78">
        <v>14</v>
      </c>
      <c r="S105" s="78">
        <v>10</v>
      </c>
      <c r="T105" s="78">
        <v>8.25</v>
      </c>
      <c r="U105" s="80">
        <f t="shared" si="8"/>
        <v>0.81018518518518523</v>
      </c>
      <c r="V105" s="78"/>
      <c r="W105" s="26"/>
      <c r="X105" s="26"/>
      <c r="Y105" s="26"/>
      <c r="Z105" s="81" t="s">
        <v>26</v>
      </c>
      <c r="AA105" s="26"/>
      <c r="AB105" s="14"/>
      <c r="AC105" s="15"/>
      <c r="AD105" s="15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</row>
    <row r="106" spans="1:47" ht="15" customHeight="1">
      <c r="A106" s="77" t="s">
        <v>984</v>
      </c>
      <c r="B106" s="77" t="s">
        <v>985</v>
      </c>
      <c r="C106" s="137" t="s">
        <v>986</v>
      </c>
      <c r="D106" s="141">
        <v>4.09</v>
      </c>
      <c r="E106" s="158">
        <f t="shared" si="7"/>
        <v>1.6360000000000001</v>
      </c>
      <c r="F106" s="78">
        <v>1.875</v>
      </c>
      <c r="G106" s="78">
        <v>0.5</v>
      </c>
      <c r="H106" s="78">
        <v>7.25</v>
      </c>
      <c r="I106" s="78">
        <v>0.05</v>
      </c>
      <c r="J106" s="79">
        <v>12</v>
      </c>
      <c r="K106" s="78">
        <v>7.375</v>
      </c>
      <c r="L106" s="78">
        <v>4</v>
      </c>
      <c r="M106" s="78">
        <v>2.25</v>
      </c>
      <c r="N106" s="78">
        <v>0.5</v>
      </c>
      <c r="O106" s="80">
        <f t="shared" si="9"/>
        <v>66.375</v>
      </c>
      <c r="P106" s="79">
        <v>144</v>
      </c>
      <c r="Q106" s="78">
        <v>10</v>
      </c>
      <c r="R106" s="78">
        <v>14</v>
      </c>
      <c r="S106" s="78">
        <v>10</v>
      </c>
      <c r="T106" s="78">
        <v>8.25</v>
      </c>
      <c r="U106" s="80">
        <f t="shared" si="8"/>
        <v>0.81018518518518523</v>
      </c>
      <c r="V106" s="78"/>
      <c r="W106" s="26"/>
      <c r="X106" s="26"/>
      <c r="Y106" s="26"/>
      <c r="Z106" s="81" t="s">
        <v>26</v>
      </c>
      <c r="AA106" s="26"/>
      <c r="AB106" s="14"/>
      <c r="AC106" s="15"/>
      <c r="AD106" s="15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</row>
    <row r="107" spans="1:47" ht="15" customHeight="1">
      <c r="A107" s="77" t="s">
        <v>1034</v>
      </c>
      <c r="B107" s="108" t="s">
        <v>1035</v>
      </c>
      <c r="C107" s="137" t="s">
        <v>5419</v>
      </c>
      <c r="D107" s="141">
        <v>4.09</v>
      </c>
      <c r="E107" s="158">
        <f t="shared" si="7"/>
        <v>1.6360000000000001</v>
      </c>
      <c r="F107" s="78">
        <v>1.875</v>
      </c>
      <c r="G107" s="78">
        <v>0.5</v>
      </c>
      <c r="H107" s="78">
        <v>7.25</v>
      </c>
      <c r="I107" s="78">
        <v>0.05</v>
      </c>
      <c r="J107" s="79">
        <v>12</v>
      </c>
      <c r="K107" s="78">
        <v>7.375</v>
      </c>
      <c r="L107" s="78">
        <v>4</v>
      </c>
      <c r="M107" s="78">
        <v>2.25</v>
      </c>
      <c r="N107" s="78">
        <v>0.5</v>
      </c>
      <c r="O107" s="80">
        <f t="shared" si="9"/>
        <v>66.375</v>
      </c>
      <c r="P107" s="79">
        <v>144</v>
      </c>
      <c r="Q107" s="78">
        <v>10</v>
      </c>
      <c r="R107" s="78">
        <v>14</v>
      </c>
      <c r="S107" s="78">
        <v>10</v>
      </c>
      <c r="T107" s="78">
        <v>8.25</v>
      </c>
      <c r="U107" s="80">
        <f t="shared" si="8"/>
        <v>0.81018518518518523</v>
      </c>
      <c r="V107" s="78"/>
      <c r="W107" s="26"/>
      <c r="X107" s="26"/>
      <c r="Y107" s="26"/>
      <c r="Z107" s="81"/>
      <c r="AA107" s="26"/>
      <c r="AB107" s="14"/>
      <c r="AC107" s="15"/>
      <c r="AD107" s="15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</row>
    <row r="108" spans="1:47" ht="15" customHeight="1">
      <c r="A108" s="77" t="s">
        <v>1014</v>
      </c>
      <c r="B108" s="77" t="s">
        <v>1015</v>
      </c>
      <c r="C108" s="137" t="s">
        <v>1016</v>
      </c>
      <c r="D108" s="141">
        <v>4.09</v>
      </c>
      <c r="E108" s="158">
        <f t="shared" si="7"/>
        <v>1.6360000000000001</v>
      </c>
      <c r="F108" s="78">
        <v>1.875</v>
      </c>
      <c r="G108" s="78">
        <v>0.5</v>
      </c>
      <c r="H108" s="78">
        <v>7.25</v>
      </c>
      <c r="I108" s="78">
        <v>0.05</v>
      </c>
      <c r="J108" s="79">
        <v>12</v>
      </c>
      <c r="K108" s="78">
        <v>7.375</v>
      </c>
      <c r="L108" s="78">
        <v>4</v>
      </c>
      <c r="M108" s="78">
        <v>2.25</v>
      </c>
      <c r="N108" s="78">
        <v>0.5</v>
      </c>
      <c r="O108" s="80">
        <f t="shared" si="9"/>
        <v>66.375</v>
      </c>
      <c r="P108" s="79">
        <v>144</v>
      </c>
      <c r="Q108" s="78">
        <v>10</v>
      </c>
      <c r="R108" s="78">
        <v>14</v>
      </c>
      <c r="S108" s="78">
        <v>10</v>
      </c>
      <c r="T108" s="78">
        <v>8.25</v>
      </c>
      <c r="U108" s="80">
        <f t="shared" si="8"/>
        <v>0.81018518518518523</v>
      </c>
      <c r="V108" s="78"/>
      <c r="W108" s="26"/>
      <c r="X108" s="26"/>
      <c r="Y108" s="26"/>
      <c r="Z108" s="81" t="s">
        <v>26</v>
      </c>
      <c r="AA108" s="26"/>
      <c r="AB108" s="14"/>
      <c r="AC108" s="15"/>
      <c r="AD108" s="15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</row>
    <row r="109" spans="1:47" ht="15" customHeight="1">
      <c r="A109" s="77" t="s">
        <v>1011</v>
      </c>
      <c r="B109" s="77" t="s">
        <v>1012</v>
      </c>
      <c r="C109" s="137" t="s">
        <v>1013</v>
      </c>
      <c r="D109" s="141">
        <v>4.09</v>
      </c>
      <c r="E109" s="158">
        <f t="shared" si="7"/>
        <v>1.6360000000000001</v>
      </c>
      <c r="F109" s="78">
        <v>1.875</v>
      </c>
      <c r="G109" s="78">
        <v>0.5</v>
      </c>
      <c r="H109" s="78">
        <v>7.25</v>
      </c>
      <c r="I109" s="78">
        <v>0.05</v>
      </c>
      <c r="J109" s="79">
        <v>12</v>
      </c>
      <c r="K109" s="78">
        <v>7.375</v>
      </c>
      <c r="L109" s="78">
        <v>4</v>
      </c>
      <c r="M109" s="78">
        <v>2.25</v>
      </c>
      <c r="N109" s="78">
        <v>0.5</v>
      </c>
      <c r="O109" s="80">
        <f t="shared" si="9"/>
        <v>66.375</v>
      </c>
      <c r="P109" s="79">
        <v>144</v>
      </c>
      <c r="Q109" s="78">
        <v>10</v>
      </c>
      <c r="R109" s="78">
        <v>14</v>
      </c>
      <c r="S109" s="78">
        <v>10</v>
      </c>
      <c r="T109" s="78">
        <v>8.25</v>
      </c>
      <c r="U109" s="80">
        <f t="shared" si="8"/>
        <v>0.81018518518518523</v>
      </c>
      <c r="V109" s="78"/>
      <c r="W109" s="26"/>
      <c r="X109" s="26"/>
      <c r="Y109" s="26"/>
      <c r="Z109" s="81" t="s">
        <v>26</v>
      </c>
      <c r="AA109" s="26"/>
      <c r="AB109" s="14"/>
      <c r="AC109" s="15"/>
      <c r="AD109" s="15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</row>
    <row r="110" spans="1:47" ht="15" customHeight="1">
      <c r="A110" s="77" t="s">
        <v>954</v>
      </c>
      <c r="B110" s="77" t="s">
        <v>955</v>
      </c>
      <c r="C110" s="137" t="s">
        <v>956</v>
      </c>
      <c r="D110" s="141">
        <v>4.09</v>
      </c>
      <c r="E110" s="158">
        <f t="shared" si="7"/>
        <v>1.6360000000000001</v>
      </c>
      <c r="F110" s="78">
        <v>1.875</v>
      </c>
      <c r="G110" s="78">
        <v>0.5</v>
      </c>
      <c r="H110" s="78">
        <v>7.25</v>
      </c>
      <c r="I110" s="78">
        <v>0.05</v>
      </c>
      <c r="J110" s="79">
        <v>12</v>
      </c>
      <c r="K110" s="78">
        <v>7.375</v>
      </c>
      <c r="L110" s="78">
        <v>4</v>
      </c>
      <c r="M110" s="78">
        <v>2.25</v>
      </c>
      <c r="N110" s="78">
        <v>0.5</v>
      </c>
      <c r="O110" s="80">
        <f t="shared" si="9"/>
        <v>66.375</v>
      </c>
      <c r="P110" s="79">
        <v>144</v>
      </c>
      <c r="Q110" s="78">
        <v>10</v>
      </c>
      <c r="R110" s="78">
        <v>14</v>
      </c>
      <c r="S110" s="78">
        <v>10</v>
      </c>
      <c r="T110" s="78">
        <v>8.25</v>
      </c>
      <c r="U110" s="80">
        <f t="shared" si="8"/>
        <v>0.81018518518518523</v>
      </c>
      <c r="V110" s="78"/>
      <c r="W110" s="26"/>
      <c r="X110" s="26"/>
      <c r="Y110" s="26"/>
      <c r="Z110" s="81" t="s">
        <v>26</v>
      </c>
      <c r="AA110" s="26"/>
      <c r="AB110" s="14"/>
      <c r="AC110" s="15"/>
      <c r="AD110" s="15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</row>
    <row r="111" spans="1:47" ht="15" customHeight="1">
      <c r="A111" s="77" t="s">
        <v>1036</v>
      </c>
      <c r="B111" s="108" t="s">
        <v>1037</v>
      </c>
      <c r="C111" s="137" t="s">
        <v>5420</v>
      </c>
      <c r="D111" s="141">
        <v>4.09</v>
      </c>
      <c r="E111" s="158">
        <f t="shared" si="7"/>
        <v>1.6360000000000001</v>
      </c>
      <c r="F111" s="78">
        <v>1.875</v>
      </c>
      <c r="G111" s="78">
        <v>0.5</v>
      </c>
      <c r="H111" s="78">
        <v>7.25</v>
      </c>
      <c r="I111" s="78">
        <v>0.05</v>
      </c>
      <c r="J111" s="79">
        <v>12</v>
      </c>
      <c r="K111" s="78">
        <v>7.375</v>
      </c>
      <c r="L111" s="78">
        <v>4</v>
      </c>
      <c r="M111" s="78">
        <v>2.25</v>
      </c>
      <c r="N111" s="78">
        <v>0.5</v>
      </c>
      <c r="O111" s="80">
        <f t="shared" si="9"/>
        <v>66.375</v>
      </c>
      <c r="P111" s="79">
        <v>144</v>
      </c>
      <c r="Q111" s="78">
        <v>10</v>
      </c>
      <c r="R111" s="78">
        <v>14</v>
      </c>
      <c r="S111" s="78">
        <v>10</v>
      </c>
      <c r="T111" s="78">
        <v>8.25</v>
      </c>
      <c r="U111" s="80">
        <f t="shared" si="8"/>
        <v>0.81018518518518523</v>
      </c>
      <c r="V111" s="78"/>
      <c r="W111" s="26"/>
      <c r="X111" s="26"/>
      <c r="Y111" s="26"/>
      <c r="Z111" s="81"/>
      <c r="AA111" s="26"/>
      <c r="AB111" s="14"/>
      <c r="AC111" s="15"/>
      <c r="AD111" s="15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</row>
    <row r="112" spans="1:47" ht="15" customHeight="1">
      <c r="A112" s="77" t="s">
        <v>987</v>
      </c>
      <c r="B112" s="77" t="s">
        <v>988</v>
      </c>
      <c r="C112" s="137" t="s">
        <v>989</v>
      </c>
      <c r="D112" s="141">
        <v>4.09</v>
      </c>
      <c r="E112" s="158">
        <f t="shared" si="7"/>
        <v>1.6360000000000001</v>
      </c>
      <c r="F112" s="78">
        <v>1.875</v>
      </c>
      <c r="G112" s="78">
        <v>0.5</v>
      </c>
      <c r="H112" s="78">
        <v>7.25</v>
      </c>
      <c r="I112" s="78">
        <v>0.05</v>
      </c>
      <c r="J112" s="79">
        <v>12</v>
      </c>
      <c r="K112" s="78">
        <v>7.375</v>
      </c>
      <c r="L112" s="78">
        <v>4</v>
      </c>
      <c r="M112" s="78">
        <v>2.25</v>
      </c>
      <c r="N112" s="78">
        <v>0.5</v>
      </c>
      <c r="O112" s="80">
        <f t="shared" si="9"/>
        <v>66.375</v>
      </c>
      <c r="P112" s="79">
        <v>144</v>
      </c>
      <c r="Q112" s="78">
        <v>10</v>
      </c>
      <c r="R112" s="78">
        <v>14</v>
      </c>
      <c r="S112" s="78">
        <v>10</v>
      </c>
      <c r="T112" s="78">
        <v>8.25</v>
      </c>
      <c r="U112" s="80">
        <f t="shared" si="8"/>
        <v>0.81018518518518523</v>
      </c>
      <c r="V112" s="78"/>
      <c r="W112" s="26"/>
      <c r="X112" s="26"/>
      <c r="Y112" s="26"/>
      <c r="Z112" s="81" t="s">
        <v>26</v>
      </c>
      <c r="AA112" s="26"/>
      <c r="AB112" s="14"/>
      <c r="AC112" s="15"/>
      <c r="AD112" s="15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</row>
    <row r="113" spans="1:47" ht="15" customHeight="1">
      <c r="A113" s="77" t="s">
        <v>966</v>
      </c>
      <c r="B113" s="77" t="s">
        <v>967</v>
      </c>
      <c r="C113" s="137" t="s">
        <v>968</v>
      </c>
      <c r="D113" s="141">
        <v>4.09</v>
      </c>
      <c r="E113" s="158">
        <f t="shared" si="7"/>
        <v>1.6360000000000001</v>
      </c>
      <c r="F113" s="78">
        <v>1.875</v>
      </c>
      <c r="G113" s="78">
        <v>0.5</v>
      </c>
      <c r="H113" s="78">
        <v>7.25</v>
      </c>
      <c r="I113" s="78">
        <v>0.05</v>
      </c>
      <c r="J113" s="79">
        <v>12</v>
      </c>
      <c r="K113" s="78">
        <v>7.375</v>
      </c>
      <c r="L113" s="78">
        <v>4</v>
      </c>
      <c r="M113" s="78">
        <v>2.25</v>
      </c>
      <c r="N113" s="78">
        <v>0.5</v>
      </c>
      <c r="O113" s="80">
        <f t="shared" si="9"/>
        <v>66.375</v>
      </c>
      <c r="P113" s="79">
        <v>144</v>
      </c>
      <c r="Q113" s="78">
        <v>10</v>
      </c>
      <c r="R113" s="78">
        <v>14</v>
      </c>
      <c r="S113" s="78">
        <v>10</v>
      </c>
      <c r="T113" s="78">
        <v>8.25</v>
      </c>
      <c r="U113" s="80">
        <f t="shared" si="8"/>
        <v>0.81018518518518523</v>
      </c>
      <c r="V113" s="78"/>
      <c r="W113" s="26"/>
      <c r="X113" s="26"/>
      <c r="Y113" s="26"/>
      <c r="Z113" s="81" t="s">
        <v>26</v>
      </c>
      <c r="AA113" s="26"/>
      <c r="AB113" s="14"/>
      <c r="AC113" s="15"/>
      <c r="AD113" s="15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</row>
    <row r="114" spans="1:47" ht="15" customHeight="1">
      <c r="A114" s="77" t="s">
        <v>969</v>
      </c>
      <c r="B114" s="77" t="s">
        <v>970</v>
      </c>
      <c r="C114" s="137" t="s">
        <v>971</v>
      </c>
      <c r="D114" s="141">
        <v>4.09</v>
      </c>
      <c r="E114" s="158">
        <f t="shared" si="7"/>
        <v>1.6360000000000001</v>
      </c>
      <c r="F114" s="78">
        <v>1.875</v>
      </c>
      <c r="G114" s="78">
        <v>0.5</v>
      </c>
      <c r="H114" s="78">
        <v>7.25</v>
      </c>
      <c r="I114" s="78">
        <v>0.05</v>
      </c>
      <c r="J114" s="79">
        <v>12</v>
      </c>
      <c r="K114" s="78">
        <v>7.375</v>
      </c>
      <c r="L114" s="78">
        <v>4</v>
      </c>
      <c r="M114" s="78">
        <v>2.25</v>
      </c>
      <c r="N114" s="78">
        <v>0.5</v>
      </c>
      <c r="O114" s="80">
        <f t="shared" si="9"/>
        <v>66.375</v>
      </c>
      <c r="P114" s="79">
        <v>144</v>
      </c>
      <c r="Q114" s="78">
        <v>10</v>
      </c>
      <c r="R114" s="78">
        <v>14</v>
      </c>
      <c r="S114" s="78">
        <v>10</v>
      </c>
      <c r="T114" s="78">
        <v>8.25</v>
      </c>
      <c r="U114" s="80">
        <f t="shared" si="8"/>
        <v>0.81018518518518523</v>
      </c>
      <c r="V114" s="78"/>
      <c r="W114" s="26"/>
      <c r="X114" s="26"/>
      <c r="Y114" s="26"/>
      <c r="Z114" s="81" t="s">
        <v>26</v>
      </c>
      <c r="AA114" s="26"/>
      <c r="AB114" s="14"/>
      <c r="AC114" s="15"/>
      <c r="AD114" s="15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</row>
    <row r="115" spans="1:47" ht="15" customHeight="1">
      <c r="A115" s="77" t="s">
        <v>978</v>
      </c>
      <c r="B115" s="77" t="s">
        <v>979</v>
      </c>
      <c r="C115" s="137" t="s">
        <v>980</v>
      </c>
      <c r="D115" s="141">
        <v>4.09</v>
      </c>
      <c r="E115" s="158">
        <f t="shared" si="7"/>
        <v>1.6360000000000001</v>
      </c>
      <c r="F115" s="78">
        <v>1.875</v>
      </c>
      <c r="G115" s="78">
        <v>0.5</v>
      </c>
      <c r="H115" s="78">
        <v>7.25</v>
      </c>
      <c r="I115" s="78">
        <v>0.05</v>
      </c>
      <c r="J115" s="79">
        <v>12</v>
      </c>
      <c r="K115" s="78">
        <v>7.375</v>
      </c>
      <c r="L115" s="78">
        <v>4</v>
      </c>
      <c r="M115" s="78">
        <v>2.25</v>
      </c>
      <c r="N115" s="78">
        <v>0.5</v>
      </c>
      <c r="O115" s="80">
        <f t="shared" ref="O115:O127" si="10">K115*L115*M115</f>
        <v>66.375</v>
      </c>
      <c r="P115" s="79">
        <v>144</v>
      </c>
      <c r="Q115" s="78">
        <v>10</v>
      </c>
      <c r="R115" s="78">
        <v>14</v>
      </c>
      <c r="S115" s="78">
        <v>10</v>
      </c>
      <c r="T115" s="78">
        <v>8.25</v>
      </c>
      <c r="U115" s="80">
        <f t="shared" si="8"/>
        <v>0.81018518518518523</v>
      </c>
      <c r="V115" s="78"/>
      <c r="W115" s="26"/>
      <c r="X115" s="26"/>
      <c r="Y115" s="26"/>
      <c r="Z115" s="81" t="s">
        <v>26</v>
      </c>
      <c r="AA115" s="26"/>
      <c r="AB115" s="14"/>
      <c r="AC115" s="15"/>
      <c r="AD115" s="15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</row>
    <row r="116" spans="1:47" ht="15" customHeight="1">
      <c r="A116" s="77" t="s">
        <v>975</v>
      </c>
      <c r="B116" s="77" t="s">
        <v>976</v>
      </c>
      <c r="C116" s="137" t="s">
        <v>977</v>
      </c>
      <c r="D116" s="141">
        <v>4.09</v>
      </c>
      <c r="E116" s="158">
        <f t="shared" si="7"/>
        <v>1.6360000000000001</v>
      </c>
      <c r="F116" s="78">
        <v>1.875</v>
      </c>
      <c r="G116" s="78">
        <v>0.5</v>
      </c>
      <c r="H116" s="78">
        <v>7.25</v>
      </c>
      <c r="I116" s="78">
        <v>0.05</v>
      </c>
      <c r="J116" s="79">
        <v>12</v>
      </c>
      <c r="K116" s="78">
        <v>7.375</v>
      </c>
      <c r="L116" s="78">
        <v>4</v>
      </c>
      <c r="M116" s="78">
        <v>2.25</v>
      </c>
      <c r="N116" s="78">
        <v>0.5</v>
      </c>
      <c r="O116" s="80">
        <f t="shared" si="10"/>
        <v>66.375</v>
      </c>
      <c r="P116" s="79">
        <v>144</v>
      </c>
      <c r="Q116" s="78">
        <v>10</v>
      </c>
      <c r="R116" s="78">
        <v>14</v>
      </c>
      <c r="S116" s="78">
        <v>10</v>
      </c>
      <c r="T116" s="78">
        <v>8.25</v>
      </c>
      <c r="U116" s="80">
        <f t="shared" si="8"/>
        <v>0.81018518518518523</v>
      </c>
      <c r="V116" s="78"/>
      <c r="W116" s="26"/>
      <c r="X116" s="26"/>
      <c r="Y116" s="26"/>
      <c r="Z116" s="81" t="s">
        <v>26</v>
      </c>
      <c r="AA116" s="26"/>
      <c r="AB116" s="14"/>
      <c r="AC116" s="15"/>
      <c r="AD116" s="15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</row>
    <row r="117" spans="1:47" ht="15" customHeight="1">
      <c r="A117" s="77" t="s">
        <v>957</v>
      </c>
      <c r="B117" s="77" t="s">
        <v>958</v>
      </c>
      <c r="C117" s="137" t="s">
        <v>959</v>
      </c>
      <c r="D117" s="141">
        <v>4.09</v>
      </c>
      <c r="E117" s="158">
        <f t="shared" si="7"/>
        <v>1.6360000000000001</v>
      </c>
      <c r="F117" s="78">
        <v>1.875</v>
      </c>
      <c r="G117" s="78">
        <v>0.5</v>
      </c>
      <c r="H117" s="78">
        <v>7.25</v>
      </c>
      <c r="I117" s="78">
        <v>0.05</v>
      </c>
      <c r="J117" s="79">
        <v>12</v>
      </c>
      <c r="K117" s="78">
        <v>7.375</v>
      </c>
      <c r="L117" s="78">
        <v>4</v>
      </c>
      <c r="M117" s="78">
        <v>2.25</v>
      </c>
      <c r="N117" s="78">
        <v>0.5</v>
      </c>
      <c r="O117" s="80">
        <f t="shared" si="10"/>
        <v>66.375</v>
      </c>
      <c r="P117" s="79">
        <v>144</v>
      </c>
      <c r="Q117" s="78">
        <v>10</v>
      </c>
      <c r="R117" s="78">
        <v>14</v>
      </c>
      <c r="S117" s="78">
        <v>10</v>
      </c>
      <c r="T117" s="78">
        <v>8.25</v>
      </c>
      <c r="U117" s="80">
        <f t="shared" si="8"/>
        <v>0.81018518518518523</v>
      </c>
      <c r="V117" s="78"/>
      <c r="W117" s="26"/>
      <c r="X117" s="26"/>
      <c r="Y117" s="26"/>
      <c r="Z117" s="81" t="s">
        <v>26</v>
      </c>
      <c r="AA117" s="26"/>
      <c r="AB117" s="14"/>
      <c r="AC117" s="15"/>
      <c r="AD117" s="15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</row>
    <row r="118" spans="1:47" ht="15" customHeight="1">
      <c r="A118" s="77" t="s">
        <v>1023</v>
      </c>
      <c r="B118" s="77" t="s">
        <v>1024</v>
      </c>
      <c r="C118" s="137" t="s">
        <v>1025</v>
      </c>
      <c r="D118" s="141">
        <v>4.09</v>
      </c>
      <c r="E118" s="158">
        <f t="shared" si="7"/>
        <v>1.6360000000000001</v>
      </c>
      <c r="F118" s="78">
        <v>1.875</v>
      </c>
      <c r="G118" s="78">
        <v>0.5</v>
      </c>
      <c r="H118" s="78">
        <v>7.25</v>
      </c>
      <c r="I118" s="78">
        <v>0.05</v>
      </c>
      <c r="J118" s="79">
        <v>12</v>
      </c>
      <c r="K118" s="78">
        <v>7.375</v>
      </c>
      <c r="L118" s="78">
        <v>4</v>
      </c>
      <c r="M118" s="78">
        <v>2.25</v>
      </c>
      <c r="N118" s="78">
        <v>0.5</v>
      </c>
      <c r="O118" s="80">
        <f t="shared" si="10"/>
        <v>66.375</v>
      </c>
      <c r="P118" s="79">
        <v>144</v>
      </c>
      <c r="Q118" s="78">
        <v>10</v>
      </c>
      <c r="R118" s="78">
        <v>14</v>
      </c>
      <c r="S118" s="78">
        <v>10</v>
      </c>
      <c r="T118" s="78">
        <v>8.25</v>
      </c>
      <c r="U118" s="80">
        <f t="shared" si="8"/>
        <v>0.81018518518518523</v>
      </c>
      <c r="V118" s="78"/>
      <c r="W118" s="26"/>
      <c r="X118" s="26"/>
      <c r="Y118" s="26"/>
      <c r="Z118" s="81" t="s">
        <v>26</v>
      </c>
      <c r="AA118" s="26"/>
      <c r="AB118" s="14"/>
      <c r="AC118" s="15"/>
      <c r="AD118" s="15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</row>
    <row r="119" spans="1:47" ht="15" customHeight="1">
      <c r="A119" s="77" t="s">
        <v>981</v>
      </c>
      <c r="B119" s="77" t="s">
        <v>982</v>
      </c>
      <c r="C119" s="137" t="s">
        <v>983</v>
      </c>
      <c r="D119" s="141">
        <v>4.09</v>
      </c>
      <c r="E119" s="158">
        <f t="shared" si="7"/>
        <v>1.6360000000000001</v>
      </c>
      <c r="F119" s="78">
        <v>1.875</v>
      </c>
      <c r="G119" s="78">
        <v>0.5</v>
      </c>
      <c r="H119" s="78">
        <v>7.25</v>
      </c>
      <c r="I119" s="78">
        <v>0.05</v>
      </c>
      <c r="J119" s="79">
        <v>12</v>
      </c>
      <c r="K119" s="78">
        <v>7.375</v>
      </c>
      <c r="L119" s="78">
        <v>4</v>
      </c>
      <c r="M119" s="78">
        <v>2.25</v>
      </c>
      <c r="N119" s="78">
        <v>0.5</v>
      </c>
      <c r="O119" s="80">
        <f t="shared" si="10"/>
        <v>66.375</v>
      </c>
      <c r="P119" s="79">
        <v>144</v>
      </c>
      <c r="Q119" s="78">
        <v>10</v>
      </c>
      <c r="R119" s="78">
        <v>14</v>
      </c>
      <c r="S119" s="78">
        <v>10</v>
      </c>
      <c r="T119" s="78">
        <v>8.25</v>
      </c>
      <c r="U119" s="80">
        <f t="shared" si="8"/>
        <v>0.81018518518518523</v>
      </c>
      <c r="V119" s="78"/>
      <c r="W119" s="26"/>
      <c r="X119" s="26"/>
      <c r="Y119" s="26"/>
      <c r="Z119" s="81" t="s">
        <v>26</v>
      </c>
      <c r="AA119" s="26"/>
      <c r="AB119" s="14"/>
      <c r="AC119" s="15"/>
      <c r="AD119" s="15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</row>
    <row r="120" spans="1:47" ht="15" customHeight="1">
      <c r="A120" s="77" t="s">
        <v>996</v>
      </c>
      <c r="B120" s="77" t="s">
        <v>997</v>
      </c>
      <c r="C120" s="137" t="s">
        <v>998</v>
      </c>
      <c r="D120" s="141">
        <v>4.09</v>
      </c>
      <c r="E120" s="158">
        <f t="shared" si="7"/>
        <v>1.6360000000000001</v>
      </c>
      <c r="F120" s="78">
        <v>1.875</v>
      </c>
      <c r="G120" s="78">
        <v>0.5</v>
      </c>
      <c r="H120" s="78">
        <v>7.25</v>
      </c>
      <c r="I120" s="78">
        <v>0.05</v>
      </c>
      <c r="J120" s="79">
        <v>12</v>
      </c>
      <c r="K120" s="78">
        <v>7.375</v>
      </c>
      <c r="L120" s="78">
        <v>4</v>
      </c>
      <c r="M120" s="78">
        <v>2.25</v>
      </c>
      <c r="N120" s="78">
        <v>0.5</v>
      </c>
      <c r="O120" s="80">
        <f t="shared" si="10"/>
        <v>66.375</v>
      </c>
      <c r="P120" s="79">
        <v>144</v>
      </c>
      <c r="Q120" s="78">
        <v>10</v>
      </c>
      <c r="R120" s="78">
        <v>14</v>
      </c>
      <c r="S120" s="78">
        <v>10</v>
      </c>
      <c r="T120" s="78">
        <v>8.25</v>
      </c>
      <c r="U120" s="80">
        <f t="shared" si="8"/>
        <v>0.81018518518518523</v>
      </c>
      <c r="V120" s="78"/>
      <c r="W120" s="26"/>
      <c r="X120" s="26"/>
      <c r="Y120" s="26"/>
      <c r="Z120" s="81" t="s">
        <v>26</v>
      </c>
      <c r="AA120" s="26"/>
      <c r="AB120" s="14"/>
      <c r="AC120" s="15"/>
      <c r="AD120" s="15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</row>
    <row r="121" spans="1:47" ht="15" customHeight="1">
      <c r="A121" s="77" t="s">
        <v>5355</v>
      </c>
      <c r="B121" s="108" t="s">
        <v>1038</v>
      </c>
      <c r="C121" s="137" t="s">
        <v>5421</v>
      </c>
      <c r="D121" s="141">
        <v>4.09</v>
      </c>
      <c r="E121" s="158">
        <f t="shared" si="7"/>
        <v>1.6360000000000001</v>
      </c>
      <c r="F121" s="78">
        <v>1.875</v>
      </c>
      <c r="G121" s="78">
        <v>0.5</v>
      </c>
      <c r="H121" s="78">
        <v>7.25</v>
      </c>
      <c r="I121" s="78">
        <v>0.05</v>
      </c>
      <c r="J121" s="79">
        <v>12</v>
      </c>
      <c r="K121" s="78">
        <v>7.375</v>
      </c>
      <c r="L121" s="78">
        <v>4</v>
      </c>
      <c r="M121" s="78">
        <v>2.25</v>
      </c>
      <c r="N121" s="78">
        <v>0.5</v>
      </c>
      <c r="O121" s="80">
        <f t="shared" si="10"/>
        <v>66.375</v>
      </c>
      <c r="P121" s="79">
        <v>144</v>
      </c>
      <c r="Q121" s="78">
        <v>10</v>
      </c>
      <c r="R121" s="78">
        <v>14</v>
      </c>
      <c r="S121" s="78">
        <v>10</v>
      </c>
      <c r="T121" s="78">
        <v>8.25</v>
      </c>
      <c r="U121" s="80">
        <f t="shared" si="8"/>
        <v>0.81018518518518523</v>
      </c>
      <c r="V121" s="78"/>
      <c r="W121" s="26"/>
      <c r="X121" s="26"/>
      <c r="Y121" s="26"/>
      <c r="Z121" s="81"/>
      <c r="AA121" s="26"/>
      <c r="AB121" s="14"/>
      <c r="AC121" s="15"/>
      <c r="AD121" s="15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</row>
    <row r="122" spans="1:47" ht="15" customHeight="1">
      <c r="A122" s="77" t="s">
        <v>1039</v>
      </c>
      <c r="B122" s="108" t="s">
        <v>1040</v>
      </c>
      <c r="C122" s="137" t="s">
        <v>5422</v>
      </c>
      <c r="D122" s="141">
        <v>4.09</v>
      </c>
      <c r="E122" s="158">
        <f t="shared" si="7"/>
        <v>1.6360000000000001</v>
      </c>
      <c r="F122" s="78">
        <v>1.875</v>
      </c>
      <c r="G122" s="78">
        <v>0.5</v>
      </c>
      <c r="H122" s="78">
        <v>7.25</v>
      </c>
      <c r="I122" s="78">
        <v>0.05</v>
      </c>
      <c r="J122" s="79">
        <v>12</v>
      </c>
      <c r="K122" s="78">
        <v>7.375</v>
      </c>
      <c r="L122" s="78">
        <v>4</v>
      </c>
      <c r="M122" s="78">
        <v>2.25</v>
      </c>
      <c r="N122" s="78">
        <v>0.5</v>
      </c>
      <c r="O122" s="80">
        <f t="shared" si="10"/>
        <v>66.375</v>
      </c>
      <c r="P122" s="79">
        <v>144</v>
      </c>
      <c r="Q122" s="78">
        <v>10</v>
      </c>
      <c r="R122" s="78">
        <v>14</v>
      </c>
      <c r="S122" s="78">
        <v>10</v>
      </c>
      <c r="T122" s="78">
        <v>8.25</v>
      </c>
      <c r="U122" s="80">
        <f t="shared" si="8"/>
        <v>0.81018518518518523</v>
      </c>
      <c r="V122" s="78"/>
      <c r="W122" s="26"/>
      <c r="X122" s="26"/>
      <c r="Y122" s="26"/>
      <c r="Z122" s="81"/>
      <c r="AA122" s="26"/>
      <c r="AB122" s="14"/>
      <c r="AC122" s="15"/>
      <c r="AD122" s="15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</row>
    <row r="123" spans="1:47" ht="15" customHeight="1">
      <c r="A123" s="77" t="s">
        <v>1041</v>
      </c>
      <c r="B123" s="77" t="s">
        <v>1042</v>
      </c>
      <c r="C123" s="137" t="s">
        <v>1043</v>
      </c>
      <c r="D123" s="141">
        <v>24.04</v>
      </c>
      <c r="E123" s="158">
        <f t="shared" si="7"/>
        <v>9.6159999999999997</v>
      </c>
      <c r="F123" s="78">
        <v>3.3125</v>
      </c>
      <c r="G123" s="78">
        <v>0.5</v>
      </c>
      <c r="H123" s="78">
        <v>6.5</v>
      </c>
      <c r="I123" s="78">
        <v>0.2</v>
      </c>
      <c r="J123" s="79">
        <v>1</v>
      </c>
      <c r="K123" s="78">
        <v>3.31</v>
      </c>
      <c r="L123" s="78">
        <v>0.5</v>
      </c>
      <c r="M123" s="78">
        <v>6.5</v>
      </c>
      <c r="N123" s="78">
        <v>0.2</v>
      </c>
      <c r="O123" s="80">
        <f t="shared" si="10"/>
        <v>10.7575</v>
      </c>
      <c r="P123" s="79">
        <v>72</v>
      </c>
      <c r="Q123" s="78">
        <v>14</v>
      </c>
      <c r="R123" s="78">
        <v>8.5</v>
      </c>
      <c r="S123" s="78">
        <v>10.75</v>
      </c>
      <c r="T123" s="78">
        <v>15</v>
      </c>
      <c r="U123" s="80">
        <f t="shared" si="8"/>
        <v>0.74030671296296291</v>
      </c>
      <c r="V123" s="78"/>
      <c r="W123" s="26"/>
      <c r="X123" s="26"/>
      <c r="Y123" s="26"/>
      <c r="Z123" s="81" t="s">
        <v>26</v>
      </c>
      <c r="AA123" s="26"/>
      <c r="AB123" s="14"/>
      <c r="AC123" s="15"/>
      <c r="AD123" s="15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</row>
    <row r="124" spans="1:47" ht="15" customHeight="1">
      <c r="A124" s="77" t="s">
        <v>1044</v>
      </c>
      <c r="B124" s="77" t="s">
        <v>1045</v>
      </c>
      <c r="C124" s="137" t="s">
        <v>1046</v>
      </c>
      <c r="D124" s="141">
        <v>24.04</v>
      </c>
      <c r="E124" s="158">
        <f t="shared" si="7"/>
        <v>9.6159999999999997</v>
      </c>
      <c r="F124" s="78">
        <v>3.3125</v>
      </c>
      <c r="G124" s="78">
        <v>0.5</v>
      </c>
      <c r="H124" s="78">
        <v>6.5</v>
      </c>
      <c r="I124" s="78">
        <v>0.2</v>
      </c>
      <c r="J124" s="79">
        <v>1</v>
      </c>
      <c r="K124" s="78">
        <v>3.31</v>
      </c>
      <c r="L124" s="78">
        <v>0.5</v>
      </c>
      <c r="M124" s="78">
        <v>6.5</v>
      </c>
      <c r="N124" s="78">
        <v>0.2</v>
      </c>
      <c r="O124" s="80">
        <f t="shared" si="10"/>
        <v>10.7575</v>
      </c>
      <c r="P124" s="79">
        <v>72</v>
      </c>
      <c r="Q124" s="78">
        <v>14</v>
      </c>
      <c r="R124" s="78">
        <v>8.5</v>
      </c>
      <c r="S124" s="78">
        <v>10.75</v>
      </c>
      <c r="T124" s="78">
        <v>15</v>
      </c>
      <c r="U124" s="80">
        <f t="shared" si="8"/>
        <v>0.74030671296296291</v>
      </c>
      <c r="V124" s="78"/>
      <c r="W124" s="26"/>
      <c r="X124" s="26"/>
      <c r="Y124" s="26"/>
      <c r="Z124" s="81" t="s">
        <v>26</v>
      </c>
      <c r="AA124" s="26"/>
      <c r="AB124" s="14"/>
      <c r="AC124" s="15"/>
      <c r="AD124" s="15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</row>
    <row r="125" spans="1:47" ht="15" customHeight="1">
      <c r="A125" s="77" t="s">
        <v>1047</v>
      </c>
      <c r="B125" s="77" t="s">
        <v>1048</v>
      </c>
      <c r="C125" s="137" t="s">
        <v>5425</v>
      </c>
      <c r="D125" s="141">
        <v>24.04</v>
      </c>
      <c r="E125" s="158">
        <f t="shared" si="7"/>
        <v>9.6159999999999997</v>
      </c>
      <c r="F125" s="78">
        <v>3.3125</v>
      </c>
      <c r="G125" s="78">
        <v>0.5</v>
      </c>
      <c r="H125" s="78">
        <v>6.5</v>
      </c>
      <c r="I125" s="78">
        <v>0.2</v>
      </c>
      <c r="J125" s="79">
        <v>1</v>
      </c>
      <c r="K125" s="78">
        <v>3.31</v>
      </c>
      <c r="L125" s="78">
        <v>0.5</v>
      </c>
      <c r="M125" s="78">
        <v>6.5</v>
      </c>
      <c r="N125" s="78">
        <v>0.2</v>
      </c>
      <c r="O125" s="80">
        <f t="shared" si="10"/>
        <v>10.7575</v>
      </c>
      <c r="P125" s="79">
        <v>72</v>
      </c>
      <c r="Q125" s="78">
        <v>14</v>
      </c>
      <c r="R125" s="78">
        <v>8.5</v>
      </c>
      <c r="S125" s="78">
        <v>10.75</v>
      </c>
      <c r="T125" s="78">
        <v>15</v>
      </c>
      <c r="U125" s="80">
        <f t="shared" si="8"/>
        <v>0.74030671296296291</v>
      </c>
      <c r="V125" s="78"/>
      <c r="W125" s="26"/>
      <c r="X125" s="26"/>
      <c r="Y125" s="26"/>
      <c r="Z125" s="81" t="s">
        <v>26</v>
      </c>
      <c r="AA125" s="26"/>
      <c r="AB125" s="14"/>
      <c r="AC125" s="15"/>
      <c r="AD125" s="15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</row>
    <row r="126" spans="1:47" ht="15" customHeight="1">
      <c r="A126" s="77" t="s">
        <v>1049</v>
      </c>
      <c r="B126" s="77" t="s">
        <v>1050</v>
      </c>
      <c r="C126" s="137" t="s">
        <v>1051</v>
      </c>
      <c r="D126" s="141">
        <v>24.04</v>
      </c>
      <c r="E126" s="158">
        <f t="shared" si="7"/>
        <v>9.6159999999999997</v>
      </c>
      <c r="F126" s="78">
        <v>3.3125</v>
      </c>
      <c r="G126" s="78">
        <v>0.5</v>
      </c>
      <c r="H126" s="78">
        <v>6.5</v>
      </c>
      <c r="I126" s="78">
        <v>0.2</v>
      </c>
      <c r="J126" s="79">
        <v>1</v>
      </c>
      <c r="K126" s="78">
        <v>3.31</v>
      </c>
      <c r="L126" s="78">
        <v>0.5</v>
      </c>
      <c r="M126" s="78">
        <v>6.5</v>
      </c>
      <c r="N126" s="78">
        <v>0.2</v>
      </c>
      <c r="O126" s="80">
        <f t="shared" si="10"/>
        <v>10.7575</v>
      </c>
      <c r="P126" s="79">
        <v>72</v>
      </c>
      <c r="Q126" s="78">
        <v>14</v>
      </c>
      <c r="R126" s="78">
        <v>8.5</v>
      </c>
      <c r="S126" s="78">
        <v>10.75</v>
      </c>
      <c r="T126" s="78">
        <v>15</v>
      </c>
      <c r="U126" s="80">
        <f t="shared" si="8"/>
        <v>0.74030671296296291</v>
      </c>
      <c r="V126" s="78"/>
      <c r="W126" s="26"/>
      <c r="X126" s="26"/>
      <c r="Y126" s="26"/>
      <c r="Z126" s="81"/>
      <c r="AA126" s="26"/>
      <c r="AB126" s="14"/>
      <c r="AC126" s="15"/>
      <c r="AD126" s="15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</row>
    <row r="127" spans="1:47" ht="15" customHeight="1">
      <c r="A127" s="77" t="s">
        <v>1052</v>
      </c>
      <c r="B127" s="77" t="s">
        <v>1053</v>
      </c>
      <c r="C127" s="137" t="s">
        <v>5423</v>
      </c>
      <c r="D127" s="141">
        <v>1149.1199999999999</v>
      </c>
      <c r="E127" s="158">
        <f t="shared" si="7"/>
        <v>459.64799999999997</v>
      </c>
      <c r="F127" s="78">
        <v>8.5</v>
      </c>
      <c r="G127" s="78">
        <v>8.5</v>
      </c>
      <c r="H127" s="78">
        <v>19</v>
      </c>
      <c r="I127" s="78">
        <v>13</v>
      </c>
      <c r="J127" s="79">
        <v>1</v>
      </c>
      <c r="K127" s="78">
        <v>8.5</v>
      </c>
      <c r="L127" s="78">
        <v>8.5</v>
      </c>
      <c r="M127" s="78">
        <v>19</v>
      </c>
      <c r="N127" s="78">
        <v>13</v>
      </c>
      <c r="O127" s="80">
        <f t="shared" si="10"/>
        <v>1372.75</v>
      </c>
      <c r="P127" s="79">
        <v>1</v>
      </c>
      <c r="Q127" s="78">
        <v>20</v>
      </c>
      <c r="R127" s="78">
        <v>14</v>
      </c>
      <c r="S127" s="78">
        <v>10</v>
      </c>
      <c r="T127" s="78">
        <v>11</v>
      </c>
      <c r="U127" s="80">
        <f t="shared" si="8"/>
        <v>1.6203703703703705</v>
      </c>
      <c r="V127" s="78"/>
      <c r="W127" s="26"/>
      <c r="X127" s="26"/>
      <c r="Y127" s="26"/>
      <c r="Z127" s="81" t="s">
        <v>26</v>
      </c>
      <c r="AA127" s="26"/>
      <c r="AB127" s="14"/>
      <c r="AC127" s="15"/>
      <c r="AD127" s="15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</row>
    <row r="128" spans="1:47" ht="15" customHeight="1">
      <c r="A128" s="77" t="s">
        <v>800</v>
      </c>
      <c r="B128" s="77" t="s">
        <v>801</v>
      </c>
      <c r="C128" s="137" t="s">
        <v>802</v>
      </c>
      <c r="D128" s="141">
        <v>3.99</v>
      </c>
      <c r="E128" s="158">
        <f t="shared" si="7"/>
        <v>1.5960000000000001</v>
      </c>
      <c r="F128" s="78">
        <v>0.4375</v>
      </c>
      <c r="G128" s="78">
        <v>0.375</v>
      </c>
      <c r="H128" s="78">
        <v>5.1875</v>
      </c>
      <c r="I128" s="78">
        <v>0.02</v>
      </c>
      <c r="J128" s="79">
        <v>12</v>
      </c>
      <c r="K128" s="78">
        <v>5.5</v>
      </c>
      <c r="L128" s="78">
        <v>2.75</v>
      </c>
      <c r="M128" s="78">
        <v>0.9375</v>
      </c>
      <c r="N128" s="78">
        <v>0.35</v>
      </c>
      <c r="O128" s="80">
        <f t="shared" ref="O128:O141" si="11">K128*L128*M128</f>
        <v>14.1796875</v>
      </c>
      <c r="P128" s="79">
        <v>240</v>
      </c>
      <c r="Q128" s="78">
        <v>12</v>
      </c>
      <c r="R128" s="78">
        <v>6.5</v>
      </c>
      <c r="S128" s="78">
        <v>6</v>
      </c>
      <c r="T128" s="78">
        <v>7</v>
      </c>
      <c r="U128" s="80">
        <f t="shared" si="8"/>
        <v>0.27083333333333331</v>
      </c>
      <c r="V128" s="78"/>
      <c r="W128" s="26"/>
      <c r="X128" s="26"/>
      <c r="Y128" s="26"/>
      <c r="Z128" s="81" t="s">
        <v>26</v>
      </c>
      <c r="AA128" s="26"/>
      <c r="AB128" s="14"/>
      <c r="AC128" s="15"/>
      <c r="AD128" s="15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</row>
    <row r="129" spans="1:47" ht="15" customHeight="1">
      <c r="A129" s="77" t="s">
        <v>809</v>
      </c>
      <c r="B129" s="77" t="s">
        <v>810</v>
      </c>
      <c r="C129" s="137" t="s">
        <v>811</v>
      </c>
      <c r="D129" s="141">
        <v>3.99</v>
      </c>
      <c r="E129" s="158">
        <f t="shared" si="7"/>
        <v>1.5960000000000001</v>
      </c>
      <c r="F129" s="78">
        <v>0.4375</v>
      </c>
      <c r="G129" s="78">
        <v>0.375</v>
      </c>
      <c r="H129" s="78">
        <v>5.1875</v>
      </c>
      <c r="I129" s="78">
        <v>0.02</v>
      </c>
      <c r="J129" s="79">
        <v>12</v>
      </c>
      <c r="K129" s="78">
        <v>5.5</v>
      </c>
      <c r="L129" s="78">
        <v>2.75</v>
      </c>
      <c r="M129" s="78">
        <v>0.9375</v>
      </c>
      <c r="N129" s="78">
        <v>0.35</v>
      </c>
      <c r="O129" s="80">
        <f t="shared" si="11"/>
        <v>14.1796875</v>
      </c>
      <c r="P129" s="79">
        <v>240</v>
      </c>
      <c r="Q129" s="78">
        <v>12</v>
      </c>
      <c r="R129" s="78">
        <v>6.5</v>
      </c>
      <c r="S129" s="78">
        <v>6</v>
      </c>
      <c r="T129" s="78">
        <v>7</v>
      </c>
      <c r="U129" s="80">
        <f t="shared" si="8"/>
        <v>0.27083333333333331</v>
      </c>
      <c r="V129" s="78"/>
      <c r="W129" s="26"/>
      <c r="X129" s="26"/>
      <c r="Y129" s="26"/>
      <c r="Z129" s="81" t="s">
        <v>26</v>
      </c>
      <c r="AA129" s="26"/>
      <c r="AB129" s="14"/>
      <c r="AC129" s="15"/>
      <c r="AD129" s="15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</row>
    <row r="130" spans="1:47" ht="15" customHeight="1">
      <c r="A130" s="77" t="s">
        <v>806</v>
      </c>
      <c r="B130" s="77" t="s">
        <v>807</v>
      </c>
      <c r="C130" s="137" t="s">
        <v>808</v>
      </c>
      <c r="D130" s="141">
        <v>3.99</v>
      </c>
      <c r="E130" s="158">
        <f t="shared" si="7"/>
        <v>1.5960000000000001</v>
      </c>
      <c r="F130" s="78">
        <v>0.4375</v>
      </c>
      <c r="G130" s="78">
        <v>0.375</v>
      </c>
      <c r="H130" s="78">
        <v>5.1875</v>
      </c>
      <c r="I130" s="78">
        <v>0.02</v>
      </c>
      <c r="J130" s="79">
        <v>12</v>
      </c>
      <c r="K130" s="78">
        <v>5.5</v>
      </c>
      <c r="L130" s="78">
        <v>2.75</v>
      </c>
      <c r="M130" s="78">
        <v>0.9375</v>
      </c>
      <c r="N130" s="78">
        <v>0.35</v>
      </c>
      <c r="O130" s="80">
        <f t="shared" si="11"/>
        <v>14.1796875</v>
      </c>
      <c r="P130" s="79">
        <v>240</v>
      </c>
      <c r="Q130" s="78">
        <v>12</v>
      </c>
      <c r="R130" s="78">
        <v>6.5</v>
      </c>
      <c r="S130" s="78">
        <v>6</v>
      </c>
      <c r="T130" s="78">
        <v>7</v>
      </c>
      <c r="U130" s="80">
        <f t="shared" si="8"/>
        <v>0.27083333333333331</v>
      </c>
      <c r="V130" s="78"/>
      <c r="W130" s="26"/>
      <c r="X130" s="26"/>
      <c r="Y130" s="26"/>
      <c r="Z130" s="81" t="s">
        <v>26</v>
      </c>
      <c r="AA130" s="26"/>
      <c r="AB130" s="14"/>
      <c r="AC130" s="15"/>
      <c r="AD130" s="15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</row>
    <row r="131" spans="1:47" ht="15" customHeight="1">
      <c r="A131" s="77" t="s">
        <v>794</v>
      </c>
      <c r="B131" s="77" t="s">
        <v>795</v>
      </c>
      <c r="C131" s="137" t="s">
        <v>796</v>
      </c>
      <c r="D131" s="141">
        <v>3.99</v>
      </c>
      <c r="E131" s="158">
        <f t="shared" si="7"/>
        <v>1.5960000000000001</v>
      </c>
      <c r="F131" s="78">
        <v>0.4375</v>
      </c>
      <c r="G131" s="78">
        <v>0.375</v>
      </c>
      <c r="H131" s="78">
        <v>5.1875</v>
      </c>
      <c r="I131" s="78">
        <v>0.02</v>
      </c>
      <c r="J131" s="79">
        <v>12</v>
      </c>
      <c r="K131" s="78">
        <v>5.5</v>
      </c>
      <c r="L131" s="78">
        <v>2.75</v>
      </c>
      <c r="M131" s="78">
        <v>0.9375</v>
      </c>
      <c r="N131" s="78">
        <v>0.35</v>
      </c>
      <c r="O131" s="80">
        <f t="shared" si="11"/>
        <v>14.1796875</v>
      </c>
      <c r="P131" s="79">
        <v>240</v>
      </c>
      <c r="Q131" s="78">
        <v>12</v>
      </c>
      <c r="R131" s="78">
        <v>6.5</v>
      </c>
      <c r="S131" s="78">
        <v>6</v>
      </c>
      <c r="T131" s="78">
        <v>7</v>
      </c>
      <c r="U131" s="80">
        <f t="shared" si="8"/>
        <v>0.27083333333333331</v>
      </c>
      <c r="V131" s="78"/>
      <c r="W131" s="26"/>
      <c r="X131" s="26"/>
      <c r="Y131" s="26"/>
      <c r="Z131" s="81" t="s">
        <v>26</v>
      </c>
      <c r="AA131" s="26"/>
      <c r="AB131" s="14"/>
      <c r="AC131" s="15"/>
      <c r="AD131" s="15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</row>
    <row r="132" spans="1:47" ht="15" customHeight="1">
      <c r="A132" s="77" t="s">
        <v>797</v>
      </c>
      <c r="B132" s="77" t="s">
        <v>798</v>
      </c>
      <c r="C132" s="137" t="s">
        <v>799</v>
      </c>
      <c r="D132" s="141">
        <v>3.99</v>
      </c>
      <c r="E132" s="158">
        <f t="shared" ref="E132:E195" si="12">D132*0.4</f>
        <v>1.5960000000000001</v>
      </c>
      <c r="F132" s="78">
        <v>0.4375</v>
      </c>
      <c r="G132" s="78">
        <v>0.375</v>
      </c>
      <c r="H132" s="78">
        <v>5.1875</v>
      </c>
      <c r="I132" s="78">
        <v>0.02</v>
      </c>
      <c r="J132" s="79">
        <v>12</v>
      </c>
      <c r="K132" s="78">
        <v>5.5</v>
      </c>
      <c r="L132" s="78">
        <v>2.75</v>
      </c>
      <c r="M132" s="78">
        <v>0.9375</v>
      </c>
      <c r="N132" s="78">
        <v>0.35</v>
      </c>
      <c r="O132" s="80">
        <f t="shared" si="11"/>
        <v>14.1796875</v>
      </c>
      <c r="P132" s="79">
        <v>240</v>
      </c>
      <c r="Q132" s="78">
        <v>12</v>
      </c>
      <c r="R132" s="78">
        <v>6.5</v>
      </c>
      <c r="S132" s="78">
        <v>6</v>
      </c>
      <c r="T132" s="78">
        <v>7</v>
      </c>
      <c r="U132" s="80">
        <f t="shared" si="8"/>
        <v>0.27083333333333331</v>
      </c>
      <c r="V132" s="78"/>
      <c r="W132" s="26"/>
      <c r="X132" s="26"/>
      <c r="Y132" s="26"/>
      <c r="Z132" s="81" t="s">
        <v>26</v>
      </c>
      <c r="AA132" s="26"/>
      <c r="AB132" s="14"/>
      <c r="AC132" s="15"/>
      <c r="AD132" s="15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</row>
    <row r="133" spans="1:47" ht="15" customHeight="1">
      <c r="A133" s="77" t="s">
        <v>803</v>
      </c>
      <c r="B133" s="77" t="s">
        <v>804</v>
      </c>
      <c r="C133" s="137" t="s">
        <v>805</v>
      </c>
      <c r="D133" s="141">
        <v>3.99</v>
      </c>
      <c r="E133" s="158">
        <f t="shared" si="12"/>
        <v>1.5960000000000001</v>
      </c>
      <c r="F133" s="78">
        <v>0.4375</v>
      </c>
      <c r="G133" s="78">
        <v>0.375</v>
      </c>
      <c r="H133" s="78">
        <v>5.1875</v>
      </c>
      <c r="I133" s="78">
        <v>0.02</v>
      </c>
      <c r="J133" s="79">
        <v>12</v>
      </c>
      <c r="K133" s="78">
        <v>5.5</v>
      </c>
      <c r="L133" s="78">
        <v>2.75</v>
      </c>
      <c r="M133" s="78">
        <v>0.9375</v>
      </c>
      <c r="N133" s="78">
        <v>0.35</v>
      </c>
      <c r="O133" s="80">
        <f t="shared" si="11"/>
        <v>14.1796875</v>
      </c>
      <c r="P133" s="79">
        <v>240</v>
      </c>
      <c r="Q133" s="78">
        <v>12</v>
      </c>
      <c r="R133" s="78">
        <v>6.5</v>
      </c>
      <c r="S133" s="78">
        <v>6</v>
      </c>
      <c r="T133" s="78">
        <v>7</v>
      </c>
      <c r="U133" s="80">
        <f t="shared" si="8"/>
        <v>0.27083333333333331</v>
      </c>
      <c r="V133" s="78"/>
      <c r="W133" s="26"/>
      <c r="X133" s="26"/>
      <c r="Y133" s="26"/>
      <c r="Z133" s="81" t="s">
        <v>26</v>
      </c>
      <c r="AA133" s="26"/>
      <c r="AB133" s="14"/>
      <c r="AC133" s="15"/>
      <c r="AD133" s="15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</row>
    <row r="134" spans="1:47" ht="15" customHeight="1">
      <c r="A134" s="77" t="s">
        <v>818</v>
      </c>
      <c r="B134" s="77" t="s">
        <v>819</v>
      </c>
      <c r="C134" s="137" t="s">
        <v>820</v>
      </c>
      <c r="D134" s="141">
        <v>4.09</v>
      </c>
      <c r="E134" s="158">
        <f t="shared" si="12"/>
        <v>1.6360000000000001</v>
      </c>
      <c r="F134" s="78">
        <v>1.875</v>
      </c>
      <c r="G134" s="78">
        <v>0.5</v>
      </c>
      <c r="H134" s="78">
        <v>7.25</v>
      </c>
      <c r="I134" s="78">
        <v>0.05</v>
      </c>
      <c r="J134" s="79">
        <v>12</v>
      </c>
      <c r="K134" s="78">
        <v>7.375</v>
      </c>
      <c r="L134" s="78">
        <v>4</v>
      </c>
      <c r="M134" s="78">
        <v>2.25</v>
      </c>
      <c r="N134" s="78">
        <v>0.5</v>
      </c>
      <c r="O134" s="80">
        <f t="shared" si="11"/>
        <v>66.375</v>
      </c>
      <c r="P134" s="79">
        <v>144</v>
      </c>
      <c r="Q134" s="78">
        <v>10</v>
      </c>
      <c r="R134" s="78">
        <v>14</v>
      </c>
      <c r="S134" s="78">
        <v>10</v>
      </c>
      <c r="T134" s="78">
        <v>8.25</v>
      </c>
      <c r="U134" s="80">
        <f t="shared" si="8"/>
        <v>0.81018518518518523</v>
      </c>
      <c r="V134" s="78"/>
      <c r="W134" s="26"/>
      <c r="X134" s="26"/>
      <c r="Y134" s="26"/>
      <c r="Z134" s="81" t="s">
        <v>26</v>
      </c>
      <c r="AA134" s="26"/>
      <c r="AB134" s="14"/>
      <c r="AC134" s="15"/>
      <c r="AD134" s="15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</row>
    <row r="135" spans="1:47" ht="15" customHeight="1">
      <c r="A135" s="77" t="s">
        <v>827</v>
      </c>
      <c r="B135" s="77" t="s">
        <v>828</v>
      </c>
      <c r="C135" s="137" t="s">
        <v>829</v>
      </c>
      <c r="D135" s="141">
        <v>4.09</v>
      </c>
      <c r="E135" s="158">
        <f t="shared" si="12"/>
        <v>1.6360000000000001</v>
      </c>
      <c r="F135" s="78">
        <v>1.875</v>
      </c>
      <c r="G135" s="78">
        <v>0.5</v>
      </c>
      <c r="H135" s="78">
        <v>7.25</v>
      </c>
      <c r="I135" s="78">
        <v>0.05</v>
      </c>
      <c r="J135" s="79">
        <v>12</v>
      </c>
      <c r="K135" s="78">
        <v>7.375</v>
      </c>
      <c r="L135" s="78">
        <v>4</v>
      </c>
      <c r="M135" s="78">
        <v>2.25</v>
      </c>
      <c r="N135" s="78">
        <v>0.5</v>
      </c>
      <c r="O135" s="80">
        <f t="shared" si="11"/>
        <v>66.375</v>
      </c>
      <c r="P135" s="79">
        <v>144</v>
      </c>
      <c r="Q135" s="78">
        <v>10</v>
      </c>
      <c r="R135" s="78">
        <v>14</v>
      </c>
      <c r="S135" s="78">
        <v>10</v>
      </c>
      <c r="T135" s="78">
        <v>8.25</v>
      </c>
      <c r="U135" s="80">
        <f t="shared" si="8"/>
        <v>0.81018518518518523</v>
      </c>
      <c r="V135" s="78"/>
      <c r="W135" s="26"/>
      <c r="X135" s="26"/>
      <c r="Y135" s="26"/>
      <c r="Z135" s="81" t="s">
        <v>26</v>
      </c>
      <c r="AA135" s="26"/>
      <c r="AB135" s="14"/>
      <c r="AC135" s="15"/>
      <c r="AD135" s="15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</row>
    <row r="136" spans="1:47" ht="15" customHeight="1">
      <c r="A136" s="77" t="s">
        <v>824</v>
      </c>
      <c r="B136" s="77" t="s">
        <v>825</v>
      </c>
      <c r="C136" s="137" t="s">
        <v>826</v>
      </c>
      <c r="D136" s="141">
        <v>4.09</v>
      </c>
      <c r="E136" s="158">
        <f t="shared" si="12"/>
        <v>1.6360000000000001</v>
      </c>
      <c r="F136" s="78">
        <v>1.875</v>
      </c>
      <c r="G136" s="78">
        <v>0.5</v>
      </c>
      <c r="H136" s="78">
        <v>7.25</v>
      </c>
      <c r="I136" s="78">
        <v>0.05</v>
      </c>
      <c r="J136" s="79">
        <v>12</v>
      </c>
      <c r="K136" s="78">
        <v>7.375</v>
      </c>
      <c r="L136" s="78">
        <v>4</v>
      </c>
      <c r="M136" s="78">
        <v>2.25</v>
      </c>
      <c r="N136" s="78">
        <v>0.5</v>
      </c>
      <c r="O136" s="80">
        <f t="shared" si="11"/>
        <v>66.375</v>
      </c>
      <c r="P136" s="79">
        <v>144</v>
      </c>
      <c r="Q136" s="78">
        <v>10</v>
      </c>
      <c r="R136" s="78">
        <v>14</v>
      </c>
      <c r="S136" s="78">
        <v>10</v>
      </c>
      <c r="T136" s="78">
        <v>8.25</v>
      </c>
      <c r="U136" s="80">
        <f t="shared" si="8"/>
        <v>0.81018518518518523</v>
      </c>
      <c r="V136" s="78"/>
      <c r="W136" s="26"/>
      <c r="X136" s="26"/>
      <c r="Y136" s="26"/>
      <c r="Z136" s="81" t="s">
        <v>26</v>
      </c>
      <c r="AA136" s="26"/>
      <c r="AB136" s="14"/>
      <c r="AC136" s="15"/>
      <c r="AD136" s="15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</row>
    <row r="137" spans="1:47" ht="15" customHeight="1">
      <c r="A137" s="77" t="s">
        <v>812</v>
      </c>
      <c r="B137" s="77" t="s">
        <v>813</v>
      </c>
      <c r="C137" s="137" t="s">
        <v>814</v>
      </c>
      <c r="D137" s="141">
        <v>4.09</v>
      </c>
      <c r="E137" s="158">
        <f t="shared" si="12"/>
        <v>1.6360000000000001</v>
      </c>
      <c r="F137" s="78">
        <v>1.875</v>
      </c>
      <c r="G137" s="78">
        <v>0.5</v>
      </c>
      <c r="H137" s="78">
        <v>7.25</v>
      </c>
      <c r="I137" s="78">
        <v>0.05</v>
      </c>
      <c r="J137" s="79">
        <v>12</v>
      </c>
      <c r="K137" s="78">
        <v>7.375</v>
      </c>
      <c r="L137" s="78">
        <v>4</v>
      </c>
      <c r="M137" s="78">
        <v>2.25</v>
      </c>
      <c r="N137" s="78">
        <v>0.5</v>
      </c>
      <c r="O137" s="80">
        <f t="shared" si="11"/>
        <v>66.375</v>
      </c>
      <c r="P137" s="79">
        <v>144</v>
      </c>
      <c r="Q137" s="78">
        <v>10</v>
      </c>
      <c r="R137" s="78">
        <v>14</v>
      </c>
      <c r="S137" s="78">
        <v>10</v>
      </c>
      <c r="T137" s="78">
        <v>8.25</v>
      </c>
      <c r="U137" s="80">
        <f t="shared" si="8"/>
        <v>0.81018518518518523</v>
      </c>
      <c r="V137" s="78"/>
      <c r="W137" s="26"/>
      <c r="X137" s="26"/>
      <c r="Y137" s="26"/>
      <c r="Z137" s="81" t="s">
        <v>26</v>
      </c>
      <c r="AA137" s="26"/>
      <c r="AB137" s="14"/>
      <c r="AC137" s="15"/>
      <c r="AD137" s="15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</row>
    <row r="138" spans="1:47" ht="15" customHeight="1">
      <c r="A138" s="77" t="s">
        <v>815</v>
      </c>
      <c r="B138" s="77" t="s">
        <v>816</v>
      </c>
      <c r="C138" s="137" t="s">
        <v>817</v>
      </c>
      <c r="D138" s="141">
        <v>4.09</v>
      </c>
      <c r="E138" s="158">
        <f t="shared" si="12"/>
        <v>1.6360000000000001</v>
      </c>
      <c r="F138" s="78">
        <v>1.875</v>
      </c>
      <c r="G138" s="78">
        <v>0.5</v>
      </c>
      <c r="H138" s="78">
        <v>7.25</v>
      </c>
      <c r="I138" s="78">
        <v>0.05</v>
      </c>
      <c r="J138" s="79">
        <v>12</v>
      </c>
      <c r="K138" s="78">
        <v>7.375</v>
      </c>
      <c r="L138" s="78">
        <v>4</v>
      </c>
      <c r="M138" s="78">
        <v>2.25</v>
      </c>
      <c r="N138" s="78">
        <v>0.5</v>
      </c>
      <c r="O138" s="80">
        <f t="shared" si="11"/>
        <v>66.375</v>
      </c>
      <c r="P138" s="79">
        <v>144</v>
      </c>
      <c r="Q138" s="78">
        <v>10</v>
      </c>
      <c r="R138" s="78">
        <v>14</v>
      </c>
      <c r="S138" s="78">
        <v>10</v>
      </c>
      <c r="T138" s="78">
        <v>8.25</v>
      </c>
      <c r="U138" s="80">
        <f t="shared" si="8"/>
        <v>0.81018518518518523</v>
      </c>
      <c r="V138" s="78"/>
      <c r="W138" s="26"/>
      <c r="X138" s="26"/>
      <c r="Y138" s="26"/>
      <c r="Z138" s="81" t="s">
        <v>26</v>
      </c>
      <c r="AA138" s="26"/>
      <c r="AB138" s="14"/>
      <c r="AC138" s="15"/>
      <c r="AD138" s="15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</row>
    <row r="139" spans="1:47" ht="15" customHeight="1">
      <c r="A139" s="77" t="s">
        <v>821</v>
      </c>
      <c r="B139" s="77" t="s">
        <v>822</v>
      </c>
      <c r="C139" s="137" t="s">
        <v>823</v>
      </c>
      <c r="D139" s="141">
        <v>4.09</v>
      </c>
      <c r="E139" s="158">
        <f t="shared" si="12"/>
        <v>1.6360000000000001</v>
      </c>
      <c r="F139" s="78">
        <v>1.875</v>
      </c>
      <c r="G139" s="78">
        <v>0.5</v>
      </c>
      <c r="H139" s="78">
        <v>7.25</v>
      </c>
      <c r="I139" s="78">
        <v>0.05</v>
      </c>
      <c r="J139" s="79">
        <v>12</v>
      </c>
      <c r="K139" s="78">
        <v>7.375</v>
      </c>
      <c r="L139" s="78">
        <v>4</v>
      </c>
      <c r="M139" s="78">
        <v>2.25</v>
      </c>
      <c r="N139" s="78">
        <v>0.5</v>
      </c>
      <c r="O139" s="80">
        <f t="shared" si="11"/>
        <v>66.375</v>
      </c>
      <c r="P139" s="79">
        <v>144</v>
      </c>
      <c r="Q139" s="78">
        <v>10</v>
      </c>
      <c r="R139" s="78">
        <v>14</v>
      </c>
      <c r="S139" s="78">
        <v>10</v>
      </c>
      <c r="T139" s="78">
        <v>8.25</v>
      </c>
      <c r="U139" s="80">
        <f t="shared" ref="U139:U202" si="13">Q139*R139*S139/1728</f>
        <v>0.81018518518518523</v>
      </c>
      <c r="V139" s="78"/>
      <c r="W139" s="26"/>
      <c r="X139" s="26"/>
      <c r="Y139" s="26"/>
      <c r="Z139" s="81" t="s">
        <v>26</v>
      </c>
      <c r="AA139" s="26"/>
      <c r="AB139" s="14"/>
      <c r="AC139" s="15"/>
      <c r="AD139" s="15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</row>
    <row r="140" spans="1:47" ht="15" customHeight="1">
      <c r="A140" s="77" t="s">
        <v>830</v>
      </c>
      <c r="B140" s="77" t="s">
        <v>831</v>
      </c>
      <c r="C140" s="137" t="s">
        <v>832</v>
      </c>
      <c r="D140" s="141">
        <v>24.04</v>
      </c>
      <c r="E140" s="158">
        <f t="shared" si="12"/>
        <v>9.6159999999999997</v>
      </c>
      <c r="F140" s="78">
        <v>3.3125</v>
      </c>
      <c r="G140" s="78">
        <v>0.5</v>
      </c>
      <c r="H140" s="78">
        <v>6.5</v>
      </c>
      <c r="I140" s="78">
        <v>0.2</v>
      </c>
      <c r="J140" s="79">
        <v>1</v>
      </c>
      <c r="K140" s="78">
        <v>3.3125</v>
      </c>
      <c r="L140" s="78">
        <v>0.5</v>
      </c>
      <c r="M140" s="78">
        <v>6.5</v>
      </c>
      <c r="N140" s="78">
        <v>0.2</v>
      </c>
      <c r="O140" s="80">
        <f t="shared" si="11"/>
        <v>10.765625</v>
      </c>
      <c r="P140" s="79">
        <v>72</v>
      </c>
      <c r="Q140" s="78">
        <v>14</v>
      </c>
      <c r="R140" s="78">
        <v>10</v>
      </c>
      <c r="S140" s="78">
        <v>8</v>
      </c>
      <c r="T140" s="78">
        <v>13.35</v>
      </c>
      <c r="U140" s="80">
        <f t="shared" si="13"/>
        <v>0.64814814814814814</v>
      </c>
      <c r="V140" s="78"/>
      <c r="W140" s="26"/>
      <c r="X140" s="26"/>
      <c r="Y140" s="26"/>
      <c r="Z140" s="81" t="s">
        <v>26</v>
      </c>
      <c r="AA140" s="26"/>
      <c r="AB140" s="14"/>
      <c r="AC140" s="15"/>
      <c r="AD140" s="15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</row>
    <row r="141" spans="1:47" ht="15" customHeight="1">
      <c r="A141" s="77" t="s">
        <v>833</v>
      </c>
      <c r="B141" s="77" t="s">
        <v>834</v>
      </c>
      <c r="C141" s="137" t="s">
        <v>5416</v>
      </c>
      <c r="D141" s="141">
        <v>287.27999999999997</v>
      </c>
      <c r="E141" s="158">
        <f t="shared" si="12"/>
        <v>114.91199999999999</v>
      </c>
      <c r="F141" s="78">
        <v>3.25</v>
      </c>
      <c r="G141" s="78">
        <v>7</v>
      </c>
      <c r="H141" s="78">
        <v>14.75</v>
      </c>
      <c r="I141" s="78">
        <v>2</v>
      </c>
      <c r="J141" s="79">
        <v>1</v>
      </c>
      <c r="K141" s="78">
        <v>3.25</v>
      </c>
      <c r="L141" s="78">
        <v>7</v>
      </c>
      <c r="M141" s="78">
        <v>14.75</v>
      </c>
      <c r="N141" s="78">
        <v>2</v>
      </c>
      <c r="O141" s="80">
        <f t="shared" si="11"/>
        <v>335.5625</v>
      </c>
      <c r="P141" s="79">
        <v>1</v>
      </c>
      <c r="Q141" s="78">
        <v>12</v>
      </c>
      <c r="R141" s="78">
        <v>9</v>
      </c>
      <c r="S141" s="78">
        <v>7</v>
      </c>
      <c r="T141" s="78">
        <v>8.5</v>
      </c>
      <c r="U141" s="80">
        <f t="shared" si="13"/>
        <v>0.4375</v>
      </c>
      <c r="V141" s="78"/>
      <c r="W141" s="26"/>
      <c r="X141" s="26"/>
      <c r="Y141" s="26"/>
      <c r="Z141" s="81" t="s">
        <v>26</v>
      </c>
      <c r="AA141" s="26"/>
      <c r="AB141" s="14"/>
      <c r="AC141" s="15"/>
      <c r="AD141" s="15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</row>
    <row r="142" spans="1:47" ht="15" customHeight="1">
      <c r="A142" s="77" t="s">
        <v>1236</v>
      </c>
      <c r="B142" s="77" t="s">
        <v>1237</v>
      </c>
      <c r="C142" s="137" t="s">
        <v>1238</v>
      </c>
      <c r="D142" s="141">
        <v>4.29</v>
      </c>
      <c r="E142" s="158">
        <f t="shared" si="12"/>
        <v>1.7160000000000002</v>
      </c>
      <c r="F142" s="78">
        <v>0.5</v>
      </c>
      <c r="G142" s="78">
        <v>0.5</v>
      </c>
      <c r="H142" s="78">
        <v>5.5</v>
      </c>
      <c r="I142" s="78">
        <v>0.05</v>
      </c>
      <c r="J142" s="79">
        <v>12</v>
      </c>
      <c r="K142" s="78">
        <v>5.75</v>
      </c>
      <c r="L142" s="78">
        <v>2.5</v>
      </c>
      <c r="M142" s="78">
        <v>1.875</v>
      </c>
      <c r="N142" s="78">
        <v>0.55000000000000004</v>
      </c>
      <c r="O142" s="80">
        <f t="shared" ref="O142:O173" si="14">K142*L142*M142</f>
        <v>26.953125</v>
      </c>
      <c r="P142" s="79">
        <v>240</v>
      </c>
      <c r="Q142" s="78">
        <v>13</v>
      </c>
      <c r="R142" s="78">
        <v>7</v>
      </c>
      <c r="S142" s="78">
        <v>9</v>
      </c>
      <c r="T142" s="78">
        <v>12</v>
      </c>
      <c r="U142" s="80">
        <f t="shared" si="13"/>
        <v>0.47395833333333331</v>
      </c>
      <c r="V142" s="78"/>
      <c r="W142" s="26"/>
      <c r="X142" s="78">
        <v>9</v>
      </c>
      <c r="Y142" s="26"/>
      <c r="Z142" s="81" t="s">
        <v>26</v>
      </c>
      <c r="AA142" s="26"/>
      <c r="AB142" s="14"/>
      <c r="AC142" s="15"/>
      <c r="AD142" s="15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</row>
    <row r="143" spans="1:47" ht="15" customHeight="1">
      <c r="A143" s="77" t="s">
        <v>1233</v>
      </c>
      <c r="B143" s="77" t="s">
        <v>1234</v>
      </c>
      <c r="C143" s="137" t="s">
        <v>1235</v>
      </c>
      <c r="D143" s="141">
        <v>4.29</v>
      </c>
      <c r="E143" s="158">
        <f t="shared" si="12"/>
        <v>1.7160000000000002</v>
      </c>
      <c r="F143" s="78">
        <v>0.5</v>
      </c>
      <c r="G143" s="78">
        <v>0.5</v>
      </c>
      <c r="H143" s="78">
        <v>5.5</v>
      </c>
      <c r="I143" s="78">
        <v>0.05</v>
      </c>
      <c r="J143" s="79">
        <v>12</v>
      </c>
      <c r="K143" s="78">
        <v>5.75</v>
      </c>
      <c r="L143" s="78">
        <v>2.5</v>
      </c>
      <c r="M143" s="78">
        <v>1.875</v>
      </c>
      <c r="N143" s="78">
        <v>0.55000000000000004</v>
      </c>
      <c r="O143" s="80">
        <f t="shared" si="14"/>
        <v>26.953125</v>
      </c>
      <c r="P143" s="79">
        <v>240</v>
      </c>
      <c r="Q143" s="78">
        <v>13</v>
      </c>
      <c r="R143" s="78">
        <v>7</v>
      </c>
      <c r="S143" s="78">
        <v>9</v>
      </c>
      <c r="T143" s="78">
        <v>12</v>
      </c>
      <c r="U143" s="80">
        <f t="shared" si="13"/>
        <v>0.47395833333333331</v>
      </c>
      <c r="V143" s="78"/>
      <c r="W143" s="26"/>
      <c r="X143" s="78">
        <v>9</v>
      </c>
      <c r="Y143" s="26"/>
      <c r="Z143" s="81" t="s">
        <v>26</v>
      </c>
      <c r="AA143" s="26"/>
      <c r="AB143" s="14"/>
      <c r="AC143" s="15"/>
      <c r="AD143" s="15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</row>
    <row r="144" spans="1:47" ht="15" customHeight="1">
      <c r="A144" s="81" t="s">
        <v>1239</v>
      </c>
      <c r="B144" s="81" t="s">
        <v>1240</v>
      </c>
      <c r="C144" s="137" t="s">
        <v>1241</v>
      </c>
      <c r="D144" s="145">
        <v>4.29</v>
      </c>
      <c r="E144" s="158">
        <f t="shared" si="12"/>
        <v>1.7160000000000002</v>
      </c>
      <c r="F144" s="78">
        <v>0.5</v>
      </c>
      <c r="G144" s="78">
        <v>0.5</v>
      </c>
      <c r="H144" s="78">
        <v>5.5</v>
      </c>
      <c r="I144" s="78">
        <v>0.05</v>
      </c>
      <c r="J144" s="109">
        <v>12</v>
      </c>
      <c r="K144" s="78">
        <v>5.75</v>
      </c>
      <c r="L144" s="78">
        <v>2.5</v>
      </c>
      <c r="M144" s="78">
        <v>1.875</v>
      </c>
      <c r="N144" s="78">
        <v>0.55000000000000004</v>
      </c>
      <c r="O144" s="78">
        <f t="shared" si="14"/>
        <v>26.953125</v>
      </c>
      <c r="P144" s="109">
        <v>240</v>
      </c>
      <c r="Q144" s="78">
        <v>13</v>
      </c>
      <c r="R144" s="78">
        <v>7</v>
      </c>
      <c r="S144" s="78">
        <v>9</v>
      </c>
      <c r="T144" s="78">
        <v>12</v>
      </c>
      <c r="U144" s="78">
        <f t="shared" si="13"/>
        <v>0.47395833333333331</v>
      </c>
      <c r="V144" s="78"/>
      <c r="W144" s="110"/>
      <c r="X144" s="78">
        <v>9</v>
      </c>
      <c r="Y144" s="110"/>
      <c r="Z144" s="81" t="s">
        <v>26</v>
      </c>
      <c r="AA144" s="110"/>
      <c r="AB144" s="111"/>
      <c r="AC144" s="111"/>
      <c r="AD144" s="111"/>
      <c r="AE144" s="112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</row>
    <row r="145" spans="1:47" ht="15" customHeight="1">
      <c r="A145" s="77" t="s">
        <v>1138</v>
      </c>
      <c r="B145" s="77" t="s">
        <v>1139</v>
      </c>
      <c r="C145" s="137" t="s">
        <v>1140</v>
      </c>
      <c r="D145" s="141">
        <v>4.29</v>
      </c>
      <c r="E145" s="158">
        <f t="shared" si="12"/>
        <v>1.7160000000000002</v>
      </c>
      <c r="F145" s="78">
        <v>0.5</v>
      </c>
      <c r="G145" s="78">
        <v>0.5</v>
      </c>
      <c r="H145" s="78">
        <v>5.5</v>
      </c>
      <c r="I145" s="78">
        <v>0.05</v>
      </c>
      <c r="J145" s="79">
        <v>12</v>
      </c>
      <c r="K145" s="78">
        <v>5.75</v>
      </c>
      <c r="L145" s="78">
        <v>2.5</v>
      </c>
      <c r="M145" s="78">
        <v>1.875</v>
      </c>
      <c r="N145" s="78">
        <v>0.55000000000000004</v>
      </c>
      <c r="O145" s="80">
        <f t="shared" si="14"/>
        <v>26.953125</v>
      </c>
      <c r="P145" s="79">
        <v>240</v>
      </c>
      <c r="Q145" s="78">
        <v>13</v>
      </c>
      <c r="R145" s="78">
        <v>7</v>
      </c>
      <c r="S145" s="78">
        <v>9</v>
      </c>
      <c r="T145" s="78">
        <v>12</v>
      </c>
      <c r="U145" s="80">
        <f t="shared" si="13"/>
        <v>0.47395833333333331</v>
      </c>
      <c r="V145" s="78"/>
      <c r="W145" s="26"/>
      <c r="X145" s="78">
        <v>9</v>
      </c>
      <c r="Y145" s="26"/>
      <c r="Z145" s="81" t="s">
        <v>26</v>
      </c>
      <c r="AA145" s="26"/>
      <c r="AB145" s="14"/>
      <c r="AC145" s="15"/>
      <c r="AD145" s="15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</row>
    <row r="146" spans="1:47" ht="15" customHeight="1">
      <c r="A146" s="81" t="s">
        <v>1141</v>
      </c>
      <c r="B146" s="81" t="s">
        <v>1142</v>
      </c>
      <c r="C146" s="137" t="s">
        <v>1143</v>
      </c>
      <c r="D146" s="145">
        <v>4.29</v>
      </c>
      <c r="E146" s="158">
        <f t="shared" si="12"/>
        <v>1.7160000000000002</v>
      </c>
      <c r="F146" s="78">
        <v>0.5</v>
      </c>
      <c r="G146" s="78">
        <v>0.5</v>
      </c>
      <c r="H146" s="78">
        <v>5.5</v>
      </c>
      <c r="I146" s="78">
        <v>0.05</v>
      </c>
      <c r="J146" s="109">
        <v>12</v>
      </c>
      <c r="K146" s="78">
        <v>5.75</v>
      </c>
      <c r="L146" s="78">
        <v>2.5</v>
      </c>
      <c r="M146" s="78">
        <v>1.875</v>
      </c>
      <c r="N146" s="78">
        <v>0.55000000000000004</v>
      </c>
      <c r="O146" s="78">
        <f t="shared" si="14"/>
        <v>26.953125</v>
      </c>
      <c r="P146" s="109">
        <v>240</v>
      </c>
      <c r="Q146" s="78">
        <v>13</v>
      </c>
      <c r="R146" s="78">
        <v>7</v>
      </c>
      <c r="S146" s="78">
        <v>9</v>
      </c>
      <c r="T146" s="78">
        <v>12</v>
      </c>
      <c r="U146" s="78">
        <f t="shared" si="13"/>
        <v>0.47395833333333331</v>
      </c>
      <c r="V146" s="78"/>
      <c r="W146" s="110"/>
      <c r="X146" s="78">
        <v>9</v>
      </c>
      <c r="Y146" s="110"/>
      <c r="Z146" s="81" t="s">
        <v>26</v>
      </c>
      <c r="AA146" s="110"/>
      <c r="AB146" s="111"/>
      <c r="AC146" s="111"/>
      <c r="AD146" s="111"/>
      <c r="AE146" s="112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12"/>
      <c r="AS146" s="112"/>
      <c r="AT146" s="112"/>
      <c r="AU146" s="112"/>
    </row>
    <row r="147" spans="1:47" ht="15" customHeight="1">
      <c r="A147" s="81" t="s">
        <v>1144</v>
      </c>
      <c r="B147" s="81" t="s">
        <v>1145</v>
      </c>
      <c r="C147" s="137" t="s">
        <v>1146</v>
      </c>
      <c r="D147" s="145">
        <v>4.29</v>
      </c>
      <c r="E147" s="158">
        <f t="shared" si="12"/>
        <v>1.7160000000000002</v>
      </c>
      <c r="F147" s="78">
        <v>0.5</v>
      </c>
      <c r="G147" s="78">
        <v>0.5</v>
      </c>
      <c r="H147" s="78">
        <v>5.5</v>
      </c>
      <c r="I147" s="78">
        <v>0.05</v>
      </c>
      <c r="J147" s="109">
        <v>12</v>
      </c>
      <c r="K147" s="78">
        <v>5.75</v>
      </c>
      <c r="L147" s="78">
        <v>2.5</v>
      </c>
      <c r="M147" s="78">
        <v>1.875</v>
      </c>
      <c r="N147" s="78">
        <v>0.55000000000000004</v>
      </c>
      <c r="O147" s="78">
        <f t="shared" si="14"/>
        <v>26.953125</v>
      </c>
      <c r="P147" s="109">
        <v>240</v>
      </c>
      <c r="Q147" s="78">
        <v>13</v>
      </c>
      <c r="R147" s="78">
        <v>7</v>
      </c>
      <c r="S147" s="78">
        <v>9</v>
      </c>
      <c r="T147" s="78">
        <v>12</v>
      </c>
      <c r="U147" s="78">
        <f t="shared" si="13"/>
        <v>0.47395833333333331</v>
      </c>
      <c r="V147" s="78"/>
      <c r="W147" s="110"/>
      <c r="X147" s="78">
        <v>9</v>
      </c>
      <c r="Y147" s="110"/>
      <c r="Z147" s="81" t="s">
        <v>26</v>
      </c>
      <c r="AA147" s="110"/>
      <c r="AB147" s="111"/>
      <c r="AC147" s="111"/>
      <c r="AD147" s="111"/>
      <c r="AE147" s="112"/>
      <c r="AF147" s="112"/>
      <c r="AG147" s="112"/>
      <c r="AH147" s="112"/>
      <c r="AI147" s="112"/>
      <c r="AJ147" s="112"/>
      <c r="AK147" s="112"/>
      <c r="AL147" s="112"/>
      <c r="AM147" s="112"/>
      <c r="AN147" s="112"/>
      <c r="AO147" s="112"/>
      <c r="AP147" s="112"/>
      <c r="AQ147" s="112"/>
      <c r="AR147" s="112"/>
      <c r="AS147" s="112"/>
      <c r="AT147" s="112"/>
      <c r="AU147" s="112"/>
    </row>
    <row r="148" spans="1:47" ht="15" customHeight="1">
      <c r="A148" s="81" t="s">
        <v>1147</v>
      </c>
      <c r="B148" s="81" t="s">
        <v>1148</v>
      </c>
      <c r="C148" s="137" t="s">
        <v>1149</v>
      </c>
      <c r="D148" s="145">
        <v>4.29</v>
      </c>
      <c r="E148" s="158">
        <f t="shared" si="12"/>
        <v>1.7160000000000002</v>
      </c>
      <c r="F148" s="78">
        <v>0.5</v>
      </c>
      <c r="G148" s="78">
        <v>0.5</v>
      </c>
      <c r="H148" s="78">
        <v>5.5</v>
      </c>
      <c r="I148" s="78">
        <v>0.05</v>
      </c>
      <c r="J148" s="109">
        <v>12</v>
      </c>
      <c r="K148" s="78">
        <v>5.75</v>
      </c>
      <c r="L148" s="78">
        <v>2.5</v>
      </c>
      <c r="M148" s="78">
        <v>1.875</v>
      </c>
      <c r="N148" s="78">
        <v>0.55000000000000004</v>
      </c>
      <c r="O148" s="78">
        <f t="shared" si="14"/>
        <v>26.953125</v>
      </c>
      <c r="P148" s="109">
        <v>240</v>
      </c>
      <c r="Q148" s="78">
        <v>13</v>
      </c>
      <c r="R148" s="78">
        <v>7</v>
      </c>
      <c r="S148" s="78">
        <v>9</v>
      </c>
      <c r="T148" s="78">
        <v>12</v>
      </c>
      <c r="U148" s="78">
        <f t="shared" si="13"/>
        <v>0.47395833333333331</v>
      </c>
      <c r="V148" s="78"/>
      <c r="W148" s="110"/>
      <c r="X148" s="78">
        <v>9</v>
      </c>
      <c r="Y148" s="110"/>
      <c r="Z148" s="81" t="s">
        <v>26</v>
      </c>
      <c r="AA148" s="110"/>
      <c r="AB148" s="111"/>
      <c r="AC148" s="111"/>
      <c r="AD148" s="111"/>
      <c r="AE148" s="112"/>
      <c r="AF148" s="112"/>
      <c r="AG148" s="112"/>
      <c r="AH148" s="112"/>
      <c r="AI148" s="112"/>
      <c r="AJ148" s="112"/>
      <c r="AK148" s="112"/>
      <c r="AL148" s="112"/>
      <c r="AM148" s="112"/>
      <c r="AN148" s="112"/>
      <c r="AO148" s="112"/>
      <c r="AP148" s="112"/>
      <c r="AQ148" s="112"/>
      <c r="AR148" s="112"/>
      <c r="AS148" s="112"/>
      <c r="AT148" s="112"/>
      <c r="AU148" s="112"/>
    </row>
    <row r="149" spans="1:47" ht="15" customHeight="1">
      <c r="A149" s="81" t="s">
        <v>1150</v>
      </c>
      <c r="B149" s="81" t="s">
        <v>1151</v>
      </c>
      <c r="C149" s="137" t="s">
        <v>1152</v>
      </c>
      <c r="D149" s="145">
        <v>4.29</v>
      </c>
      <c r="E149" s="158">
        <f t="shared" si="12"/>
        <v>1.7160000000000002</v>
      </c>
      <c r="F149" s="78">
        <v>0.5</v>
      </c>
      <c r="G149" s="78">
        <v>0.5</v>
      </c>
      <c r="H149" s="78">
        <v>5.5</v>
      </c>
      <c r="I149" s="78">
        <v>0.05</v>
      </c>
      <c r="J149" s="109">
        <v>12</v>
      </c>
      <c r="K149" s="78">
        <v>5.75</v>
      </c>
      <c r="L149" s="78">
        <v>2.5</v>
      </c>
      <c r="M149" s="78">
        <v>1.875</v>
      </c>
      <c r="N149" s="78">
        <v>0.55000000000000004</v>
      </c>
      <c r="O149" s="78">
        <f t="shared" si="14"/>
        <v>26.953125</v>
      </c>
      <c r="P149" s="109">
        <v>240</v>
      </c>
      <c r="Q149" s="78">
        <v>13</v>
      </c>
      <c r="R149" s="78">
        <v>7</v>
      </c>
      <c r="S149" s="78">
        <v>9</v>
      </c>
      <c r="T149" s="78">
        <v>12</v>
      </c>
      <c r="U149" s="78">
        <f t="shared" si="13"/>
        <v>0.47395833333333331</v>
      </c>
      <c r="V149" s="78"/>
      <c r="W149" s="110"/>
      <c r="X149" s="78">
        <v>9</v>
      </c>
      <c r="Y149" s="110"/>
      <c r="Z149" s="81" t="s">
        <v>26</v>
      </c>
      <c r="AA149" s="110"/>
      <c r="AB149" s="111"/>
      <c r="AC149" s="111"/>
      <c r="AD149" s="111"/>
      <c r="AE149" s="112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/>
      <c r="AQ149" s="112"/>
      <c r="AR149" s="112"/>
      <c r="AS149" s="112"/>
      <c r="AT149" s="112"/>
      <c r="AU149" s="112"/>
    </row>
    <row r="150" spans="1:47" ht="15" customHeight="1">
      <c r="A150" s="77" t="s">
        <v>1153</v>
      </c>
      <c r="B150" s="77" t="s">
        <v>1154</v>
      </c>
      <c r="C150" s="137" t="s">
        <v>1155</v>
      </c>
      <c r="D150" s="141">
        <v>4.29</v>
      </c>
      <c r="E150" s="158">
        <f t="shared" si="12"/>
        <v>1.7160000000000002</v>
      </c>
      <c r="F150" s="78">
        <v>0.5</v>
      </c>
      <c r="G150" s="78">
        <v>0.5</v>
      </c>
      <c r="H150" s="78">
        <v>5.5</v>
      </c>
      <c r="I150" s="78">
        <v>0.05</v>
      </c>
      <c r="J150" s="79">
        <v>12</v>
      </c>
      <c r="K150" s="78">
        <v>5.75</v>
      </c>
      <c r="L150" s="78">
        <v>2.5</v>
      </c>
      <c r="M150" s="78">
        <v>1.875</v>
      </c>
      <c r="N150" s="78">
        <v>0.55000000000000004</v>
      </c>
      <c r="O150" s="80">
        <f t="shared" si="14"/>
        <v>26.953125</v>
      </c>
      <c r="P150" s="79">
        <v>240</v>
      </c>
      <c r="Q150" s="78">
        <v>13</v>
      </c>
      <c r="R150" s="78">
        <v>7</v>
      </c>
      <c r="S150" s="78">
        <v>9</v>
      </c>
      <c r="T150" s="78">
        <v>12</v>
      </c>
      <c r="U150" s="80">
        <f t="shared" si="13"/>
        <v>0.47395833333333331</v>
      </c>
      <c r="V150" s="78"/>
      <c r="W150" s="26"/>
      <c r="X150" s="78">
        <v>9</v>
      </c>
      <c r="Y150" s="26"/>
      <c r="Z150" s="81" t="s">
        <v>26</v>
      </c>
      <c r="AA150" s="26"/>
      <c r="AB150" s="14"/>
      <c r="AC150" s="15"/>
      <c r="AD150" s="15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</row>
    <row r="151" spans="1:47" ht="15" customHeight="1">
      <c r="A151" s="77" t="s">
        <v>1156</v>
      </c>
      <c r="B151" s="77" t="s">
        <v>1157</v>
      </c>
      <c r="C151" s="137" t="s">
        <v>1158</v>
      </c>
      <c r="D151" s="141">
        <v>4.29</v>
      </c>
      <c r="E151" s="158">
        <f t="shared" si="12"/>
        <v>1.7160000000000002</v>
      </c>
      <c r="F151" s="78">
        <v>0.5</v>
      </c>
      <c r="G151" s="78">
        <v>0.5</v>
      </c>
      <c r="H151" s="78">
        <v>5.5</v>
      </c>
      <c r="I151" s="78">
        <v>0.05</v>
      </c>
      <c r="J151" s="79">
        <v>12</v>
      </c>
      <c r="K151" s="78">
        <v>5.75</v>
      </c>
      <c r="L151" s="78">
        <v>2.5</v>
      </c>
      <c r="M151" s="78">
        <v>1.875</v>
      </c>
      <c r="N151" s="78">
        <v>0.55000000000000004</v>
      </c>
      <c r="O151" s="80">
        <f t="shared" si="14"/>
        <v>26.953125</v>
      </c>
      <c r="P151" s="79">
        <v>240</v>
      </c>
      <c r="Q151" s="78">
        <v>13</v>
      </c>
      <c r="R151" s="78">
        <v>7</v>
      </c>
      <c r="S151" s="78">
        <v>9</v>
      </c>
      <c r="T151" s="78">
        <v>12</v>
      </c>
      <c r="U151" s="80">
        <f t="shared" si="13"/>
        <v>0.47395833333333331</v>
      </c>
      <c r="V151" s="78"/>
      <c r="W151" s="26"/>
      <c r="X151" s="78">
        <v>9</v>
      </c>
      <c r="Y151" s="26"/>
      <c r="Z151" s="81" t="s">
        <v>26</v>
      </c>
      <c r="AA151" s="26"/>
      <c r="AB151" s="14"/>
      <c r="AC151" s="15"/>
      <c r="AD151" s="15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</row>
    <row r="152" spans="1:47" ht="15" customHeight="1">
      <c r="A152" s="81" t="s">
        <v>1159</v>
      </c>
      <c r="B152" s="81" t="s">
        <v>1160</v>
      </c>
      <c r="C152" s="137" t="s">
        <v>1161</v>
      </c>
      <c r="D152" s="145">
        <v>4.29</v>
      </c>
      <c r="E152" s="158">
        <f t="shared" si="12"/>
        <v>1.7160000000000002</v>
      </c>
      <c r="F152" s="78">
        <v>0.5</v>
      </c>
      <c r="G152" s="78">
        <v>0.5</v>
      </c>
      <c r="H152" s="78">
        <v>5.5</v>
      </c>
      <c r="I152" s="78">
        <v>0.05</v>
      </c>
      <c r="J152" s="109">
        <v>12</v>
      </c>
      <c r="K152" s="78">
        <v>5.75</v>
      </c>
      <c r="L152" s="78">
        <v>2.5</v>
      </c>
      <c r="M152" s="78">
        <v>1.875</v>
      </c>
      <c r="N152" s="78">
        <v>0.55000000000000004</v>
      </c>
      <c r="O152" s="78">
        <f t="shared" si="14"/>
        <v>26.953125</v>
      </c>
      <c r="P152" s="109">
        <v>240</v>
      </c>
      <c r="Q152" s="78">
        <v>13</v>
      </c>
      <c r="R152" s="78">
        <v>7</v>
      </c>
      <c r="S152" s="78">
        <v>9</v>
      </c>
      <c r="T152" s="78">
        <v>12</v>
      </c>
      <c r="U152" s="78">
        <f t="shared" si="13"/>
        <v>0.47395833333333331</v>
      </c>
      <c r="V152" s="78"/>
      <c r="W152" s="110"/>
      <c r="X152" s="78">
        <v>9</v>
      </c>
      <c r="Y152" s="110"/>
      <c r="Z152" s="81" t="s">
        <v>26</v>
      </c>
      <c r="AA152" s="110"/>
      <c r="AB152" s="111"/>
      <c r="AC152" s="111"/>
      <c r="AD152" s="111"/>
      <c r="AE152" s="112"/>
      <c r="AF152" s="112"/>
      <c r="AG152" s="112"/>
      <c r="AH152" s="112"/>
      <c r="AI152" s="112"/>
      <c r="AJ152" s="112"/>
      <c r="AK152" s="112"/>
      <c r="AL152" s="112"/>
      <c r="AM152" s="112"/>
      <c r="AN152" s="112"/>
      <c r="AO152" s="112"/>
      <c r="AP152" s="112"/>
      <c r="AQ152" s="112"/>
      <c r="AR152" s="112"/>
      <c r="AS152" s="112"/>
      <c r="AT152" s="112"/>
      <c r="AU152" s="112"/>
    </row>
    <row r="153" spans="1:47" ht="15" customHeight="1">
      <c r="A153" s="77" t="s">
        <v>1162</v>
      </c>
      <c r="B153" s="77" t="s">
        <v>1163</v>
      </c>
      <c r="C153" s="137" t="s">
        <v>1164</v>
      </c>
      <c r="D153" s="141">
        <v>4.29</v>
      </c>
      <c r="E153" s="158">
        <f t="shared" si="12"/>
        <v>1.7160000000000002</v>
      </c>
      <c r="F153" s="78">
        <v>0.5</v>
      </c>
      <c r="G153" s="78">
        <v>0.5</v>
      </c>
      <c r="H153" s="78">
        <v>5.5</v>
      </c>
      <c r="I153" s="78">
        <v>0.05</v>
      </c>
      <c r="J153" s="79">
        <v>12</v>
      </c>
      <c r="K153" s="78">
        <v>5.75</v>
      </c>
      <c r="L153" s="78">
        <v>2.5</v>
      </c>
      <c r="M153" s="78">
        <v>1.875</v>
      </c>
      <c r="N153" s="78">
        <v>0.55000000000000004</v>
      </c>
      <c r="O153" s="80">
        <f t="shared" si="14"/>
        <v>26.953125</v>
      </c>
      <c r="P153" s="79">
        <v>240</v>
      </c>
      <c r="Q153" s="78">
        <v>13</v>
      </c>
      <c r="R153" s="78">
        <v>7</v>
      </c>
      <c r="S153" s="78">
        <v>9</v>
      </c>
      <c r="T153" s="78">
        <v>12</v>
      </c>
      <c r="U153" s="80">
        <f t="shared" si="13"/>
        <v>0.47395833333333331</v>
      </c>
      <c r="V153" s="78"/>
      <c r="W153" s="26"/>
      <c r="X153" s="78">
        <v>9</v>
      </c>
      <c r="Y153" s="26"/>
      <c r="Z153" s="81" t="s">
        <v>26</v>
      </c>
      <c r="AA153" s="26"/>
      <c r="AB153" s="14"/>
      <c r="AC153" s="15"/>
      <c r="AD153" s="15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</row>
    <row r="154" spans="1:47" ht="15" customHeight="1">
      <c r="A154" s="81" t="s">
        <v>1165</v>
      </c>
      <c r="B154" s="81" t="s">
        <v>1166</v>
      </c>
      <c r="C154" s="137" t="s">
        <v>1167</v>
      </c>
      <c r="D154" s="145">
        <v>4.29</v>
      </c>
      <c r="E154" s="158">
        <f t="shared" si="12"/>
        <v>1.7160000000000002</v>
      </c>
      <c r="F154" s="78">
        <v>0.5</v>
      </c>
      <c r="G154" s="78">
        <v>0.5</v>
      </c>
      <c r="H154" s="78">
        <v>5.5</v>
      </c>
      <c r="I154" s="78">
        <v>0.05</v>
      </c>
      <c r="J154" s="109">
        <v>12</v>
      </c>
      <c r="K154" s="78">
        <v>5.75</v>
      </c>
      <c r="L154" s="78">
        <v>2.5</v>
      </c>
      <c r="M154" s="78">
        <v>1.875</v>
      </c>
      <c r="N154" s="78">
        <v>0.55000000000000004</v>
      </c>
      <c r="O154" s="78">
        <f t="shared" si="14"/>
        <v>26.953125</v>
      </c>
      <c r="P154" s="109">
        <v>240</v>
      </c>
      <c r="Q154" s="78">
        <v>13</v>
      </c>
      <c r="R154" s="78">
        <v>7</v>
      </c>
      <c r="S154" s="78">
        <v>9</v>
      </c>
      <c r="T154" s="78">
        <v>12</v>
      </c>
      <c r="U154" s="78">
        <f t="shared" si="13"/>
        <v>0.47395833333333331</v>
      </c>
      <c r="V154" s="78"/>
      <c r="W154" s="110"/>
      <c r="X154" s="78">
        <v>9</v>
      </c>
      <c r="Y154" s="110"/>
      <c r="Z154" s="81" t="s">
        <v>26</v>
      </c>
      <c r="AA154" s="110"/>
      <c r="AB154" s="111"/>
      <c r="AC154" s="111"/>
      <c r="AD154" s="111"/>
      <c r="AE154" s="112"/>
      <c r="AF154" s="112"/>
      <c r="AG154" s="112"/>
      <c r="AH154" s="112"/>
      <c r="AI154" s="112"/>
      <c r="AJ154" s="112"/>
      <c r="AK154" s="112"/>
      <c r="AL154" s="112"/>
      <c r="AM154" s="112"/>
      <c r="AN154" s="112"/>
      <c r="AO154" s="112"/>
      <c r="AP154" s="112"/>
      <c r="AQ154" s="112"/>
      <c r="AR154" s="112"/>
      <c r="AS154" s="112"/>
      <c r="AT154" s="112"/>
      <c r="AU154" s="112"/>
    </row>
    <row r="155" spans="1:47" ht="15" customHeight="1">
      <c r="A155" s="81" t="s">
        <v>1168</v>
      </c>
      <c r="B155" s="81" t="s">
        <v>1169</v>
      </c>
      <c r="C155" s="137" t="s">
        <v>1170</v>
      </c>
      <c r="D155" s="145">
        <v>4.29</v>
      </c>
      <c r="E155" s="158">
        <f t="shared" si="12"/>
        <v>1.7160000000000002</v>
      </c>
      <c r="F155" s="78">
        <v>0.5</v>
      </c>
      <c r="G155" s="78">
        <v>0.5</v>
      </c>
      <c r="H155" s="78">
        <v>5.5</v>
      </c>
      <c r="I155" s="78">
        <v>0.05</v>
      </c>
      <c r="J155" s="109">
        <v>12</v>
      </c>
      <c r="K155" s="78">
        <v>5.75</v>
      </c>
      <c r="L155" s="78">
        <v>2.5</v>
      </c>
      <c r="M155" s="78">
        <v>1.875</v>
      </c>
      <c r="N155" s="78">
        <v>0.55000000000000004</v>
      </c>
      <c r="O155" s="78">
        <f t="shared" si="14"/>
        <v>26.953125</v>
      </c>
      <c r="P155" s="109">
        <v>240</v>
      </c>
      <c r="Q155" s="78">
        <v>13</v>
      </c>
      <c r="R155" s="78">
        <v>7</v>
      </c>
      <c r="S155" s="78">
        <v>9</v>
      </c>
      <c r="T155" s="78">
        <v>12</v>
      </c>
      <c r="U155" s="78">
        <f t="shared" si="13"/>
        <v>0.47395833333333331</v>
      </c>
      <c r="V155" s="78"/>
      <c r="W155" s="110"/>
      <c r="X155" s="78">
        <v>9</v>
      </c>
      <c r="Y155" s="110"/>
      <c r="Z155" s="81" t="s">
        <v>26</v>
      </c>
      <c r="AA155" s="110"/>
      <c r="AB155" s="111"/>
      <c r="AC155" s="111"/>
      <c r="AD155" s="111"/>
      <c r="AE155" s="112"/>
      <c r="AF155" s="112"/>
      <c r="AG155" s="112"/>
      <c r="AH155" s="112"/>
      <c r="AI155" s="112"/>
      <c r="AJ155" s="112"/>
      <c r="AK155" s="112"/>
      <c r="AL155" s="112"/>
      <c r="AM155" s="112"/>
      <c r="AN155" s="112"/>
      <c r="AO155" s="112"/>
      <c r="AP155" s="112"/>
      <c r="AQ155" s="112"/>
      <c r="AR155" s="112"/>
      <c r="AS155" s="112"/>
      <c r="AT155" s="112"/>
      <c r="AU155" s="112"/>
    </row>
    <row r="156" spans="1:47" ht="15" customHeight="1">
      <c r="A156" s="81" t="s">
        <v>1171</v>
      </c>
      <c r="B156" s="81" t="s">
        <v>1172</v>
      </c>
      <c r="C156" s="137" t="s">
        <v>1173</v>
      </c>
      <c r="D156" s="145">
        <v>4.29</v>
      </c>
      <c r="E156" s="158">
        <f t="shared" si="12"/>
        <v>1.7160000000000002</v>
      </c>
      <c r="F156" s="78">
        <v>0.5</v>
      </c>
      <c r="G156" s="78">
        <v>0.5</v>
      </c>
      <c r="H156" s="78">
        <v>5.5</v>
      </c>
      <c r="I156" s="78">
        <v>0.05</v>
      </c>
      <c r="J156" s="109">
        <v>12</v>
      </c>
      <c r="K156" s="78">
        <v>5.75</v>
      </c>
      <c r="L156" s="78">
        <v>2.5</v>
      </c>
      <c r="M156" s="78">
        <v>1.875</v>
      </c>
      <c r="N156" s="78">
        <v>0.55000000000000004</v>
      </c>
      <c r="O156" s="78">
        <f t="shared" si="14"/>
        <v>26.953125</v>
      </c>
      <c r="P156" s="109">
        <v>240</v>
      </c>
      <c r="Q156" s="78">
        <v>13</v>
      </c>
      <c r="R156" s="78">
        <v>7</v>
      </c>
      <c r="S156" s="78">
        <v>9</v>
      </c>
      <c r="T156" s="78">
        <v>12</v>
      </c>
      <c r="U156" s="78">
        <f t="shared" si="13"/>
        <v>0.47395833333333331</v>
      </c>
      <c r="V156" s="78"/>
      <c r="W156" s="110"/>
      <c r="X156" s="78">
        <v>9</v>
      </c>
      <c r="Y156" s="110"/>
      <c r="Z156" s="81" t="s">
        <v>26</v>
      </c>
      <c r="AA156" s="110"/>
      <c r="AB156" s="111"/>
      <c r="AC156" s="111"/>
      <c r="AD156" s="111"/>
      <c r="AE156" s="112"/>
      <c r="AF156" s="112"/>
      <c r="AG156" s="112"/>
      <c r="AH156" s="112"/>
      <c r="AI156" s="112"/>
      <c r="AJ156" s="112"/>
      <c r="AK156" s="112"/>
      <c r="AL156" s="112"/>
      <c r="AM156" s="112"/>
      <c r="AN156" s="112"/>
      <c r="AO156" s="112"/>
      <c r="AP156" s="112"/>
      <c r="AQ156" s="112"/>
      <c r="AR156" s="112"/>
      <c r="AS156" s="112"/>
      <c r="AT156" s="112"/>
      <c r="AU156" s="112"/>
    </row>
    <row r="157" spans="1:47" ht="15" customHeight="1">
      <c r="A157" s="81" t="s">
        <v>1174</v>
      </c>
      <c r="B157" s="97" t="s">
        <v>1175</v>
      </c>
      <c r="C157" s="137" t="s">
        <v>1176</v>
      </c>
      <c r="D157" s="145">
        <v>4.29</v>
      </c>
      <c r="E157" s="158">
        <f t="shared" si="12"/>
        <v>1.7160000000000002</v>
      </c>
      <c r="F157" s="78">
        <v>0.5</v>
      </c>
      <c r="G157" s="78">
        <v>0.5</v>
      </c>
      <c r="H157" s="78">
        <v>5.5</v>
      </c>
      <c r="I157" s="78">
        <v>0.05</v>
      </c>
      <c r="J157" s="109">
        <v>12</v>
      </c>
      <c r="K157" s="78">
        <v>5.75</v>
      </c>
      <c r="L157" s="78">
        <v>2.5</v>
      </c>
      <c r="M157" s="78">
        <v>1.875</v>
      </c>
      <c r="N157" s="78">
        <v>0.55000000000000004</v>
      </c>
      <c r="O157" s="78">
        <f t="shared" si="14"/>
        <v>26.953125</v>
      </c>
      <c r="P157" s="109">
        <v>240</v>
      </c>
      <c r="Q157" s="78">
        <v>13</v>
      </c>
      <c r="R157" s="78">
        <v>7</v>
      </c>
      <c r="S157" s="78">
        <v>9</v>
      </c>
      <c r="T157" s="78">
        <v>12</v>
      </c>
      <c r="U157" s="78">
        <f t="shared" si="13"/>
        <v>0.47395833333333331</v>
      </c>
      <c r="V157" s="78"/>
      <c r="W157" s="110"/>
      <c r="X157" s="78"/>
      <c r="Y157" s="110"/>
      <c r="Z157" s="81"/>
      <c r="AA157" s="110"/>
      <c r="AB157" s="111"/>
      <c r="AC157" s="111"/>
      <c r="AD157" s="111"/>
      <c r="AE157" s="112"/>
      <c r="AF157" s="112"/>
      <c r="AG157" s="112"/>
      <c r="AH157" s="112"/>
      <c r="AI157" s="112"/>
      <c r="AJ157" s="112"/>
      <c r="AK157" s="112"/>
      <c r="AL157" s="112"/>
      <c r="AM157" s="112"/>
      <c r="AN157" s="112"/>
      <c r="AO157" s="112"/>
      <c r="AP157" s="112"/>
      <c r="AQ157" s="112"/>
      <c r="AR157" s="112"/>
      <c r="AS157" s="112"/>
      <c r="AT157" s="112"/>
      <c r="AU157" s="112"/>
    </row>
    <row r="158" spans="1:47" ht="15" customHeight="1">
      <c r="A158" s="81" t="s">
        <v>1177</v>
      </c>
      <c r="B158" s="81" t="s">
        <v>1178</v>
      </c>
      <c r="C158" s="137" t="s">
        <v>1179</v>
      </c>
      <c r="D158" s="145">
        <v>4.29</v>
      </c>
      <c r="E158" s="158">
        <f t="shared" si="12"/>
        <v>1.7160000000000002</v>
      </c>
      <c r="F158" s="78">
        <v>0.5</v>
      </c>
      <c r="G158" s="78">
        <v>0.5</v>
      </c>
      <c r="H158" s="78">
        <v>5.5</v>
      </c>
      <c r="I158" s="78">
        <v>0.05</v>
      </c>
      <c r="J158" s="109">
        <v>12</v>
      </c>
      <c r="K158" s="78">
        <v>5.75</v>
      </c>
      <c r="L158" s="78">
        <v>2.5</v>
      </c>
      <c r="M158" s="78">
        <v>1.875</v>
      </c>
      <c r="N158" s="78">
        <v>0.55000000000000004</v>
      </c>
      <c r="O158" s="78">
        <f t="shared" si="14"/>
        <v>26.953125</v>
      </c>
      <c r="P158" s="109">
        <v>240</v>
      </c>
      <c r="Q158" s="78">
        <v>13</v>
      </c>
      <c r="R158" s="78">
        <v>7</v>
      </c>
      <c r="S158" s="78">
        <v>9</v>
      </c>
      <c r="T158" s="78">
        <v>12</v>
      </c>
      <c r="U158" s="78">
        <f t="shared" si="13"/>
        <v>0.47395833333333331</v>
      </c>
      <c r="V158" s="78"/>
      <c r="W158" s="110"/>
      <c r="X158" s="78">
        <v>9</v>
      </c>
      <c r="Y158" s="110"/>
      <c r="Z158" s="81" t="s">
        <v>26</v>
      </c>
      <c r="AA158" s="110"/>
      <c r="AB158" s="111"/>
      <c r="AC158" s="111"/>
      <c r="AD158" s="111"/>
      <c r="AE158" s="112"/>
      <c r="AF158" s="112"/>
      <c r="AG158" s="112"/>
      <c r="AH158" s="112"/>
      <c r="AI158" s="112"/>
      <c r="AJ158" s="112"/>
      <c r="AK158" s="112"/>
      <c r="AL158" s="112"/>
      <c r="AM158" s="112"/>
      <c r="AN158" s="112"/>
      <c r="AO158" s="112"/>
      <c r="AP158" s="112"/>
      <c r="AQ158" s="112"/>
      <c r="AR158" s="112"/>
      <c r="AS158" s="112"/>
      <c r="AT158" s="112"/>
      <c r="AU158" s="112"/>
    </row>
    <row r="159" spans="1:47" ht="15" customHeight="1">
      <c r="A159" s="81" t="s">
        <v>1180</v>
      </c>
      <c r="B159" s="81" t="s">
        <v>1181</v>
      </c>
      <c r="C159" s="137" t="s">
        <v>1182</v>
      </c>
      <c r="D159" s="145">
        <v>4.29</v>
      </c>
      <c r="E159" s="158">
        <f t="shared" si="12"/>
        <v>1.7160000000000002</v>
      </c>
      <c r="F159" s="78">
        <v>0.5</v>
      </c>
      <c r="G159" s="78">
        <v>0.5</v>
      </c>
      <c r="H159" s="78">
        <v>5.5</v>
      </c>
      <c r="I159" s="78">
        <v>0.05</v>
      </c>
      <c r="J159" s="109">
        <v>12</v>
      </c>
      <c r="K159" s="78">
        <v>5.75</v>
      </c>
      <c r="L159" s="78">
        <v>2.5</v>
      </c>
      <c r="M159" s="78">
        <v>1.875</v>
      </c>
      <c r="N159" s="78">
        <v>0.55000000000000004</v>
      </c>
      <c r="O159" s="78">
        <f t="shared" si="14"/>
        <v>26.953125</v>
      </c>
      <c r="P159" s="109">
        <v>240</v>
      </c>
      <c r="Q159" s="78">
        <v>13</v>
      </c>
      <c r="R159" s="78">
        <v>7</v>
      </c>
      <c r="S159" s="78">
        <v>9</v>
      </c>
      <c r="T159" s="78">
        <v>12</v>
      </c>
      <c r="U159" s="78">
        <f t="shared" si="13"/>
        <v>0.47395833333333331</v>
      </c>
      <c r="V159" s="78"/>
      <c r="W159" s="110"/>
      <c r="X159" s="78">
        <v>9</v>
      </c>
      <c r="Y159" s="110"/>
      <c r="Z159" s="81" t="s">
        <v>26</v>
      </c>
      <c r="AA159" s="110"/>
      <c r="AB159" s="111"/>
      <c r="AC159" s="111"/>
      <c r="AD159" s="111"/>
      <c r="AE159" s="112"/>
      <c r="AF159" s="112"/>
      <c r="AG159" s="112"/>
      <c r="AH159" s="112"/>
      <c r="AI159" s="112"/>
      <c r="AJ159" s="112"/>
      <c r="AK159" s="112"/>
      <c r="AL159" s="112"/>
      <c r="AM159" s="112"/>
      <c r="AN159" s="112"/>
      <c r="AO159" s="112"/>
      <c r="AP159" s="112"/>
      <c r="AQ159" s="112"/>
      <c r="AR159" s="112"/>
      <c r="AS159" s="112"/>
      <c r="AT159" s="112"/>
      <c r="AU159" s="112"/>
    </row>
    <row r="160" spans="1:47" ht="15" customHeight="1">
      <c r="A160" s="81" t="s">
        <v>1183</v>
      </c>
      <c r="B160" s="81" t="s">
        <v>1184</v>
      </c>
      <c r="C160" s="137" t="s">
        <v>1185</v>
      </c>
      <c r="D160" s="145">
        <v>4.29</v>
      </c>
      <c r="E160" s="158">
        <f t="shared" si="12"/>
        <v>1.7160000000000002</v>
      </c>
      <c r="F160" s="78">
        <v>0.5</v>
      </c>
      <c r="G160" s="78">
        <v>0.5</v>
      </c>
      <c r="H160" s="78">
        <v>5.5</v>
      </c>
      <c r="I160" s="78">
        <v>0.05</v>
      </c>
      <c r="J160" s="109">
        <v>12</v>
      </c>
      <c r="K160" s="78">
        <v>5.75</v>
      </c>
      <c r="L160" s="78">
        <v>2.5</v>
      </c>
      <c r="M160" s="78">
        <v>1.875</v>
      </c>
      <c r="N160" s="78">
        <v>0.55000000000000004</v>
      </c>
      <c r="O160" s="78">
        <f t="shared" si="14"/>
        <v>26.953125</v>
      </c>
      <c r="P160" s="109">
        <v>240</v>
      </c>
      <c r="Q160" s="78">
        <v>13</v>
      </c>
      <c r="R160" s="78">
        <v>7</v>
      </c>
      <c r="S160" s="78">
        <v>9</v>
      </c>
      <c r="T160" s="78">
        <v>12</v>
      </c>
      <c r="U160" s="78">
        <f t="shared" si="13"/>
        <v>0.47395833333333331</v>
      </c>
      <c r="V160" s="78"/>
      <c r="W160" s="110"/>
      <c r="X160" s="78">
        <v>9</v>
      </c>
      <c r="Y160" s="110"/>
      <c r="Z160" s="81" t="s">
        <v>26</v>
      </c>
      <c r="AA160" s="110"/>
      <c r="AB160" s="111"/>
      <c r="AC160" s="111"/>
      <c r="AD160" s="111"/>
      <c r="AE160" s="112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2"/>
      <c r="AP160" s="112"/>
      <c r="AQ160" s="112"/>
      <c r="AR160" s="112"/>
      <c r="AS160" s="112"/>
      <c r="AT160" s="112"/>
      <c r="AU160" s="112"/>
    </row>
    <row r="161" spans="1:47" ht="15" customHeight="1">
      <c r="A161" s="81" t="s">
        <v>1186</v>
      </c>
      <c r="B161" s="97" t="s">
        <v>1187</v>
      </c>
      <c r="C161" s="137" t="s">
        <v>1188</v>
      </c>
      <c r="D161" s="145">
        <v>4.29</v>
      </c>
      <c r="E161" s="158">
        <f t="shared" si="12"/>
        <v>1.7160000000000002</v>
      </c>
      <c r="F161" s="78">
        <v>0.5</v>
      </c>
      <c r="G161" s="78">
        <v>0.5</v>
      </c>
      <c r="H161" s="78">
        <v>5.5</v>
      </c>
      <c r="I161" s="78">
        <v>0.05</v>
      </c>
      <c r="J161" s="109">
        <v>12</v>
      </c>
      <c r="K161" s="78">
        <v>5.75</v>
      </c>
      <c r="L161" s="78">
        <v>2.5</v>
      </c>
      <c r="M161" s="78">
        <v>1.875</v>
      </c>
      <c r="N161" s="78">
        <v>0.55000000000000004</v>
      </c>
      <c r="O161" s="78">
        <f t="shared" si="14"/>
        <v>26.953125</v>
      </c>
      <c r="P161" s="109">
        <v>240</v>
      </c>
      <c r="Q161" s="78">
        <v>13</v>
      </c>
      <c r="R161" s="78">
        <v>7</v>
      </c>
      <c r="S161" s="78">
        <v>9</v>
      </c>
      <c r="T161" s="78">
        <v>12</v>
      </c>
      <c r="U161" s="78">
        <f t="shared" si="13"/>
        <v>0.47395833333333331</v>
      </c>
      <c r="V161" s="78"/>
      <c r="W161" s="110"/>
      <c r="X161" s="78"/>
      <c r="Y161" s="110"/>
      <c r="Z161" s="81"/>
      <c r="AA161" s="110"/>
      <c r="AB161" s="111"/>
      <c r="AC161" s="111"/>
      <c r="AD161" s="111"/>
      <c r="AE161" s="112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2"/>
      <c r="AP161" s="112"/>
      <c r="AQ161" s="112"/>
      <c r="AR161" s="112"/>
      <c r="AS161" s="112"/>
      <c r="AT161" s="112"/>
      <c r="AU161" s="112"/>
    </row>
    <row r="162" spans="1:47" ht="15" customHeight="1">
      <c r="A162" s="81" t="s">
        <v>1189</v>
      </c>
      <c r="B162" s="81" t="s">
        <v>1190</v>
      </c>
      <c r="C162" s="137" t="s">
        <v>1191</v>
      </c>
      <c r="D162" s="145">
        <v>4.29</v>
      </c>
      <c r="E162" s="158">
        <f t="shared" si="12"/>
        <v>1.7160000000000002</v>
      </c>
      <c r="F162" s="78">
        <v>0.5</v>
      </c>
      <c r="G162" s="78">
        <v>0.5</v>
      </c>
      <c r="H162" s="78">
        <v>5.5</v>
      </c>
      <c r="I162" s="78">
        <v>0.05</v>
      </c>
      <c r="J162" s="109">
        <v>12</v>
      </c>
      <c r="K162" s="78">
        <v>5.75</v>
      </c>
      <c r="L162" s="78">
        <v>2.5</v>
      </c>
      <c r="M162" s="78">
        <v>1.875</v>
      </c>
      <c r="N162" s="78">
        <v>0.55000000000000004</v>
      </c>
      <c r="O162" s="78">
        <f t="shared" si="14"/>
        <v>26.953125</v>
      </c>
      <c r="P162" s="109">
        <v>240</v>
      </c>
      <c r="Q162" s="78">
        <v>13</v>
      </c>
      <c r="R162" s="78">
        <v>7</v>
      </c>
      <c r="S162" s="78">
        <v>9</v>
      </c>
      <c r="T162" s="78">
        <v>12</v>
      </c>
      <c r="U162" s="78">
        <f t="shared" si="13"/>
        <v>0.47395833333333331</v>
      </c>
      <c r="V162" s="78"/>
      <c r="W162" s="110"/>
      <c r="X162" s="78">
        <v>9</v>
      </c>
      <c r="Y162" s="110"/>
      <c r="Z162" s="81" t="s">
        <v>26</v>
      </c>
      <c r="AA162" s="110"/>
      <c r="AB162" s="111"/>
      <c r="AC162" s="111"/>
      <c r="AD162" s="111"/>
      <c r="AE162" s="112"/>
      <c r="AF162" s="112"/>
      <c r="AG162" s="112"/>
      <c r="AH162" s="112"/>
      <c r="AI162" s="112"/>
      <c r="AJ162" s="112"/>
      <c r="AK162" s="112"/>
      <c r="AL162" s="112"/>
      <c r="AM162" s="112"/>
      <c r="AN162" s="112"/>
      <c r="AO162" s="112"/>
      <c r="AP162" s="112"/>
      <c r="AQ162" s="112"/>
      <c r="AR162" s="112"/>
      <c r="AS162" s="112"/>
      <c r="AT162" s="112"/>
      <c r="AU162" s="112"/>
    </row>
    <row r="163" spans="1:47" ht="15" customHeight="1">
      <c r="A163" s="81" t="s">
        <v>1192</v>
      </c>
      <c r="B163" s="81" t="s">
        <v>1193</v>
      </c>
      <c r="C163" s="137" t="s">
        <v>1194</v>
      </c>
      <c r="D163" s="145">
        <v>4.29</v>
      </c>
      <c r="E163" s="158">
        <f t="shared" si="12"/>
        <v>1.7160000000000002</v>
      </c>
      <c r="F163" s="78">
        <v>0.5</v>
      </c>
      <c r="G163" s="78">
        <v>0.5</v>
      </c>
      <c r="H163" s="78">
        <v>5.5</v>
      </c>
      <c r="I163" s="78">
        <v>0.05</v>
      </c>
      <c r="J163" s="109">
        <v>12</v>
      </c>
      <c r="K163" s="78">
        <v>5.75</v>
      </c>
      <c r="L163" s="78">
        <v>2.5</v>
      </c>
      <c r="M163" s="78">
        <v>1.875</v>
      </c>
      <c r="N163" s="78">
        <v>0.55000000000000004</v>
      </c>
      <c r="O163" s="78">
        <f t="shared" si="14"/>
        <v>26.953125</v>
      </c>
      <c r="P163" s="109">
        <v>240</v>
      </c>
      <c r="Q163" s="78">
        <v>13</v>
      </c>
      <c r="R163" s="78">
        <v>7</v>
      </c>
      <c r="S163" s="78">
        <v>9</v>
      </c>
      <c r="T163" s="78">
        <v>12</v>
      </c>
      <c r="U163" s="78">
        <f t="shared" si="13"/>
        <v>0.47395833333333331</v>
      </c>
      <c r="V163" s="78"/>
      <c r="W163" s="110"/>
      <c r="X163" s="78">
        <v>9</v>
      </c>
      <c r="Y163" s="110"/>
      <c r="Z163" s="81" t="s">
        <v>26</v>
      </c>
      <c r="AA163" s="110"/>
      <c r="AB163" s="111"/>
      <c r="AC163" s="111"/>
      <c r="AD163" s="111"/>
      <c r="AE163" s="112"/>
      <c r="AF163" s="112"/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2"/>
      <c r="AT163" s="112"/>
      <c r="AU163" s="112"/>
    </row>
    <row r="164" spans="1:47" ht="15" customHeight="1">
      <c r="A164" s="77" t="s">
        <v>1195</v>
      </c>
      <c r="B164" s="77" t="s">
        <v>1196</v>
      </c>
      <c r="C164" s="137" t="s">
        <v>1197</v>
      </c>
      <c r="D164" s="141">
        <v>4.29</v>
      </c>
      <c r="E164" s="158">
        <f t="shared" si="12"/>
        <v>1.7160000000000002</v>
      </c>
      <c r="F164" s="78">
        <v>0.5</v>
      </c>
      <c r="G164" s="78">
        <v>0.5</v>
      </c>
      <c r="H164" s="78">
        <v>5.5</v>
      </c>
      <c r="I164" s="78">
        <v>0.05</v>
      </c>
      <c r="J164" s="79">
        <v>12</v>
      </c>
      <c r="K164" s="78">
        <v>5.75</v>
      </c>
      <c r="L164" s="78">
        <v>2.5</v>
      </c>
      <c r="M164" s="78">
        <v>1.875</v>
      </c>
      <c r="N164" s="78">
        <v>0.55000000000000004</v>
      </c>
      <c r="O164" s="80">
        <f t="shared" si="14"/>
        <v>26.953125</v>
      </c>
      <c r="P164" s="79">
        <v>240</v>
      </c>
      <c r="Q164" s="78">
        <v>13</v>
      </c>
      <c r="R164" s="78">
        <v>7</v>
      </c>
      <c r="S164" s="78">
        <v>9</v>
      </c>
      <c r="T164" s="78">
        <v>12</v>
      </c>
      <c r="U164" s="80">
        <f t="shared" si="13"/>
        <v>0.47395833333333331</v>
      </c>
      <c r="V164" s="78"/>
      <c r="W164" s="26"/>
      <c r="X164" s="78">
        <v>9</v>
      </c>
      <c r="Y164" s="26"/>
      <c r="Z164" s="81" t="s">
        <v>26</v>
      </c>
      <c r="AA164" s="26"/>
      <c r="AB164" s="14"/>
      <c r="AC164" s="15"/>
      <c r="AD164" s="15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</row>
    <row r="165" spans="1:47" ht="15" customHeight="1">
      <c r="A165" s="81" t="s">
        <v>1198</v>
      </c>
      <c r="B165" s="97" t="s">
        <v>1199</v>
      </c>
      <c r="C165" s="137" t="s">
        <v>1200</v>
      </c>
      <c r="D165" s="145">
        <v>4.29</v>
      </c>
      <c r="E165" s="158">
        <f t="shared" si="12"/>
        <v>1.7160000000000002</v>
      </c>
      <c r="F165" s="78">
        <v>0.5</v>
      </c>
      <c r="G165" s="78">
        <v>0.5</v>
      </c>
      <c r="H165" s="78">
        <v>5.5</v>
      </c>
      <c r="I165" s="78">
        <v>0.05</v>
      </c>
      <c r="J165" s="109">
        <v>12</v>
      </c>
      <c r="K165" s="78">
        <v>5.75</v>
      </c>
      <c r="L165" s="78">
        <v>2.5</v>
      </c>
      <c r="M165" s="78">
        <v>1.875</v>
      </c>
      <c r="N165" s="78">
        <v>0.55000000000000004</v>
      </c>
      <c r="O165" s="78">
        <f t="shared" si="14"/>
        <v>26.953125</v>
      </c>
      <c r="P165" s="109">
        <v>240</v>
      </c>
      <c r="Q165" s="78">
        <v>13</v>
      </c>
      <c r="R165" s="78">
        <v>7</v>
      </c>
      <c r="S165" s="78">
        <v>9</v>
      </c>
      <c r="T165" s="78">
        <v>12</v>
      </c>
      <c r="U165" s="78">
        <f t="shared" si="13"/>
        <v>0.47395833333333331</v>
      </c>
      <c r="V165" s="78"/>
      <c r="W165" s="110"/>
      <c r="X165" s="78"/>
      <c r="Y165" s="110"/>
      <c r="Z165" s="81"/>
      <c r="AA165" s="110"/>
      <c r="AB165" s="111"/>
      <c r="AC165" s="111"/>
      <c r="AD165" s="111"/>
      <c r="AE165" s="112"/>
      <c r="AF165" s="112"/>
      <c r="AG165" s="112"/>
      <c r="AH165" s="112"/>
      <c r="AI165" s="112"/>
      <c r="AJ165" s="112"/>
      <c r="AK165" s="112"/>
      <c r="AL165" s="112"/>
      <c r="AM165" s="112"/>
      <c r="AN165" s="112"/>
      <c r="AO165" s="112"/>
      <c r="AP165" s="112"/>
      <c r="AQ165" s="112"/>
      <c r="AR165" s="112"/>
      <c r="AS165" s="112"/>
      <c r="AT165" s="112"/>
      <c r="AU165" s="112"/>
    </row>
    <row r="166" spans="1:47" ht="15" customHeight="1">
      <c r="A166" s="81" t="s">
        <v>1201</v>
      </c>
      <c r="B166" s="81" t="s">
        <v>1202</v>
      </c>
      <c r="C166" s="137" t="s">
        <v>1203</v>
      </c>
      <c r="D166" s="145">
        <v>4.29</v>
      </c>
      <c r="E166" s="158">
        <f t="shared" si="12"/>
        <v>1.7160000000000002</v>
      </c>
      <c r="F166" s="78">
        <v>0.5</v>
      </c>
      <c r="G166" s="78">
        <v>0.5</v>
      </c>
      <c r="H166" s="78">
        <v>5.5</v>
      </c>
      <c r="I166" s="78">
        <v>0.05</v>
      </c>
      <c r="J166" s="109">
        <v>12</v>
      </c>
      <c r="K166" s="78">
        <v>5.75</v>
      </c>
      <c r="L166" s="78">
        <v>2.5</v>
      </c>
      <c r="M166" s="78">
        <v>1.875</v>
      </c>
      <c r="N166" s="78">
        <v>0.55000000000000004</v>
      </c>
      <c r="O166" s="78">
        <f t="shared" si="14"/>
        <v>26.953125</v>
      </c>
      <c r="P166" s="109">
        <v>240</v>
      </c>
      <c r="Q166" s="78">
        <v>13</v>
      </c>
      <c r="R166" s="78">
        <v>7</v>
      </c>
      <c r="S166" s="78">
        <v>9</v>
      </c>
      <c r="T166" s="78">
        <v>12</v>
      </c>
      <c r="U166" s="78">
        <f t="shared" si="13"/>
        <v>0.47395833333333331</v>
      </c>
      <c r="V166" s="78"/>
      <c r="W166" s="110"/>
      <c r="X166" s="78">
        <v>9</v>
      </c>
      <c r="Y166" s="110"/>
      <c r="Z166" s="81" t="s">
        <v>26</v>
      </c>
      <c r="AA166" s="110"/>
      <c r="AB166" s="111"/>
      <c r="AC166" s="111"/>
      <c r="AD166" s="111"/>
      <c r="AE166" s="112"/>
      <c r="AF166" s="112"/>
      <c r="AG166" s="112"/>
      <c r="AH166" s="112"/>
      <c r="AI166" s="112"/>
      <c r="AJ166" s="112"/>
      <c r="AK166" s="112"/>
      <c r="AL166" s="112"/>
      <c r="AM166" s="112"/>
      <c r="AN166" s="112"/>
      <c r="AO166" s="112"/>
      <c r="AP166" s="112"/>
      <c r="AQ166" s="112"/>
      <c r="AR166" s="112"/>
      <c r="AS166" s="112"/>
      <c r="AT166" s="112"/>
      <c r="AU166" s="112"/>
    </row>
    <row r="167" spans="1:47" ht="15" customHeight="1">
      <c r="A167" s="81" t="s">
        <v>1204</v>
      </c>
      <c r="B167" s="81" t="s">
        <v>1205</v>
      </c>
      <c r="C167" s="137" t="s">
        <v>1206</v>
      </c>
      <c r="D167" s="145">
        <v>4.29</v>
      </c>
      <c r="E167" s="158">
        <f t="shared" si="12"/>
        <v>1.7160000000000002</v>
      </c>
      <c r="F167" s="78">
        <v>0.5</v>
      </c>
      <c r="G167" s="78">
        <v>0.5</v>
      </c>
      <c r="H167" s="78">
        <v>5.5</v>
      </c>
      <c r="I167" s="78">
        <v>0.05</v>
      </c>
      <c r="J167" s="109">
        <v>12</v>
      </c>
      <c r="K167" s="78">
        <v>5.75</v>
      </c>
      <c r="L167" s="78">
        <v>2.5</v>
      </c>
      <c r="M167" s="78">
        <v>1.875</v>
      </c>
      <c r="N167" s="78">
        <v>0.55000000000000004</v>
      </c>
      <c r="O167" s="78">
        <f t="shared" si="14"/>
        <v>26.953125</v>
      </c>
      <c r="P167" s="109">
        <v>240</v>
      </c>
      <c r="Q167" s="78">
        <v>13</v>
      </c>
      <c r="R167" s="78">
        <v>7</v>
      </c>
      <c r="S167" s="78">
        <v>9</v>
      </c>
      <c r="T167" s="78">
        <v>12</v>
      </c>
      <c r="U167" s="78">
        <f t="shared" si="13"/>
        <v>0.47395833333333331</v>
      </c>
      <c r="V167" s="78"/>
      <c r="W167" s="110"/>
      <c r="X167" s="78">
        <v>9</v>
      </c>
      <c r="Y167" s="110"/>
      <c r="Z167" s="81" t="s">
        <v>26</v>
      </c>
      <c r="AA167" s="110"/>
      <c r="AB167" s="113"/>
      <c r="AC167" s="113"/>
      <c r="AD167" s="113"/>
      <c r="AE167" s="112"/>
      <c r="AF167" s="112"/>
      <c r="AG167" s="112"/>
      <c r="AH167" s="112"/>
      <c r="AI167" s="112"/>
      <c r="AJ167" s="112"/>
      <c r="AK167" s="112"/>
      <c r="AL167" s="112"/>
      <c r="AM167" s="112"/>
      <c r="AN167" s="112"/>
      <c r="AO167" s="112"/>
      <c r="AP167" s="112"/>
      <c r="AQ167" s="112"/>
      <c r="AR167" s="112"/>
      <c r="AS167" s="112"/>
      <c r="AT167" s="112"/>
      <c r="AU167" s="112"/>
    </row>
    <row r="168" spans="1:47" ht="15" customHeight="1">
      <c r="A168" s="81" t="s">
        <v>1207</v>
      </c>
      <c r="B168" s="81" t="s">
        <v>1208</v>
      </c>
      <c r="C168" s="137" t="s">
        <v>1209</v>
      </c>
      <c r="D168" s="145">
        <v>4.29</v>
      </c>
      <c r="E168" s="158">
        <f t="shared" si="12"/>
        <v>1.7160000000000002</v>
      </c>
      <c r="F168" s="78">
        <v>0.5</v>
      </c>
      <c r="G168" s="78">
        <v>0.5</v>
      </c>
      <c r="H168" s="78">
        <v>5.5</v>
      </c>
      <c r="I168" s="78">
        <v>0.05</v>
      </c>
      <c r="J168" s="109">
        <v>12</v>
      </c>
      <c r="K168" s="78">
        <v>5.75</v>
      </c>
      <c r="L168" s="78">
        <v>2.5</v>
      </c>
      <c r="M168" s="78">
        <v>1.875</v>
      </c>
      <c r="N168" s="78">
        <v>0.55000000000000004</v>
      </c>
      <c r="O168" s="78">
        <f t="shared" si="14"/>
        <v>26.953125</v>
      </c>
      <c r="P168" s="109">
        <v>240</v>
      </c>
      <c r="Q168" s="78">
        <v>13</v>
      </c>
      <c r="R168" s="78">
        <v>7</v>
      </c>
      <c r="S168" s="78">
        <v>9</v>
      </c>
      <c r="T168" s="78">
        <v>12</v>
      </c>
      <c r="U168" s="78">
        <f t="shared" si="13"/>
        <v>0.47395833333333331</v>
      </c>
      <c r="V168" s="78"/>
      <c r="W168" s="110"/>
      <c r="X168" s="78">
        <v>9</v>
      </c>
      <c r="Y168" s="110"/>
      <c r="Z168" s="81" t="s">
        <v>26</v>
      </c>
      <c r="AA168" s="110"/>
      <c r="AB168" s="113"/>
      <c r="AC168" s="113"/>
      <c r="AD168" s="113"/>
      <c r="AE168" s="112"/>
      <c r="AF168" s="112"/>
      <c r="AG168" s="112"/>
      <c r="AH168" s="112"/>
      <c r="AI168" s="112"/>
      <c r="AJ168" s="112"/>
      <c r="AK168" s="112"/>
      <c r="AL168" s="112"/>
      <c r="AM168" s="112"/>
      <c r="AN168" s="112"/>
      <c r="AO168" s="112"/>
      <c r="AP168" s="112"/>
      <c r="AQ168" s="112"/>
      <c r="AR168" s="112"/>
      <c r="AS168" s="112"/>
      <c r="AT168" s="112"/>
      <c r="AU168" s="112"/>
    </row>
    <row r="169" spans="1:47" ht="15" customHeight="1">
      <c r="A169" s="81" t="s">
        <v>1210</v>
      </c>
      <c r="B169" s="81" t="s">
        <v>1211</v>
      </c>
      <c r="C169" s="137" t="s">
        <v>1212</v>
      </c>
      <c r="D169" s="145">
        <v>4.29</v>
      </c>
      <c r="E169" s="158">
        <f t="shared" si="12"/>
        <v>1.7160000000000002</v>
      </c>
      <c r="F169" s="78">
        <v>0.5</v>
      </c>
      <c r="G169" s="78">
        <v>0.5</v>
      </c>
      <c r="H169" s="78">
        <v>5.5</v>
      </c>
      <c r="I169" s="78">
        <v>0.05</v>
      </c>
      <c r="J169" s="109">
        <v>12</v>
      </c>
      <c r="K169" s="78">
        <v>5.75</v>
      </c>
      <c r="L169" s="78">
        <v>2.5</v>
      </c>
      <c r="M169" s="78">
        <v>1.875</v>
      </c>
      <c r="N169" s="78">
        <v>0.55000000000000004</v>
      </c>
      <c r="O169" s="78">
        <f t="shared" si="14"/>
        <v>26.953125</v>
      </c>
      <c r="P169" s="109">
        <v>240</v>
      </c>
      <c r="Q169" s="78">
        <v>13</v>
      </c>
      <c r="R169" s="78">
        <v>7</v>
      </c>
      <c r="S169" s="78">
        <v>9</v>
      </c>
      <c r="T169" s="78">
        <v>12</v>
      </c>
      <c r="U169" s="78">
        <f t="shared" si="13"/>
        <v>0.47395833333333331</v>
      </c>
      <c r="V169" s="78"/>
      <c r="W169" s="110"/>
      <c r="X169" s="78">
        <v>9</v>
      </c>
      <c r="Y169" s="110"/>
      <c r="Z169" s="81" t="s">
        <v>26</v>
      </c>
      <c r="AA169" s="110"/>
      <c r="AB169" s="111"/>
      <c r="AC169" s="111"/>
      <c r="AD169" s="111"/>
      <c r="AE169" s="112"/>
      <c r="AF169" s="112"/>
      <c r="AG169" s="112"/>
      <c r="AH169" s="112"/>
      <c r="AI169" s="112"/>
      <c r="AJ169" s="112"/>
      <c r="AK169" s="112"/>
      <c r="AL169" s="112"/>
      <c r="AM169" s="112"/>
      <c r="AN169" s="112"/>
      <c r="AO169" s="112"/>
      <c r="AP169" s="112"/>
      <c r="AQ169" s="112"/>
      <c r="AR169" s="112"/>
      <c r="AS169" s="112"/>
      <c r="AT169" s="112"/>
      <c r="AU169" s="112"/>
    </row>
    <row r="170" spans="1:47" ht="15" customHeight="1">
      <c r="A170" s="77" t="s">
        <v>1213</v>
      </c>
      <c r="B170" s="77" t="s">
        <v>1214</v>
      </c>
      <c r="C170" s="137" t="s">
        <v>1215</v>
      </c>
      <c r="D170" s="141">
        <v>4.29</v>
      </c>
      <c r="E170" s="158">
        <f t="shared" si="12"/>
        <v>1.7160000000000002</v>
      </c>
      <c r="F170" s="78">
        <v>0.5</v>
      </c>
      <c r="G170" s="78">
        <v>0.5</v>
      </c>
      <c r="H170" s="78">
        <v>5.5</v>
      </c>
      <c r="I170" s="78">
        <v>0.05</v>
      </c>
      <c r="J170" s="79">
        <v>12</v>
      </c>
      <c r="K170" s="78">
        <v>5.75</v>
      </c>
      <c r="L170" s="78">
        <v>2.5</v>
      </c>
      <c r="M170" s="78">
        <v>1.875</v>
      </c>
      <c r="N170" s="78">
        <v>0.55000000000000004</v>
      </c>
      <c r="O170" s="80">
        <f t="shared" si="14"/>
        <v>26.953125</v>
      </c>
      <c r="P170" s="79">
        <v>240</v>
      </c>
      <c r="Q170" s="78">
        <v>13</v>
      </c>
      <c r="R170" s="78">
        <v>7</v>
      </c>
      <c r="S170" s="78">
        <v>9</v>
      </c>
      <c r="T170" s="78">
        <v>12</v>
      </c>
      <c r="U170" s="80">
        <f t="shared" si="13"/>
        <v>0.47395833333333331</v>
      </c>
      <c r="V170" s="78"/>
      <c r="W170" s="26"/>
      <c r="X170" s="78">
        <v>9</v>
      </c>
      <c r="Y170" s="26"/>
      <c r="Z170" s="81" t="s">
        <v>26</v>
      </c>
      <c r="AA170" s="26"/>
      <c r="AB170" s="14"/>
      <c r="AC170" s="15"/>
      <c r="AD170" s="15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</row>
    <row r="171" spans="1:47" ht="15" customHeight="1">
      <c r="A171" s="77" t="s">
        <v>1216</v>
      </c>
      <c r="B171" s="77" t="s">
        <v>1217</v>
      </c>
      <c r="C171" s="137" t="s">
        <v>1218</v>
      </c>
      <c r="D171" s="141">
        <v>4.29</v>
      </c>
      <c r="E171" s="158">
        <f t="shared" si="12"/>
        <v>1.7160000000000002</v>
      </c>
      <c r="F171" s="78">
        <v>0.5</v>
      </c>
      <c r="G171" s="78">
        <v>0.5</v>
      </c>
      <c r="H171" s="78">
        <v>5.5</v>
      </c>
      <c r="I171" s="78">
        <v>0.05</v>
      </c>
      <c r="J171" s="79">
        <v>12</v>
      </c>
      <c r="K171" s="78">
        <v>5.75</v>
      </c>
      <c r="L171" s="78">
        <v>2.5</v>
      </c>
      <c r="M171" s="78">
        <v>1.875</v>
      </c>
      <c r="N171" s="78">
        <v>0.55000000000000004</v>
      </c>
      <c r="O171" s="80">
        <f t="shared" si="14"/>
        <v>26.953125</v>
      </c>
      <c r="P171" s="79">
        <v>240</v>
      </c>
      <c r="Q171" s="78">
        <v>13</v>
      </c>
      <c r="R171" s="78">
        <v>7</v>
      </c>
      <c r="S171" s="78">
        <v>9</v>
      </c>
      <c r="T171" s="78">
        <v>12</v>
      </c>
      <c r="U171" s="80">
        <f t="shared" si="13"/>
        <v>0.47395833333333331</v>
      </c>
      <c r="V171" s="78"/>
      <c r="W171" s="26"/>
      <c r="X171" s="78">
        <v>9</v>
      </c>
      <c r="Y171" s="26"/>
      <c r="Z171" s="81" t="s">
        <v>26</v>
      </c>
      <c r="AA171" s="26"/>
      <c r="AB171" s="14"/>
      <c r="AC171" s="15"/>
      <c r="AD171" s="15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</row>
    <row r="172" spans="1:47" ht="15" customHeight="1">
      <c r="A172" s="81" t="s">
        <v>1219</v>
      </c>
      <c r="B172" s="81" t="s">
        <v>1220</v>
      </c>
      <c r="C172" s="137" t="s">
        <v>1221</v>
      </c>
      <c r="D172" s="145">
        <v>4.29</v>
      </c>
      <c r="E172" s="158">
        <f t="shared" si="12"/>
        <v>1.7160000000000002</v>
      </c>
      <c r="F172" s="78">
        <v>0.5</v>
      </c>
      <c r="G172" s="78">
        <v>0.5</v>
      </c>
      <c r="H172" s="78">
        <v>5.5</v>
      </c>
      <c r="I172" s="78">
        <v>0.05</v>
      </c>
      <c r="J172" s="109">
        <v>12</v>
      </c>
      <c r="K172" s="78">
        <v>5.75</v>
      </c>
      <c r="L172" s="78">
        <v>2.5</v>
      </c>
      <c r="M172" s="78">
        <v>1.875</v>
      </c>
      <c r="N172" s="78">
        <v>0.55000000000000004</v>
      </c>
      <c r="O172" s="78">
        <f t="shared" si="14"/>
        <v>26.953125</v>
      </c>
      <c r="P172" s="109">
        <v>240</v>
      </c>
      <c r="Q172" s="78">
        <v>13</v>
      </c>
      <c r="R172" s="78">
        <v>7</v>
      </c>
      <c r="S172" s="78">
        <v>9</v>
      </c>
      <c r="T172" s="78">
        <v>12</v>
      </c>
      <c r="U172" s="78">
        <f t="shared" si="13"/>
        <v>0.47395833333333331</v>
      </c>
      <c r="V172" s="78"/>
      <c r="W172" s="110"/>
      <c r="X172" s="78">
        <v>9</v>
      </c>
      <c r="Y172" s="110"/>
      <c r="Z172" s="81" t="s">
        <v>26</v>
      </c>
      <c r="AA172" s="110"/>
      <c r="AB172" s="111"/>
      <c r="AC172" s="111"/>
      <c r="AD172" s="111"/>
      <c r="AE172" s="112"/>
      <c r="AF172" s="112"/>
      <c r="AG172" s="112"/>
      <c r="AH172" s="112"/>
      <c r="AI172" s="112"/>
      <c r="AJ172" s="112"/>
      <c r="AK172" s="112"/>
      <c r="AL172" s="112"/>
      <c r="AM172" s="112"/>
      <c r="AN172" s="112"/>
      <c r="AO172" s="112"/>
      <c r="AP172" s="112"/>
      <c r="AQ172" s="112"/>
      <c r="AR172" s="112"/>
      <c r="AS172" s="112"/>
      <c r="AT172" s="112"/>
      <c r="AU172" s="112"/>
    </row>
    <row r="173" spans="1:47" ht="15" customHeight="1">
      <c r="A173" s="77" t="s">
        <v>1222</v>
      </c>
      <c r="B173" s="77" t="s">
        <v>1223</v>
      </c>
      <c r="C173" s="137" t="s">
        <v>1224</v>
      </c>
      <c r="D173" s="141">
        <v>4.29</v>
      </c>
      <c r="E173" s="158">
        <f t="shared" si="12"/>
        <v>1.7160000000000002</v>
      </c>
      <c r="F173" s="78">
        <v>0.5</v>
      </c>
      <c r="G173" s="78">
        <v>0.5</v>
      </c>
      <c r="H173" s="78">
        <v>5.5</v>
      </c>
      <c r="I173" s="78">
        <v>0.05</v>
      </c>
      <c r="J173" s="79">
        <v>12</v>
      </c>
      <c r="K173" s="78">
        <v>5.75</v>
      </c>
      <c r="L173" s="78">
        <v>2.5</v>
      </c>
      <c r="M173" s="78">
        <v>1.875</v>
      </c>
      <c r="N173" s="78">
        <v>0.55000000000000004</v>
      </c>
      <c r="O173" s="80">
        <f t="shared" si="14"/>
        <v>26.953125</v>
      </c>
      <c r="P173" s="79">
        <v>240</v>
      </c>
      <c r="Q173" s="78">
        <v>13</v>
      </c>
      <c r="R173" s="78">
        <v>7</v>
      </c>
      <c r="S173" s="78">
        <v>9</v>
      </c>
      <c r="T173" s="78">
        <v>12</v>
      </c>
      <c r="U173" s="80">
        <f t="shared" si="13"/>
        <v>0.47395833333333331</v>
      </c>
      <c r="V173" s="78"/>
      <c r="W173" s="26"/>
      <c r="X173" s="78">
        <v>9</v>
      </c>
      <c r="Y173" s="26"/>
      <c r="Z173" s="81" t="s">
        <v>26</v>
      </c>
      <c r="AA173" s="26"/>
      <c r="AB173" s="14"/>
      <c r="AC173" s="15"/>
      <c r="AD173" s="15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</row>
    <row r="174" spans="1:47" ht="15" customHeight="1">
      <c r="A174" s="77" t="s">
        <v>1225</v>
      </c>
      <c r="B174" s="77" t="s">
        <v>1226</v>
      </c>
      <c r="C174" s="137" t="s">
        <v>1227</v>
      </c>
      <c r="D174" s="141">
        <v>4.29</v>
      </c>
      <c r="E174" s="158">
        <f t="shared" si="12"/>
        <v>1.7160000000000002</v>
      </c>
      <c r="F174" s="78">
        <v>0.5</v>
      </c>
      <c r="G174" s="78">
        <v>0.5</v>
      </c>
      <c r="H174" s="78">
        <v>5.5</v>
      </c>
      <c r="I174" s="78">
        <v>0.05</v>
      </c>
      <c r="J174" s="79">
        <v>12</v>
      </c>
      <c r="K174" s="78">
        <v>5.75</v>
      </c>
      <c r="L174" s="78">
        <v>2.5</v>
      </c>
      <c r="M174" s="78">
        <v>1.875</v>
      </c>
      <c r="N174" s="78">
        <v>0.55000000000000004</v>
      </c>
      <c r="O174" s="80">
        <f t="shared" ref="O174:O205" si="15">K174*L174*M174</f>
        <v>26.953125</v>
      </c>
      <c r="P174" s="79">
        <v>240</v>
      </c>
      <c r="Q174" s="78">
        <v>13</v>
      </c>
      <c r="R174" s="78">
        <v>7</v>
      </c>
      <c r="S174" s="78">
        <v>9</v>
      </c>
      <c r="T174" s="78">
        <v>12</v>
      </c>
      <c r="U174" s="80">
        <f t="shared" si="13"/>
        <v>0.47395833333333331</v>
      </c>
      <c r="V174" s="78"/>
      <c r="W174" s="26"/>
      <c r="X174" s="78">
        <v>9</v>
      </c>
      <c r="Y174" s="26"/>
      <c r="Z174" s="81" t="s">
        <v>26</v>
      </c>
      <c r="AA174" s="26"/>
      <c r="AB174" s="14"/>
      <c r="AC174" s="15"/>
      <c r="AD174" s="15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</row>
    <row r="175" spans="1:47" ht="15" customHeight="1">
      <c r="A175" s="77" t="s">
        <v>1228</v>
      </c>
      <c r="B175" s="97" t="s">
        <v>1229</v>
      </c>
      <c r="C175" s="137" t="s">
        <v>5501</v>
      </c>
      <c r="D175" s="145">
        <v>4.29</v>
      </c>
      <c r="E175" s="158">
        <f t="shared" si="12"/>
        <v>1.7160000000000002</v>
      </c>
      <c r="F175" s="78">
        <v>0.5</v>
      </c>
      <c r="G175" s="78">
        <v>0.5</v>
      </c>
      <c r="H175" s="78">
        <v>5.5</v>
      </c>
      <c r="I175" s="78">
        <v>0.05</v>
      </c>
      <c r="J175" s="109">
        <v>12</v>
      </c>
      <c r="K175" s="78">
        <v>5.75</v>
      </c>
      <c r="L175" s="78">
        <v>2.5</v>
      </c>
      <c r="M175" s="78">
        <v>1.875</v>
      </c>
      <c r="N175" s="78">
        <v>0.55000000000000004</v>
      </c>
      <c r="O175" s="78">
        <f t="shared" si="15"/>
        <v>26.953125</v>
      </c>
      <c r="P175" s="109">
        <v>240</v>
      </c>
      <c r="Q175" s="78">
        <v>13</v>
      </c>
      <c r="R175" s="78">
        <v>7</v>
      </c>
      <c r="S175" s="78">
        <v>9</v>
      </c>
      <c r="T175" s="78">
        <v>12</v>
      </c>
      <c r="U175" s="78">
        <f t="shared" si="13"/>
        <v>0.47395833333333331</v>
      </c>
      <c r="V175" s="78"/>
      <c r="W175" s="26"/>
      <c r="X175" s="78"/>
      <c r="Y175" s="26"/>
      <c r="Z175" s="81"/>
      <c r="AA175" s="26"/>
      <c r="AB175" s="14"/>
      <c r="AC175" s="15"/>
      <c r="AD175" s="15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</row>
    <row r="176" spans="1:47" ht="15" customHeight="1">
      <c r="A176" s="77" t="s">
        <v>1230</v>
      </c>
      <c r="B176" s="97" t="s">
        <v>1231</v>
      </c>
      <c r="C176" s="137" t="s">
        <v>1232</v>
      </c>
      <c r="D176" s="145">
        <v>4.29</v>
      </c>
      <c r="E176" s="158">
        <f t="shared" si="12"/>
        <v>1.7160000000000002</v>
      </c>
      <c r="F176" s="78">
        <v>0.5</v>
      </c>
      <c r="G176" s="78">
        <v>0.5</v>
      </c>
      <c r="H176" s="78">
        <v>5.5</v>
      </c>
      <c r="I176" s="78">
        <v>0.05</v>
      </c>
      <c r="J176" s="109">
        <v>12</v>
      </c>
      <c r="K176" s="78">
        <v>5.75</v>
      </c>
      <c r="L176" s="78">
        <v>2.5</v>
      </c>
      <c r="M176" s="78">
        <v>1.875</v>
      </c>
      <c r="N176" s="78">
        <v>0.55000000000000004</v>
      </c>
      <c r="O176" s="78">
        <f t="shared" si="15"/>
        <v>26.953125</v>
      </c>
      <c r="P176" s="109">
        <v>240</v>
      </c>
      <c r="Q176" s="78">
        <v>13</v>
      </c>
      <c r="R176" s="78">
        <v>7</v>
      </c>
      <c r="S176" s="78">
        <v>9</v>
      </c>
      <c r="T176" s="78">
        <v>12</v>
      </c>
      <c r="U176" s="78">
        <f t="shared" si="13"/>
        <v>0.47395833333333331</v>
      </c>
      <c r="V176" s="78"/>
      <c r="W176" s="26"/>
      <c r="X176" s="78"/>
      <c r="Y176" s="26"/>
      <c r="Z176" s="81"/>
      <c r="AA176" s="26"/>
      <c r="AB176" s="14"/>
      <c r="AC176" s="15"/>
      <c r="AD176" s="15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</row>
    <row r="177" spans="1:47" ht="15" customHeight="1">
      <c r="A177" s="77" t="s">
        <v>1305</v>
      </c>
      <c r="B177" s="77" t="s">
        <v>1306</v>
      </c>
      <c r="C177" s="137" t="s">
        <v>1307</v>
      </c>
      <c r="D177" s="141">
        <v>4.3899999999999997</v>
      </c>
      <c r="E177" s="158">
        <f t="shared" si="12"/>
        <v>1.756</v>
      </c>
      <c r="F177" s="78">
        <v>1.875</v>
      </c>
      <c r="G177" s="78">
        <v>0.5625</v>
      </c>
      <c r="H177" s="78">
        <v>7.25</v>
      </c>
      <c r="I177" s="78">
        <v>5.3999999999999999E-2</v>
      </c>
      <c r="J177" s="79">
        <v>12</v>
      </c>
      <c r="K177" s="78">
        <v>7.5</v>
      </c>
      <c r="L177" s="78">
        <v>4</v>
      </c>
      <c r="M177" s="78">
        <v>2.25</v>
      </c>
      <c r="N177" s="78">
        <v>0.75</v>
      </c>
      <c r="O177" s="80">
        <f t="shared" si="15"/>
        <v>67.5</v>
      </c>
      <c r="P177" s="79">
        <v>144</v>
      </c>
      <c r="Q177" s="78">
        <v>14</v>
      </c>
      <c r="R177" s="78">
        <v>10</v>
      </c>
      <c r="S177" s="78">
        <v>10</v>
      </c>
      <c r="T177" s="78">
        <v>10.25</v>
      </c>
      <c r="U177" s="80">
        <f t="shared" si="13"/>
        <v>0.81018518518518523</v>
      </c>
      <c r="V177" s="78"/>
      <c r="W177" s="26"/>
      <c r="X177" s="26"/>
      <c r="Y177" s="26"/>
      <c r="Z177" s="81" t="s">
        <v>26</v>
      </c>
      <c r="AA177" s="26"/>
      <c r="AB177" s="14"/>
      <c r="AC177" s="15"/>
      <c r="AD177" s="15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</row>
    <row r="178" spans="1:47" ht="15" customHeight="1">
      <c r="A178" s="77" t="s">
        <v>1257</v>
      </c>
      <c r="B178" s="77" t="s">
        <v>1258</v>
      </c>
      <c r="C178" s="137" t="s">
        <v>1259</v>
      </c>
      <c r="D178" s="141">
        <v>4.3899999999999997</v>
      </c>
      <c r="E178" s="158">
        <f t="shared" si="12"/>
        <v>1.756</v>
      </c>
      <c r="F178" s="78">
        <v>1.875</v>
      </c>
      <c r="G178" s="78">
        <v>0.5625</v>
      </c>
      <c r="H178" s="78">
        <v>7.25</v>
      </c>
      <c r="I178" s="78">
        <v>5.3999999999999999E-2</v>
      </c>
      <c r="J178" s="79">
        <v>12</v>
      </c>
      <c r="K178" s="78">
        <v>7.5</v>
      </c>
      <c r="L178" s="78">
        <v>4</v>
      </c>
      <c r="M178" s="78">
        <v>2.25</v>
      </c>
      <c r="N178" s="78">
        <v>0.75</v>
      </c>
      <c r="O178" s="80">
        <f t="shared" si="15"/>
        <v>67.5</v>
      </c>
      <c r="P178" s="79">
        <v>144</v>
      </c>
      <c r="Q178" s="78">
        <v>14</v>
      </c>
      <c r="R178" s="78">
        <v>10</v>
      </c>
      <c r="S178" s="78">
        <v>10</v>
      </c>
      <c r="T178" s="78">
        <v>10.25</v>
      </c>
      <c r="U178" s="80">
        <f t="shared" si="13"/>
        <v>0.81018518518518523</v>
      </c>
      <c r="V178" s="78"/>
      <c r="W178" s="26"/>
      <c r="X178" s="26"/>
      <c r="Y178" s="26"/>
      <c r="Z178" s="81" t="s">
        <v>26</v>
      </c>
      <c r="AA178" s="26"/>
      <c r="AB178" s="14"/>
      <c r="AC178" s="15"/>
      <c r="AD178" s="15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</row>
    <row r="179" spans="1:47" ht="15" customHeight="1">
      <c r="A179" s="77" t="s">
        <v>1317</v>
      </c>
      <c r="B179" s="77" t="s">
        <v>1318</v>
      </c>
      <c r="C179" s="137" t="s">
        <v>1319</v>
      </c>
      <c r="D179" s="141">
        <v>4.3899999999999997</v>
      </c>
      <c r="E179" s="158">
        <f t="shared" si="12"/>
        <v>1.756</v>
      </c>
      <c r="F179" s="78">
        <v>1.875</v>
      </c>
      <c r="G179" s="78">
        <v>0.5625</v>
      </c>
      <c r="H179" s="78">
        <v>7.25</v>
      </c>
      <c r="I179" s="78">
        <v>5.3999999999999999E-2</v>
      </c>
      <c r="J179" s="79">
        <v>12</v>
      </c>
      <c r="K179" s="78">
        <v>7.5</v>
      </c>
      <c r="L179" s="78">
        <v>4</v>
      </c>
      <c r="M179" s="78">
        <v>2.25</v>
      </c>
      <c r="N179" s="78">
        <v>0.75</v>
      </c>
      <c r="O179" s="80">
        <f t="shared" si="15"/>
        <v>67.5</v>
      </c>
      <c r="P179" s="79">
        <v>144</v>
      </c>
      <c r="Q179" s="78">
        <v>14</v>
      </c>
      <c r="R179" s="78">
        <v>10</v>
      </c>
      <c r="S179" s="78">
        <v>10</v>
      </c>
      <c r="T179" s="78">
        <v>10.25</v>
      </c>
      <c r="U179" s="80">
        <f t="shared" si="13"/>
        <v>0.81018518518518523</v>
      </c>
      <c r="V179" s="78"/>
      <c r="W179" s="26"/>
      <c r="X179" s="26"/>
      <c r="Y179" s="26"/>
      <c r="Z179" s="81" t="s">
        <v>26</v>
      </c>
      <c r="AA179" s="26"/>
      <c r="AB179" s="14"/>
      <c r="AC179" s="15"/>
      <c r="AD179" s="15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</row>
    <row r="180" spans="1:47" ht="15" customHeight="1">
      <c r="A180" s="77" t="s">
        <v>1245</v>
      </c>
      <c r="B180" s="77" t="s">
        <v>1246</v>
      </c>
      <c r="C180" s="137" t="s">
        <v>1247</v>
      </c>
      <c r="D180" s="141">
        <v>4.3899999999999997</v>
      </c>
      <c r="E180" s="158">
        <f t="shared" si="12"/>
        <v>1.756</v>
      </c>
      <c r="F180" s="78">
        <v>1.875</v>
      </c>
      <c r="G180" s="78">
        <v>0.5625</v>
      </c>
      <c r="H180" s="78">
        <v>7.25</v>
      </c>
      <c r="I180" s="78">
        <v>5.3999999999999999E-2</v>
      </c>
      <c r="J180" s="79">
        <v>12</v>
      </c>
      <c r="K180" s="78">
        <v>7.5</v>
      </c>
      <c r="L180" s="78">
        <v>4</v>
      </c>
      <c r="M180" s="78">
        <v>2.25</v>
      </c>
      <c r="N180" s="78">
        <v>0.75</v>
      </c>
      <c r="O180" s="80">
        <f t="shared" si="15"/>
        <v>67.5</v>
      </c>
      <c r="P180" s="79">
        <v>144</v>
      </c>
      <c r="Q180" s="78">
        <v>14</v>
      </c>
      <c r="R180" s="78">
        <v>10</v>
      </c>
      <c r="S180" s="78">
        <v>10</v>
      </c>
      <c r="T180" s="78">
        <v>10.25</v>
      </c>
      <c r="U180" s="80">
        <f t="shared" si="13"/>
        <v>0.81018518518518523</v>
      </c>
      <c r="V180" s="78"/>
      <c r="W180" s="26"/>
      <c r="X180" s="26"/>
      <c r="Y180" s="26"/>
      <c r="Z180" s="81" t="s">
        <v>26</v>
      </c>
      <c r="AA180" s="26"/>
      <c r="AB180" s="14"/>
      <c r="AC180" s="15"/>
      <c r="AD180" s="15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</row>
    <row r="181" spans="1:47" ht="15" customHeight="1">
      <c r="A181" s="77" t="s">
        <v>1329</v>
      </c>
      <c r="B181" s="77" t="s">
        <v>1330</v>
      </c>
      <c r="C181" s="137" t="s">
        <v>1331</v>
      </c>
      <c r="D181" s="141">
        <v>4.3899999999999997</v>
      </c>
      <c r="E181" s="158">
        <f t="shared" si="12"/>
        <v>1.756</v>
      </c>
      <c r="F181" s="78">
        <v>1.875</v>
      </c>
      <c r="G181" s="78">
        <v>0.5625</v>
      </c>
      <c r="H181" s="78">
        <v>7.25</v>
      </c>
      <c r="I181" s="78">
        <v>5.3999999999999999E-2</v>
      </c>
      <c r="J181" s="79">
        <v>12</v>
      </c>
      <c r="K181" s="78">
        <v>7.5</v>
      </c>
      <c r="L181" s="78">
        <v>4</v>
      </c>
      <c r="M181" s="78">
        <v>2.25</v>
      </c>
      <c r="N181" s="78">
        <v>0.75</v>
      </c>
      <c r="O181" s="80">
        <f t="shared" si="15"/>
        <v>67.5</v>
      </c>
      <c r="P181" s="79">
        <v>144</v>
      </c>
      <c r="Q181" s="78">
        <v>14</v>
      </c>
      <c r="R181" s="78">
        <v>10</v>
      </c>
      <c r="S181" s="78">
        <v>10</v>
      </c>
      <c r="T181" s="78">
        <v>10.25</v>
      </c>
      <c r="U181" s="80">
        <f t="shared" si="13"/>
        <v>0.81018518518518523</v>
      </c>
      <c r="V181" s="78"/>
      <c r="W181" s="26"/>
      <c r="X181" s="26"/>
      <c r="Y181" s="26"/>
      <c r="Z181" s="81" t="s">
        <v>26</v>
      </c>
      <c r="AA181" s="26"/>
      <c r="AB181" s="14"/>
      <c r="AC181" s="15"/>
      <c r="AD181" s="15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</row>
    <row r="182" spans="1:47" ht="15" customHeight="1">
      <c r="A182" s="77" t="s">
        <v>1266</v>
      </c>
      <c r="B182" s="77" t="s">
        <v>1267</v>
      </c>
      <c r="C182" s="137" t="s">
        <v>1268</v>
      </c>
      <c r="D182" s="141">
        <v>4.3899999999999997</v>
      </c>
      <c r="E182" s="158">
        <f t="shared" si="12"/>
        <v>1.756</v>
      </c>
      <c r="F182" s="78">
        <v>1.875</v>
      </c>
      <c r="G182" s="78">
        <v>0.5625</v>
      </c>
      <c r="H182" s="78">
        <v>7.25</v>
      </c>
      <c r="I182" s="78">
        <v>5.3999999999999999E-2</v>
      </c>
      <c r="J182" s="79">
        <v>12</v>
      </c>
      <c r="K182" s="78">
        <v>7.5</v>
      </c>
      <c r="L182" s="78">
        <v>4</v>
      </c>
      <c r="M182" s="78">
        <v>2.25</v>
      </c>
      <c r="N182" s="78">
        <v>0.75</v>
      </c>
      <c r="O182" s="80">
        <f t="shared" si="15"/>
        <v>67.5</v>
      </c>
      <c r="P182" s="79">
        <v>144</v>
      </c>
      <c r="Q182" s="78">
        <v>14</v>
      </c>
      <c r="R182" s="78">
        <v>10</v>
      </c>
      <c r="S182" s="78">
        <v>10</v>
      </c>
      <c r="T182" s="78">
        <v>10.25</v>
      </c>
      <c r="U182" s="80">
        <f t="shared" si="13"/>
        <v>0.81018518518518523</v>
      </c>
      <c r="V182" s="78"/>
      <c r="W182" s="26"/>
      <c r="X182" s="26"/>
      <c r="Y182" s="26"/>
      <c r="Z182" s="81" t="s">
        <v>26</v>
      </c>
      <c r="AA182" s="26"/>
      <c r="AB182" s="14"/>
      <c r="AC182" s="15"/>
      <c r="AD182" s="15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</row>
    <row r="183" spans="1:47" ht="15" customHeight="1">
      <c r="A183" s="77" t="s">
        <v>1326</v>
      </c>
      <c r="B183" s="77" t="s">
        <v>1327</v>
      </c>
      <c r="C183" s="137" t="s">
        <v>1328</v>
      </c>
      <c r="D183" s="141">
        <v>4.3899999999999997</v>
      </c>
      <c r="E183" s="158">
        <f t="shared" si="12"/>
        <v>1.756</v>
      </c>
      <c r="F183" s="78">
        <v>1.875</v>
      </c>
      <c r="G183" s="78">
        <v>0.5625</v>
      </c>
      <c r="H183" s="78">
        <v>7.25</v>
      </c>
      <c r="I183" s="78">
        <v>5.3999999999999999E-2</v>
      </c>
      <c r="J183" s="79">
        <v>12</v>
      </c>
      <c r="K183" s="78">
        <v>7.5</v>
      </c>
      <c r="L183" s="78">
        <v>4</v>
      </c>
      <c r="M183" s="78">
        <v>2.25</v>
      </c>
      <c r="N183" s="78">
        <v>0.75</v>
      </c>
      <c r="O183" s="80">
        <f t="shared" si="15"/>
        <v>67.5</v>
      </c>
      <c r="P183" s="79">
        <v>144</v>
      </c>
      <c r="Q183" s="78">
        <v>14</v>
      </c>
      <c r="R183" s="78">
        <v>10</v>
      </c>
      <c r="S183" s="78">
        <v>10</v>
      </c>
      <c r="T183" s="78">
        <v>10.25</v>
      </c>
      <c r="U183" s="80">
        <f t="shared" si="13"/>
        <v>0.81018518518518523</v>
      </c>
      <c r="V183" s="78"/>
      <c r="W183" s="26"/>
      <c r="X183" s="26"/>
      <c r="Y183" s="26"/>
      <c r="Z183" s="81" t="s">
        <v>26</v>
      </c>
      <c r="AA183" s="26"/>
      <c r="AB183" s="14"/>
      <c r="AC183" s="15"/>
      <c r="AD183" s="15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</row>
    <row r="184" spans="1:47" ht="15" customHeight="1">
      <c r="A184" s="77" t="s">
        <v>1302</v>
      </c>
      <c r="B184" s="77" t="s">
        <v>1303</v>
      </c>
      <c r="C184" s="137" t="s">
        <v>1304</v>
      </c>
      <c r="D184" s="141">
        <v>4.3899999999999997</v>
      </c>
      <c r="E184" s="158">
        <f t="shared" si="12"/>
        <v>1.756</v>
      </c>
      <c r="F184" s="78">
        <v>1.875</v>
      </c>
      <c r="G184" s="78">
        <v>0.5625</v>
      </c>
      <c r="H184" s="78">
        <v>7.25</v>
      </c>
      <c r="I184" s="78">
        <v>5.3999999999999999E-2</v>
      </c>
      <c r="J184" s="79">
        <v>12</v>
      </c>
      <c r="K184" s="78">
        <v>7.5</v>
      </c>
      <c r="L184" s="78">
        <v>4</v>
      </c>
      <c r="M184" s="78">
        <v>2.25</v>
      </c>
      <c r="N184" s="78">
        <v>0.75</v>
      </c>
      <c r="O184" s="80">
        <f t="shared" si="15"/>
        <v>67.5</v>
      </c>
      <c r="P184" s="79">
        <v>144</v>
      </c>
      <c r="Q184" s="78">
        <v>14</v>
      </c>
      <c r="R184" s="78">
        <v>10</v>
      </c>
      <c r="S184" s="78">
        <v>10</v>
      </c>
      <c r="T184" s="78">
        <v>10.25</v>
      </c>
      <c r="U184" s="80">
        <f t="shared" si="13"/>
        <v>0.81018518518518523</v>
      </c>
      <c r="V184" s="78"/>
      <c r="W184" s="26"/>
      <c r="X184" s="26"/>
      <c r="Y184" s="26"/>
      <c r="Z184" s="81" t="s">
        <v>26</v>
      </c>
      <c r="AA184" s="26"/>
      <c r="AB184" s="14"/>
      <c r="AC184" s="15"/>
      <c r="AD184" s="15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</row>
    <row r="185" spans="1:47" ht="15" customHeight="1">
      <c r="A185" s="77" t="s">
        <v>1242</v>
      </c>
      <c r="B185" s="77" t="s">
        <v>1243</v>
      </c>
      <c r="C185" s="137" t="s">
        <v>1244</v>
      </c>
      <c r="D185" s="141">
        <v>4.3899999999999997</v>
      </c>
      <c r="E185" s="158">
        <f t="shared" si="12"/>
        <v>1.756</v>
      </c>
      <c r="F185" s="78">
        <v>1.875</v>
      </c>
      <c r="G185" s="78">
        <v>0.5625</v>
      </c>
      <c r="H185" s="78">
        <v>7.25</v>
      </c>
      <c r="I185" s="78">
        <v>5.3999999999999999E-2</v>
      </c>
      <c r="J185" s="79">
        <v>12</v>
      </c>
      <c r="K185" s="78">
        <v>7.5</v>
      </c>
      <c r="L185" s="78">
        <v>4</v>
      </c>
      <c r="M185" s="78">
        <v>2.25</v>
      </c>
      <c r="N185" s="78">
        <v>0.75</v>
      </c>
      <c r="O185" s="80">
        <f t="shared" si="15"/>
        <v>67.5</v>
      </c>
      <c r="P185" s="79">
        <v>144</v>
      </c>
      <c r="Q185" s="78">
        <v>14</v>
      </c>
      <c r="R185" s="78">
        <v>10</v>
      </c>
      <c r="S185" s="78">
        <v>10</v>
      </c>
      <c r="T185" s="78">
        <v>10.25</v>
      </c>
      <c r="U185" s="80">
        <f t="shared" si="13"/>
        <v>0.81018518518518523</v>
      </c>
      <c r="V185" s="78"/>
      <c r="W185" s="26"/>
      <c r="X185" s="26"/>
      <c r="Y185" s="26"/>
      <c r="Z185" s="81" t="s">
        <v>26</v>
      </c>
      <c r="AA185" s="26"/>
      <c r="AB185" s="14"/>
      <c r="AC185" s="15"/>
      <c r="AD185" s="15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</row>
    <row r="186" spans="1:47" ht="15" customHeight="1">
      <c r="A186" s="77" t="s">
        <v>1320</v>
      </c>
      <c r="B186" s="77" t="s">
        <v>1321</v>
      </c>
      <c r="C186" s="137" t="s">
        <v>1322</v>
      </c>
      <c r="D186" s="141">
        <v>4.3899999999999997</v>
      </c>
      <c r="E186" s="158">
        <f t="shared" si="12"/>
        <v>1.756</v>
      </c>
      <c r="F186" s="78">
        <v>1.875</v>
      </c>
      <c r="G186" s="78">
        <v>0.5625</v>
      </c>
      <c r="H186" s="78">
        <v>7.25</v>
      </c>
      <c r="I186" s="78">
        <v>5.3999999999999999E-2</v>
      </c>
      <c r="J186" s="79">
        <v>12</v>
      </c>
      <c r="K186" s="78">
        <v>7.5</v>
      </c>
      <c r="L186" s="78">
        <v>4</v>
      </c>
      <c r="M186" s="78">
        <v>2.25</v>
      </c>
      <c r="N186" s="78">
        <v>0.75</v>
      </c>
      <c r="O186" s="80">
        <f t="shared" si="15"/>
        <v>67.5</v>
      </c>
      <c r="P186" s="79">
        <v>144</v>
      </c>
      <c r="Q186" s="78">
        <v>14</v>
      </c>
      <c r="R186" s="78">
        <v>10</v>
      </c>
      <c r="S186" s="78">
        <v>10</v>
      </c>
      <c r="T186" s="78">
        <v>10.25</v>
      </c>
      <c r="U186" s="80">
        <f t="shared" si="13"/>
        <v>0.81018518518518523</v>
      </c>
      <c r="V186" s="78"/>
      <c r="W186" s="26"/>
      <c r="X186" s="26"/>
      <c r="Y186" s="26"/>
      <c r="Z186" s="81" t="s">
        <v>26</v>
      </c>
      <c r="AA186" s="26"/>
      <c r="AB186" s="14"/>
      <c r="AC186" s="15"/>
      <c r="AD186" s="15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</row>
    <row r="187" spans="1:47" ht="15" customHeight="1">
      <c r="A187" s="77" t="s">
        <v>1290</v>
      </c>
      <c r="B187" s="77" t="s">
        <v>1291</v>
      </c>
      <c r="C187" s="137" t="s">
        <v>1292</v>
      </c>
      <c r="D187" s="141">
        <v>4.3899999999999997</v>
      </c>
      <c r="E187" s="158">
        <f t="shared" si="12"/>
        <v>1.756</v>
      </c>
      <c r="F187" s="78">
        <v>1.875</v>
      </c>
      <c r="G187" s="78">
        <v>0.5625</v>
      </c>
      <c r="H187" s="78">
        <v>7.25</v>
      </c>
      <c r="I187" s="78">
        <v>5.3999999999999999E-2</v>
      </c>
      <c r="J187" s="79">
        <v>12</v>
      </c>
      <c r="K187" s="78">
        <v>7.5</v>
      </c>
      <c r="L187" s="78">
        <v>4</v>
      </c>
      <c r="M187" s="78">
        <v>2.25</v>
      </c>
      <c r="N187" s="78">
        <v>0.75</v>
      </c>
      <c r="O187" s="80">
        <f t="shared" si="15"/>
        <v>67.5</v>
      </c>
      <c r="P187" s="79">
        <v>144</v>
      </c>
      <c r="Q187" s="78">
        <v>14</v>
      </c>
      <c r="R187" s="78">
        <v>10</v>
      </c>
      <c r="S187" s="78">
        <v>10</v>
      </c>
      <c r="T187" s="78">
        <v>10.25</v>
      </c>
      <c r="U187" s="80">
        <f t="shared" si="13"/>
        <v>0.81018518518518523</v>
      </c>
      <c r="V187" s="78"/>
      <c r="W187" s="26"/>
      <c r="X187" s="26"/>
      <c r="Y187" s="26"/>
      <c r="Z187" s="81" t="s">
        <v>26</v>
      </c>
      <c r="AA187" s="26"/>
      <c r="AB187" s="14"/>
      <c r="AC187" s="15"/>
      <c r="AD187" s="15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</row>
    <row r="188" spans="1:47" ht="15" customHeight="1">
      <c r="A188" s="77" t="s">
        <v>1248</v>
      </c>
      <c r="B188" s="77" t="s">
        <v>1249</v>
      </c>
      <c r="C188" s="137" t="s">
        <v>1250</v>
      </c>
      <c r="D188" s="141">
        <v>4.3899999999999997</v>
      </c>
      <c r="E188" s="158">
        <f t="shared" si="12"/>
        <v>1.756</v>
      </c>
      <c r="F188" s="78">
        <v>1.875</v>
      </c>
      <c r="G188" s="78">
        <v>0.5625</v>
      </c>
      <c r="H188" s="78">
        <v>7.25</v>
      </c>
      <c r="I188" s="78">
        <v>5.3999999999999999E-2</v>
      </c>
      <c r="J188" s="79">
        <v>12</v>
      </c>
      <c r="K188" s="78">
        <v>7.5</v>
      </c>
      <c r="L188" s="78">
        <v>4</v>
      </c>
      <c r="M188" s="78">
        <v>2.25</v>
      </c>
      <c r="N188" s="78">
        <v>0.75</v>
      </c>
      <c r="O188" s="80">
        <f t="shared" si="15"/>
        <v>67.5</v>
      </c>
      <c r="P188" s="79">
        <v>144</v>
      </c>
      <c r="Q188" s="78">
        <v>14</v>
      </c>
      <c r="R188" s="78">
        <v>10</v>
      </c>
      <c r="S188" s="78">
        <v>10</v>
      </c>
      <c r="T188" s="78">
        <v>10.25</v>
      </c>
      <c r="U188" s="80">
        <f t="shared" si="13"/>
        <v>0.81018518518518523</v>
      </c>
      <c r="V188" s="78"/>
      <c r="W188" s="26"/>
      <c r="X188" s="26"/>
      <c r="Y188" s="26"/>
      <c r="Z188" s="81" t="s">
        <v>26</v>
      </c>
      <c r="AA188" s="26"/>
      <c r="AB188" s="14"/>
      <c r="AC188" s="15"/>
      <c r="AD188" s="15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</row>
    <row r="189" spans="1:47" ht="15" customHeight="1">
      <c r="A189" s="77" t="s">
        <v>1272</v>
      </c>
      <c r="B189" s="77" t="s">
        <v>1273</v>
      </c>
      <c r="C189" s="137" t="s">
        <v>1274</v>
      </c>
      <c r="D189" s="141">
        <v>4.3899999999999997</v>
      </c>
      <c r="E189" s="158">
        <f t="shared" si="12"/>
        <v>1.756</v>
      </c>
      <c r="F189" s="78">
        <v>1.875</v>
      </c>
      <c r="G189" s="78">
        <v>0.5625</v>
      </c>
      <c r="H189" s="78">
        <v>7.25</v>
      </c>
      <c r="I189" s="78">
        <v>5.3999999999999999E-2</v>
      </c>
      <c r="J189" s="79">
        <v>12</v>
      </c>
      <c r="K189" s="78">
        <v>7.5</v>
      </c>
      <c r="L189" s="78">
        <v>4</v>
      </c>
      <c r="M189" s="78">
        <v>2.25</v>
      </c>
      <c r="N189" s="78">
        <v>0.75</v>
      </c>
      <c r="O189" s="80">
        <f t="shared" si="15"/>
        <v>67.5</v>
      </c>
      <c r="P189" s="79">
        <v>144</v>
      </c>
      <c r="Q189" s="78">
        <v>14</v>
      </c>
      <c r="R189" s="78">
        <v>10</v>
      </c>
      <c r="S189" s="78">
        <v>10</v>
      </c>
      <c r="T189" s="78">
        <v>10.25</v>
      </c>
      <c r="U189" s="80">
        <f t="shared" si="13"/>
        <v>0.81018518518518523</v>
      </c>
      <c r="V189" s="78"/>
      <c r="W189" s="26"/>
      <c r="X189" s="26"/>
      <c r="Y189" s="26"/>
      <c r="Z189" s="81" t="s">
        <v>26</v>
      </c>
      <c r="AA189" s="26"/>
      <c r="AB189" s="14"/>
      <c r="AC189" s="15"/>
      <c r="AD189" s="15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</row>
    <row r="190" spans="1:47" ht="15" customHeight="1">
      <c r="A190" s="77" t="s">
        <v>1296</v>
      </c>
      <c r="B190" s="77" t="s">
        <v>1297</v>
      </c>
      <c r="C190" s="137" t="s">
        <v>1298</v>
      </c>
      <c r="D190" s="141">
        <v>4.3899999999999997</v>
      </c>
      <c r="E190" s="158">
        <f t="shared" si="12"/>
        <v>1.756</v>
      </c>
      <c r="F190" s="78">
        <v>1.875</v>
      </c>
      <c r="G190" s="78">
        <v>0.5625</v>
      </c>
      <c r="H190" s="78">
        <v>7.25</v>
      </c>
      <c r="I190" s="78">
        <v>5.3999999999999999E-2</v>
      </c>
      <c r="J190" s="79">
        <v>12</v>
      </c>
      <c r="K190" s="78">
        <v>7.5</v>
      </c>
      <c r="L190" s="78">
        <v>4</v>
      </c>
      <c r="M190" s="78">
        <v>2.25</v>
      </c>
      <c r="N190" s="78">
        <v>0.75</v>
      </c>
      <c r="O190" s="80">
        <f t="shared" si="15"/>
        <v>67.5</v>
      </c>
      <c r="P190" s="79">
        <v>144</v>
      </c>
      <c r="Q190" s="78">
        <v>14</v>
      </c>
      <c r="R190" s="78">
        <v>10</v>
      </c>
      <c r="S190" s="78">
        <v>10</v>
      </c>
      <c r="T190" s="78">
        <v>10.25</v>
      </c>
      <c r="U190" s="80">
        <f t="shared" si="13"/>
        <v>0.81018518518518523</v>
      </c>
      <c r="V190" s="78"/>
      <c r="W190" s="26"/>
      <c r="X190" s="26"/>
      <c r="Y190" s="26"/>
      <c r="Z190" s="81" t="s">
        <v>26</v>
      </c>
      <c r="AA190" s="26"/>
      <c r="AB190" s="14"/>
      <c r="AC190" s="15"/>
      <c r="AD190" s="15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</row>
    <row r="191" spans="1:47" ht="15" customHeight="1">
      <c r="A191" s="77" t="s">
        <v>1293</v>
      </c>
      <c r="B191" s="77" t="s">
        <v>1294</v>
      </c>
      <c r="C191" s="137" t="s">
        <v>1295</v>
      </c>
      <c r="D191" s="141">
        <v>4.3899999999999997</v>
      </c>
      <c r="E191" s="158">
        <f t="shared" si="12"/>
        <v>1.756</v>
      </c>
      <c r="F191" s="78">
        <v>1.875</v>
      </c>
      <c r="G191" s="78">
        <v>0.5625</v>
      </c>
      <c r="H191" s="78">
        <v>7.25</v>
      </c>
      <c r="I191" s="78">
        <v>5.3999999999999999E-2</v>
      </c>
      <c r="J191" s="79">
        <v>12</v>
      </c>
      <c r="K191" s="78">
        <v>7.5</v>
      </c>
      <c r="L191" s="78">
        <v>4</v>
      </c>
      <c r="M191" s="78">
        <v>2.25</v>
      </c>
      <c r="N191" s="78">
        <v>0.75</v>
      </c>
      <c r="O191" s="80">
        <f t="shared" si="15"/>
        <v>67.5</v>
      </c>
      <c r="P191" s="79">
        <v>144</v>
      </c>
      <c r="Q191" s="78">
        <v>14</v>
      </c>
      <c r="R191" s="78">
        <v>10</v>
      </c>
      <c r="S191" s="78">
        <v>10</v>
      </c>
      <c r="T191" s="78">
        <v>10.25</v>
      </c>
      <c r="U191" s="80">
        <f t="shared" si="13"/>
        <v>0.81018518518518523</v>
      </c>
      <c r="V191" s="78"/>
      <c r="W191" s="26"/>
      <c r="X191" s="26"/>
      <c r="Y191" s="26"/>
      <c r="Z191" s="81" t="s">
        <v>26</v>
      </c>
      <c r="AA191" s="26"/>
      <c r="AB191" s="14"/>
      <c r="AC191" s="15"/>
      <c r="AD191" s="15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</row>
    <row r="192" spans="1:47" ht="15" customHeight="1">
      <c r="A192" s="77" t="s">
        <v>5356</v>
      </c>
      <c r="B192" s="108" t="s">
        <v>1333</v>
      </c>
      <c r="C192" s="137" t="s">
        <v>5498</v>
      </c>
      <c r="D192" s="141">
        <v>4.3899999999999997</v>
      </c>
      <c r="E192" s="158">
        <f t="shared" si="12"/>
        <v>1.756</v>
      </c>
      <c r="F192" s="78">
        <v>1.875</v>
      </c>
      <c r="G192" s="78">
        <v>0.5625</v>
      </c>
      <c r="H192" s="78">
        <v>7.25</v>
      </c>
      <c r="I192" s="78">
        <v>5.3999999999999999E-2</v>
      </c>
      <c r="J192" s="79">
        <v>12</v>
      </c>
      <c r="K192" s="78">
        <v>7.5</v>
      </c>
      <c r="L192" s="78">
        <v>4</v>
      </c>
      <c r="M192" s="78">
        <v>2.25</v>
      </c>
      <c r="N192" s="78">
        <v>0.75</v>
      </c>
      <c r="O192" s="80">
        <f t="shared" si="15"/>
        <v>67.5</v>
      </c>
      <c r="P192" s="79">
        <v>144</v>
      </c>
      <c r="Q192" s="78">
        <v>14</v>
      </c>
      <c r="R192" s="78">
        <v>10</v>
      </c>
      <c r="S192" s="78">
        <v>10</v>
      </c>
      <c r="T192" s="78">
        <v>10.25</v>
      </c>
      <c r="U192" s="80">
        <f t="shared" si="13"/>
        <v>0.81018518518518523</v>
      </c>
      <c r="V192" s="78"/>
      <c r="W192" s="26"/>
      <c r="X192" s="26"/>
      <c r="Y192" s="26"/>
      <c r="Z192" s="81"/>
      <c r="AA192" s="26"/>
      <c r="AB192" s="14"/>
      <c r="AC192" s="15"/>
      <c r="AD192" s="15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</row>
    <row r="193" spans="1:47" ht="15" customHeight="1">
      <c r="A193" s="77" t="s">
        <v>1308</v>
      </c>
      <c r="B193" s="77" t="s">
        <v>1309</v>
      </c>
      <c r="C193" s="137" t="s">
        <v>1310</v>
      </c>
      <c r="D193" s="141">
        <v>4.3899999999999997</v>
      </c>
      <c r="E193" s="158">
        <f t="shared" si="12"/>
        <v>1.756</v>
      </c>
      <c r="F193" s="78">
        <v>1.875</v>
      </c>
      <c r="G193" s="78">
        <v>0.5625</v>
      </c>
      <c r="H193" s="78">
        <v>7.25</v>
      </c>
      <c r="I193" s="78">
        <v>5.3999999999999999E-2</v>
      </c>
      <c r="J193" s="79">
        <v>12</v>
      </c>
      <c r="K193" s="78">
        <v>7.5</v>
      </c>
      <c r="L193" s="78">
        <v>4</v>
      </c>
      <c r="M193" s="78">
        <v>2.25</v>
      </c>
      <c r="N193" s="78">
        <v>0.75</v>
      </c>
      <c r="O193" s="80">
        <f t="shared" si="15"/>
        <v>67.5</v>
      </c>
      <c r="P193" s="79">
        <v>144</v>
      </c>
      <c r="Q193" s="78">
        <v>14</v>
      </c>
      <c r="R193" s="78">
        <v>10</v>
      </c>
      <c r="S193" s="78">
        <v>10</v>
      </c>
      <c r="T193" s="78">
        <v>10.25</v>
      </c>
      <c r="U193" s="80">
        <f t="shared" si="13"/>
        <v>0.81018518518518523</v>
      </c>
      <c r="V193" s="78"/>
      <c r="W193" s="26"/>
      <c r="X193" s="26"/>
      <c r="Y193" s="26"/>
      <c r="Z193" s="81" t="s">
        <v>26</v>
      </c>
      <c r="AA193" s="26"/>
      <c r="AB193" s="14"/>
      <c r="AC193" s="15"/>
      <c r="AD193" s="15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</row>
    <row r="194" spans="1:47" ht="15" customHeight="1">
      <c r="A194" s="77" t="s">
        <v>1260</v>
      </c>
      <c r="B194" s="77" t="s">
        <v>1261</v>
      </c>
      <c r="C194" s="137" t="s">
        <v>1262</v>
      </c>
      <c r="D194" s="141">
        <v>4.3899999999999997</v>
      </c>
      <c r="E194" s="158">
        <f t="shared" si="12"/>
        <v>1.756</v>
      </c>
      <c r="F194" s="78">
        <v>1.875</v>
      </c>
      <c r="G194" s="78">
        <v>0.5625</v>
      </c>
      <c r="H194" s="78">
        <v>7.25</v>
      </c>
      <c r="I194" s="78">
        <v>5.3999999999999999E-2</v>
      </c>
      <c r="J194" s="79">
        <v>12</v>
      </c>
      <c r="K194" s="78">
        <v>7.5</v>
      </c>
      <c r="L194" s="78">
        <v>4</v>
      </c>
      <c r="M194" s="78">
        <v>2.25</v>
      </c>
      <c r="N194" s="78">
        <v>0.75</v>
      </c>
      <c r="O194" s="80">
        <f t="shared" si="15"/>
        <v>67.5</v>
      </c>
      <c r="P194" s="79">
        <v>144</v>
      </c>
      <c r="Q194" s="78">
        <v>14</v>
      </c>
      <c r="R194" s="78">
        <v>10</v>
      </c>
      <c r="S194" s="78">
        <v>10</v>
      </c>
      <c r="T194" s="78">
        <v>10.25</v>
      </c>
      <c r="U194" s="80">
        <f t="shared" si="13"/>
        <v>0.81018518518518523</v>
      </c>
      <c r="V194" s="78"/>
      <c r="W194" s="26"/>
      <c r="X194" s="26"/>
      <c r="Y194" s="26"/>
      <c r="Z194" s="81" t="s">
        <v>26</v>
      </c>
      <c r="AA194" s="26"/>
      <c r="AB194" s="14"/>
      <c r="AC194" s="15"/>
      <c r="AD194" s="15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</row>
    <row r="195" spans="1:47" ht="15" customHeight="1">
      <c r="A195" s="77" t="s">
        <v>1284</v>
      </c>
      <c r="B195" s="77" t="s">
        <v>1285</v>
      </c>
      <c r="C195" s="137" t="s">
        <v>1286</v>
      </c>
      <c r="D195" s="141">
        <v>4.3899999999999997</v>
      </c>
      <c r="E195" s="158">
        <f t="shared" si="12"/>
        <v>1.756</v>
      </c>
      <c r="F195" s="78">
        <v>1.875</v>
      </c>
      <c r="G195" s="78">
        <v>0.5625</v>
      </c>
      <c r="H195" s="78">
        <v>7.25</v>
      </c>
      <c r="I195" s="78">
        <v>5.3999999999999999E-2</v>
      </c>
      <c r="J195" s="79">
        <v>12</v>
      </c>
      <c r="K195" s="78">
        <v>7.5</v>
      </c>
      <c r="L195" s="78">
        <v>4</v>
      </c>
      <c r="M195" s="78">
        <v>2.25</v>
      </c>
      <c r="N195" s="78">
        <v>0.75</v>
      </c>
      <c r="O195" s="80">
        <f t="shared" si="15"/>
        <v>67.5</v>
      </c>
      <c r="P195" s="79">
        <v>144</v>
      </c>
      <c r="Q195" s="78">
        <v>14</v>
      </c>
      <c r="R195" s="78">
        <v>10</v>
      </c>
      <c r="S195" s="78">
        <v>10</v>
      </c>
      <c r="T195" s="78">
        <v>10.25</v>
      </c>
      <c r="U195" s="80">
        <f t="shared" si="13"/>
        <v>0.81018518518518523</v>
      </c>
      <c r="V195" s="78"/>
      <c r="W195" s="26"/>
      <c r="X195" s="26"/>
      <c r="Y195" s="26"/>
      <c r="Z195" s="81" t="s">
        <v>26</v>
      </c>
      <c r="AA195" s="26"/>
      <c r="AB195" s="14"/>
      <c r="AC195" s="15"/>
      <c r="AD195" s="15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</row>
    <row r="196" spans="1:47" ht="15" customHeight="1">
      <c r="A196" s="77" t="s">
        <v>1334</v>
      </c>
      <c r="B196" s="108" t="s">
        <v>1335</v>
      </c>
      <c r="C196" s="137" t="s">
        <v>5499</v>
      </c>
      <c r="D196" s="141">
        <v>4.3899999999999997</v>
      </c>
      <c r="E196" s="158">
        <f t="shared" ref="E196:E259" si="16">D196*0.4</f>
        <v>1.756</v>
      </c>
      <c r="F196" s="78">
        <v>1.875</v>
      </c>
      <c r="G196" s="78">
        <v>0.5625</v>
      </c>
      <c r="H196" s="78">
        <v>7.25</v>
      </c>
      <c r="I196" s="78">
        <v>5.3999999999999999E-2</v>
      </c>
      <c r="J196" s="79">
        <v>12</v>
      </c>
      <c r="K196" s="78">
        <v>7.5</v>
      </c>
      <c r="L196" s="78">
        <v>4</v>
      </c>
      <c r="M196" s="78">
        <v>2.25</v>
      </c>
      <c r="N196" s="78">
        <v>0.75</v>
      </c>
      <c r="O196" s="80">
        <f t="shared" si="15"/>
        <v>67.5</v>
      </c>
      <c r="P196" s="79">
        <v>144</v>
      </c>
      <c r="Q196" s="78">
        <v>14</v>
      </c>
      <c r="R196" s="78">
        <v>10</v>
      </c>
      <c r="S196" s="78">
        <v>10</v>
      </c>
      <c r="T196" s="78">
        <v>10.25</v>
      </c>
      <c r="U196" s="80">
        <f t="shared" si="13"/>
        <v>0.81018518518518523</v>
      </c>
      <c r="V196" s="78"/>
      <c r="W196" s="26"/>
      <c r="X196" s="26"/>
      <c r="Y196" s="26"/>
      <c r="Z196" s="81"/>
      <c r="AA196" s="26"/>
      <c r="AB196" s="14"/>
      <c r="AC196" s="15"/>
      <c r="AD196" s="15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</row>
    <row r="197" spans="1:47" ht="15" customHeight="1">
      <c r="A197" s="77" t="s">
        <v>1314</v>
      </c>
      <c r="B197" s="77" t="s">
        <v>1315</v>
      </c>
      <c r="C197" s="137" t="s">
        <v>1316</v>
      </c>
      <c r="D197" s="141">
        <v>4.3899999999999997</v>
      </c>
      <c r="E197" s="158">
        <f t="shared" si="16"/>
        <v>1.756</v>
      </c>
      <c r="F197" s="78">
        <v>1.875</v>
      </c>
      <c r="G197" s="78">
        <v>0.5625</v>
      </c>
      <c r="H197" s="78">
        <v>7.25</v>
      </c>
      <c r="I197" s="78">
        <v>5.3999999999999999E-2</v>
      </c>
      <c r="J197" s="79">
        <v>12</v>
      </c>
      <c r="K197" s="78">
        <v>7.5</v>
      </c>
      <c r="L197" s="78">
        <v>4</v>
      </c>
      <c r="M197" s="78">
        <v>2.25</v>
      </c>
      <c r="N197" s="78">
        <v>0.75</v>
      </c>
      <c r="O197" s="80">
        <f t="shared" si="15"/>
        <v>67.5</v>
      </c>
      <c r="P197" s="79">
        <v>144</v>
      </c>
      <c r="Q197" s="78">
        <v>14</v>
      </c>
      <c r="R197" s="78">
        <v>10</v>
      </c>
      <c r="S197" s="78">
        <v>10</v>
      </c>
      <c r="T197" s="78">
        <v>10.25</v>
      </c>
      <c r="U197" s="80">
        <f t="shared" si="13"/>
        <v>0.81018518518518523</v>
      </c>
      <c r="V197" s="78"/>
      <c r="W197" s="26"/>
      <c r="X197" s="26"/>
      <c r="Y197" s="26"/>
      <c r="Z197" s="81" t="s">
        <v>26</v>
      </c>
      <c r="AA197" s="26"/>
      <c r="AB197" s="14"/>
      <c r="AC197" s="15"/>
      <c r="AD197" s="15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</row>
    <row r="198" spans="1:47" ht="15" customHeight="1">
      <c r="A198" s="77" t="s">
        <v>1311</v>
      </c>
      <c r="B198" s="77" t="s">
        <v>1312</v>
      </c>
      <c r="C198" s="137" t="s">
        <v>1313</v>
      </c>
      <c r="D198" s="141">
        <v>4.3899999999999997</v>
      </c>
      <c r="E198" s="158">
        <f t="shared" si="16"/>
        <v>1.756</v>
      </c>
      <c r="F198" s="78">
        <v>1.875</v>
      </c>
      <c r="G198" s="78">
        <v>0.5625</v>
      </c>
      <c r="H198" s="78">
        <v>7.25</v>
      </c>
      <c r="I198" s="78">
        <v>5.3999999999999999E-2</v>
      </c>
      <c r="J198" s="79">
        <v>12</v>
      </c>
      <c r="K198" s="78">
        <v>7.5</v>
      </c>
      <c r="L198" s="78">
        <v>4</v>
      </c>
      <c r="M198" s="78">
        <v>2.25</v>
      </c>
      <c r="N198" s="78">
        <v>0.75</v>
      </c>
      <c r="O198" s="80">
        <f t="shared" si="15"/>
        <v>67.5</v>
      </c>
      <c r="P198" s="79">
        <v>144</v>
      </c>
      <c r="Q198" s="78">
        <v>14</v>
      </c>
      <c r="R198" s="78">
        <v>10</v>
      </c>
      <c r="S198" s="78">
        <v>10</v>
      </c>
      <c r="T198" s="78">
        <v>10.25</v>
      </c>
      <c r="U198" s="80">
        <f t="shared" si="13"/>
        <v>0.81018518518518523</v>
      </c>
      <c r="V198" s="78"/>
      <c r="W198" s="26"/>
      <c r="X198" s="26"/>
      <c r="Y198" s="26"/>
      <c r="Z198" s="81" t="s">
        <v>26</v>
      </c>
      <c r="AA198" s="26"/>
      <c r="AB198" s="14"/>
      <c r="AC198" s="15"/>
      <c r="AD198" s="15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</row>
    <row r="199" spans="1:47" ht="15" customHeight="1">
      <c r="A199" s="77" t="s">
        <v>1251</v>
      </c>
      <c r="B199" s="77" t="s">
        <v>1252</v>
      </c>
      <c r="C199" s="137" t="s">
        <v>1253</v>
      </c>
      <c r="D199" s="141">
        <v>4.3899999999999997</v>
      </c>
      <c r="E199" s="158">
        <f t="shared" si="16"/>
        <v>1.756</v>
      </c>
      <c r="F199" s="78">
        <v>1.875</v>
      </c>
      <c r="G199" s="78">
        <v>0.5625</v>
      </c>
      <c r="H199" s="78">
        <v>7.25</v>
      </c>
      <c r="I199" s="78">
        <v>5.3999999999999999E-2</v>
      </c>
      <c r="J199" s="79">
        <v>12</v>
      </c>
      <c r="K199" s="78">
        <v>7.5</v>
      </c>
      <c r="L199" s="78">
        <v>4</v>
      </c>
      <c r="M199" s="78">
        <v>2.25</v>
      </c>
      <c r="N199" s="78">
        <v>0.75</v>
      </c>
      <c r="O199" s="80">
        <f t="shared" si="15"/>
        <v>67.5</v>
      </c>
      <c r="P199" s="79">
        <v>144</v>
      </c>
      <c r="Q199" s="78">
        <v>14</v>
      </c>
      <c r="R199" s="78">
        <v>10</v>
      </c>
      <c r="S199" s="78">
        <v>10</v>
      </c>
      <c r="T199" s="78">
        <v>10.25</v>
      </c>
      <c r="U199" s="80">
        <f t="shared" si="13"/>
        <v>0.81018518518518523</v>
      </c>
      <c r="V199" s="78"/>
      <c r="W199" s="26"/>
      <c r="X199" s="26"/>
      <c r="Y199" s="26"/>
      <c r="Z199" s="81" t="s">
        <v>26</v>
      </c>
      <c r="AA199" s="26"/>
      <c r="AB199" s="14"/>
      <c r="AC199" s="15"/>
      <c r="AD199" s="15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</row>
    <row r="200" spans="1:47" ht="15" customHeight="1">
      <c r="A200" s="77" t="s">
        <v>1336</v>
      </c>
      <c r="B200" s="108" t="s">
        <v>1337</v>
      </c>
      <c r="C200" s="137" t="s">
        <v>5500</v>
      </c>
      <c r="D200" s="141">
        <v>4.3899999999999997</v>
      </c>
      <c r="E200" s="158">
        <f t="shared" si="16"/>
        <v>1.756</v>
      </c>
      <c r="F200" s="78">
        <v>1.875</v>
      </c>
      <c r="G200" s="78">
        <v>0.5625</v>
      </c>
      <c r="H200" s="78">
        <v>7.25</v>
      </c>
      <c r="I200" s="78">
        <v>5.3999999999999999E-2</v>
      </c>
      <c r="J200" s="79">
        <v>12</v>
      </c>
      <c r="K200" s="78">
        <v>7.5</v>
      </c>
      <c r="L200" s="78">
        <v>4</v>
      </c>
      <c r="M200" s="78">
        <v>2.25</v>
      </c>
      <c r="N200" s="78">
        <v>0.75</v>
      </c>
      <c r="O200" s="80">
        <f t="shared" si="15"/>
        <v>67.5</v>
      </c>
      <c r="P200" s="79">
        <v>144</v>
      </c>
      <c r="Q200" s="78">
        <v>14</v>
      </c>
      <c r="R200" s="78">
        <v>10</v>
      </c>
      <c r="S200" s="78">
        <v>10</v>
      </c>
      <c r="T200" s="78">
        <v>10.25</v>
      </c>
      <c r="U200" s="80">
        <f t="shared" si="13"/>
        <v>0.81018518518518523</v>
      </c>
      <c r="V200" s="78"/>
      <c r="W200" s="26"/>
      <c r="X200" s="26"/>
      <c r="Y200" s="26"/>
      <c r="Z200" s="81"/>
      <c r="AA200" s="26"/>
      <c r="AB200" s="14"/>
      <c r="AC200" s="15"/>
      <c r="AD200" s="15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</row>
    <row r="201" spans="1:47" ht="15" customHeight="1">
      <c r="A201" s="77" t="s">
        <v>1287</v>
      </c>
      <c r="B201" s="77" t="s">
        <v>1288</v>
      </c>
      <c r="C201" s="137" t="s">
        <v>1289</v>
      </c>
      <c r="D201" s="141">
        <v>4.3899999999999997</v>
      </c>
      <c r="E201" s="158">
        <f t="shared" si="16"/>
        <v>1.756</v>
      </c>
      <c r="F201" s="78">
        <v>1.875</v>
      </c>
      <c r="G201" s="78">
        <v>0.5625</v>
      </c>
      <c r="H201" s="78">
        <v>7.25</v>
      </c>
      <c r="I201" s="78">
        <v>5.3999999999999999E-2</v>
      </c>
      <c r="J201" s="79">
        <v>12</v>
      </c>
      <c r="K201" s="78">
        <v>7.5</v>
      </c>
      <c r="L201" s="78">
        <v>4</v>
      </c>
      <c r="M201" s="78">
        <v>2.25</v>
      </c>
      <c r="N201" s="78">
        <v>0.75</v>
      </c>
      <c r="O201" s="80">
        <f t="shared" si="15"/>
        <v>67.5</v>
      </c>
      <c r="P201" s="79">
        <v>144</v>
      </c>
      <c r="Q201" s="78">
        <v>14</v>
      </c>
      <c r="R201" s="78">
        <v>10</v>
      </c>
      <c r="S201" s="78">
        <v>10</v>
      </c>
      <c r="T201" s="78">
        <v>10.25</v>
      </c>
      <c r="U201" s="80">
        <f t="shared" si="13"/>
        <v>0.81018518518518523</v>
      </c>
      <c r="V201" s="78"/>
      <c r="W201" s="26"/>
      <c r="X201" s="26"/>
      <c r="Y201" s="26"/>
      <c r="Z201" s="81" t="s">
        <v>26</v>
      </c>
      <c r="AA201" s="26"/>
      <c r="AB201" s="14"/>
      <c r="AC201" s="15"/>
      <c r="AD201" s="15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</row>
    <row r="202" spans="1:47" ht="15" customHeight="1">
      <c r="A202" s="77" t="s">
        <v>1263</v>
      </c>
      <c r="B202" s="77" t="s">
        <v>1264</v>
      </c>
      <c r="C202" s="137" t="s">
        <v>1265</v>
      </c>
      <c r="D202" s="141">
        <v>4.3899999999999997</v>
      </c>
      <c r="E202" s="158">
        <f t="shared" si="16"/>
        <v>1.756</v>
      </c>
      <c r="F202" s="78">
        <v>1.875</v>
      </c>
      <c r="G202" s="78">
        <v>0.5625</v>
      </c>
      <c r="H202" s="78">
        <v>7.25</v>
      </c>
      <c r="I202" s="78">
        <v>5.3999999999999999E-2</v>
      </c>
      <c r="J202" s="79">
        <v>12</v>
      </c>
      <c r="K202" s="78">
        <v>7.5</v>
      </c>
      <c r="L202" s="78">
        <v>4</v>
      </c>
      <c r="M202" s="78">
        <v>2.25</v>
      </c>
      <c r="N202" s="78">
        <v>0.75</v>
      </c>
      <c r="O202" s="80">
        <f t="shared" si="15"/>
        <v>67.5</v>
      </c>
      <c r="P202" s="79">
        <v>144</v>
      </c>
      <c r="Q202" s="78">
        <v>14</v>
      </c>
      <c r="R202" s="78">
        <v>10</v>
      </c>
      <c r="S202" s="78">
        <v>10</v>
      </c>
      <c r="T202" s="78">
        <v>10.25</v>
      </c>
      <c r="U202" s="80">
        <f t="shared" si="13"/>
        <v>0.81018518518518523</v>
      </c>
      <c r="V202" s="78"/>
      <c r="W202" s="26"/>
      <c r="X202" s="26"/>
      <c r="Y202" s="26"/>
      <c r="Z202" s="81" t="s">
        <v>26</v>
      </c>
      <c r="AA202" s="26"/>
      <c r="AB202" s="14"/>
      <c r="AC202" s="15"/>
      <c r="AD202" s="15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</row>
    <row r="203" spans="1:47" ht="15" customHeight="1">
      <c r="A203" s="77" t="s">
        <v>1269</v>
      </c>
      <c r="B203" s="77" t="s">
        <v>1270</v>
      </c>
      <c r="C203" s="137" t="s">
        <v>1271</v>
      </c>
      <c r="D203" s="141">
        <v>4.3899999999999997</v>
      </c>
      <c r="E203" s="158">
        <f t="shared" si="16"/>
        <v>1.756</v>
      </c>
      <c r="F203" s="78">
        <v>1.875</v>
      </c>
      <c r="G203" s="78">
        <v>0.5625</v>
      </c>
      <c r="H203" s="78">
        <v>7.25</v>
      </c>
      <c r="I203" s="78">
        <v>5.3999999999999999E-2</v>
      </c>
      <c r="J203" s="79">
        <v>12</v>
      </c>
      <c r="K203" s="78">
        <v>7.5</v>
      </c>
      <c r="L203" s="78">
        <v>4</v>
      </c>
      <c r="M203" s="78">
        <v>2.25</v>
      </c>
      <c r="N203" s="78">
        <v>0.75</v>
      </c>
      <c r="O203" s="80">
        <f t="shared" si="15"/>
        <v>67.5</v>
      </c>
      <c r="P203" s="79">
        <v>144</v>
      </c>
      <c r="Q203" s="78">
        <v>14</v>
      </c>
      <c r="R203" s="78">
        <v>10</v>
      </c>
      <c r="S203" s="78">
        <v>10</v>
      </c>
      <c r="T203" s="78">
        <v>10.25</v>
      </c>
      <c r="U203" s="80">
        <f t="shared" ref="U203:U256" si="17">Q203*R203*S203/1728</f>
        <v>0.81018518518518523</v>
      </c>
      <c r="V203" s="78"/>
      <c r="W203" s="26"/>
      <c r="X203" s="26"/>
      <c r="Y203" s="26"/>
      <c r="Z203" s="81" t="s">
        <v>26</v>
      </c>
      <c r="AA203" s="26"/>
      <c r="AB203" s="14"/>
      <c r="AC203" s="15"/>
      <c r="AD203" s="15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</row>
    <row r="204" spans="1:47" ht="15" customHeight="1">
      <c r="A204" s="77" t="s">
        <v>1278</v>
      </c>
      <c r="B204" s="77" t="s">
        <v>1279</v>
      </c>
      <c r="C204" s="137" t="s">
        <v>1280</v>
      </c>
      <c r="D204" s="141">
        <v>4.3899999999999997</v>
      </c>
      <c r="E204" s="158">
        <f t="shared" si="16"/>
        <v>1.756</v>
      </c>
      <c r="F204" s="78">
        <v>1.875</v>
      </c>
      <c r="G204" s="78">
        <v>0.5625</v>
      </c>
      <c r="H204" s="78">
        <v>7.25</v>
      </c>
      <c r="I204" s="78">
        <v>5.3999999999999999E-2</v>
      </c>
      <c r="J204" s="79">
        <v>12</v>
      </c>
      <c r="K204" s="78">
        <v>7.5</v>
      </c>
      <c r="L204" s="78">
        <v>4</v>
      </c>
      <c r="M204" s="78">
        <v>2.25</v>
      </c>
      <c r="N204" s="78">
        <v>0.75</v>
      </c>
      <c r="O204" s="80">
        <f t="shared" si="15"/>
        <v>67.5</v>
      </c>
      <c r="P204" s="79">
        <v>144</v>
      </c>
      <c r="Q204" s="78">
        <v>14</v>
      </c>
      <c r="R204" s="78">
        <v>10</v>
      </c>
      <c r="S204" s="78">
        <v>10</v>
      </c>
      <c r="T204" s="78">
        <v>10.25</v>
      </c>
      <c r="U204" s="80">
        <f t="shared" si="17"/>
        <v>0.81018518518518523</v>
      </c>
      <c r="V204" s="78"/>
      <c r="W204" s="26"/>
      <c r="X204" s="26"/>
      <c r="Y204" s="26"/>
      <c r="Z204" s="81" t="s">
        <v>26</v>
      </c>
      <c r="AA204" s="26"/>
      <c r="AB204" s="14"/>
      <c r="AC204" s="15"/>
      <c r="AD204" s="15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</row>
    <row r="205" spans="1:47" ht="15" customHeight="1">
      <c r="A205" s="77" t="s">
        <v>1275</v>
      </c>
      <c r="B205" s="77" t="s">
        <v>1276</v>
      </c>
      <c r="C205" s="137" t="s">
        <v>1277</v>
      </c>
      <c r="D205" s="141">
        <v>4.3899999999999997</v>
      </c>
      <c r="E205" s="158">
        <f t="shared" si="16"/>
        <v>1.756</v>
      </c>
      <c r="F205" s="78">
        <v>1.875</v>
      </c>
      <c r="G205" s="78">
        <v>0.5625</v>
      </c>
      <c r="H205" s="78">
        <v>7.25</v>
      </c>
      <c r="I205" s="78">
        <v>5.3999999999999999E-2</v>
      </c>
      <c r="J205" s="79">
        <v>12</v>
      </c>
      <c r="K205" s="78">
        <v>7.5</v>
      </c>
      <c r="L205" s="78">
        <v>4</v>
      </c>
      <c r="M205" s="78">
        <v>2.25</v>
      </c>
      <c r="N205" s="78">
        <v>0.75</v>
      </c>
      <c r="O205" s="80">
        <f t="shared" si="15"/>
        <v>67.5</v>
      </c>
      <c r="P205" s="79">
        <v>144</v>
      </c>
      <c r="Q205" s="78">
        <v>14</v>
      </c>
      <c r="R205" s="78">
        <v>10</v>
      </c>
      <c r="S205" s="78">
        <v>10</v>
      </c>
      <c r="T205" s="78">
        <v>10.25</v>
      </c>
      <c r="U205" s="80">
        <f t="shared" si="17"/>
        <v>0.81018518518518523</v>
      </c>
      <c r="V205" s="78"/>
      <c r="W205" s="26"/>
      <c r="X205" s="26"/>
      <c r="Y205" s="26"/>
      <c r="Z205" s="81" t="s">
        <v>26</v>
      </c>
      <c r="AA205" s="26"/>
      <c r="AB205" s="14"/>
      <c r="AC205" s="15"/>
      <c r="AD205" s="15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</row>
    <row r="206" spans="1:47" ht="15" customHeight="1">
      <c r="A206" s="77" t="s">
        <v>1254</v>
      </c>
      <c r="B206" s="77" t="s">
        <v>1255</v>
      </c>
      <c r="C206" s="137" t="s">
        <v>1256</v>
      </c>
      <c r="D206" s="141">
        <v>4.3899999999999997</v>
      </c>
      <c r="E206" s="158">
        <f t="shared" si="16"/>
        <v>1.756</v>
      </c>
      <c r="F206" s="78">
        <v>1.875</v>
      </c>
      <c r="G206" s="78">
        <v>0.5625</v>
      </c>
      <c r="H206" s="78">
        <v>7.25</v>
      </c>
      <c r="I206" s="78">
        <v>5.3999999999999999E-2</v>
      </c>
      <c r="J206" s="79">
        <v>12</v>
      </c>
      <c r="K206" s="78">
        <v>7.5</v>
      </c>
      <c r="L206" s="78">
        <v>4</v>
      </c>
      <c r="M206" s="78">
        <v>2.25</v>
      </c>
      <c r="N206" s="78">
        <v>0.75</v>
      </c>
      <c r="O206" s="80">
        <f t="shared" ref="O206:O218" si="18">K206*L206*M206</f>
        <v>67.5</v>
      </c>
      <c r="P206" s="79">
        <v>144</v>
      </c>
      <c r="Q206" s="78">
        <v>14</v>
      </c>
      <c r="R206" s="78">
        <v>10</v>
      </c>
      <c r="S206" s="78">
        <v>10</v>
      </c>
      <c r="T206" s="78">
        <v>10.25</v>
      </c>
      <c r="U206" s="80">
        <f t="shared" si="17"/>
        <v>0.81018518518518523</v>
      </c>
      <c r="V206" s="78"/>
      <c r="W206" s="26"/>
      <c r="X206" s="26"/>
      <c r="Y206" s="26"/>
      <c r="Z206" s="81" t="s">
        <v>26</v>
      </c>
      <c r="AA206" s="26"/>
      <c r="AB206" s="14"/>
      <c r="AC206" s="15"/>
      <c r="AD206" s="15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</row>
    <row r="207" spans="1:47" ht="15" customHeight="1">
      <c r="A207" s="77" t="s">
        <v>1323</v>
      </c>
      <c r="B207" s="77" t="s">
        <v>1324</v>
      </c>
      <c r="C207" s="137" t="s">
        <v>1325</v>
      </c>
      <c r="D207" s="141">
        <v>4.3899999999999997</v>
      </c>
      <c r="E207" s="158">
        <f t="shared" si="16"/>
        <v>1.756</v>
      </c>
      <c r="F207" s="78">
        <v>1.875</v>
      </c>
      <c r="G207" s="78">
        <v>0.5625</v>
      </c>
      <c r="H207" s="78">
        <v>7.25</v>
      </c>
      <c r="I207" s="78">
        <v>5.3999999999999999E-2</v>
      </c>
      <c r="J207" s="79">
        <v>12</v>
      </c>
      <c r="K207" s="78">
        <v>7.5</v>
      </c>
      <c r="L207" s="78">
        <v>4</v>
      </c>
      <c r="M207" s="78">
        <v>2.25</v>
      </c>
      <c r="N207" s="78">
        <v>0.75</v>
      </c>
      <c r="O207" s="80">
        <f t="shared" si="18"/>
        <v>67.5</v>
      </c>
      <c r="P207" s="79">
        <v>144</v>
      </c>
      <c r="Q207" s="78">
        <v>14</v>
      </c>
      <c r="R207" s="78">
        <v>10</v>
      </c>
      <c r="S207" s="78">
        <v>10</v>
      </c>
      <c r="T207" s="78">
        <v>10.25</v>
      </c>
      <c r="U207" s="80">
        <f t="shared" si="17"/>
        <v>0.81018518518518523</v>
      </c>
      <c r="V207" s="78"/>
      <c r="W207" s="26"/>
      <c r="X207" s="26"/>
      <c r="Y207" s="26"/>
      <c r="Z207" s="81" t="s">
        <v>26</v>
      </c>
      <c r="AA207" s="26"/>
      <c r="AB207" s="14"/>
      <c r="AC207" s="15"/>
      <c r="AD207" s="15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</row>
    <row r="208" spans="1:47" ht="15" customHeight="1">
      <c r="A208" s="77" t="s">
        <v>1281</v>
      </c>
      <c r="B208" s="77" t="s">
        <v>1282</v>
      </c>
      <c r="C208" s="137" t="s">
        <v>1283</v>
      </c>
      <c r="D208" s="141">
        <v>4.3899999999999997</v>
      </c>
      <c r="E208" s="158">
        <f t="shared" si="16"/>
        <v>1.756</v>
      </c>
      <c r="F208" s="78">
        <v>1.875</v>
      </c>
      <c r="G208" s="78">
        <v>0.5625</v>
      </c>
      <c r="H208" s="78">
        <v>7.25</v>
      </c>
      <c r="I208" s="78">
        <v>5.3999999999999999E-2</v>
      </c>
      <c r="J208" s="79">
        <v>12</v>
      </c>
      <c r="K208" s="78">
        <v>7.5</v>
      </c>
      <c r="L208" s="78">
        <v>4</v>
      </c>
      <c r="M208" s="78">
        <v>2.25</v>
      </c>
      <c r="N208" s="78">
        <v>0.75</v>
      </c>
      <c r="O208" s="80">
        <f t="shared" si="18"/>
        <v>67.5</v>
      </c>
      <c r="P208" s="79">
        <v>144</v>
      </c>
      <c r="Q208" s="78">
        <v>14</v>
      </c>
      <c r="R208" s="78">
        <v>10</v>
      </c>
      <c r="S208" s="78">
        <v>10</v>
      </c>
      <c r="T208" s="78">
        <v>10.25</v>
      </c>
      <c r="U208" s="80">
        <f t="shared" si="17"/>
        <v>0.81018518518518523</v>
      </c>
      <c r="V208" s="78"/>
      <c r="W208" s="26"/>
      <c r="X208" s="26"/>
      <c r="Y208" s="26"/>
      <c r="Z208" s="81" t="s">
        <v>26</v>
      </c>
      <c r="AA208" s="26"/>
      <c r="AB208" s="14"/>
      <c r="AC208" s="15"/>
      <c r="AD208" s="15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</row>
    <row r="209" spans="1:47" ht="15" customHeight="1">
      <c r="A209" s="77" t="s">
        <v>1299</v>
      </c>
      <c r="B209" s="77" t="s">
        <v>1300</v>
      </c>
      <c r="C209" s="137" t="s">
        <v>1301</v>
      </c>
      <c r="D209" s="141">
        <v>4.3899999999999997</v>
      </c>
      <c r="E209" s="158">
        <f t="shared" si="16"/>
        <v>1.756</v>
      </c>
      <c r="F209" s="78">
        <v>1.875</v>
      </c>
      <c r="G209" s="78">
        <v>0.5625</v>
      </c>
      <c r="H209" s="78">
        <v>7.25</v>
      </c>
      <c r="I209" s="78">
        <v>5.3999999999999999E-2</v>
      </c>
      <c r="J209" s="79">
        <v>12</v>
      </c>
      <c r="K209" s="78">
        <v>7.5</v>
      </c>
      <c r="L209" s="78">
        <v>4</v>
      </c>
      <c r="M209" s="78">
        <v>2.25</v>
      </c>
      <c r="N209" s="78">
        <v>0.75</v>
      </c>
      <c r="O209" s="80">
        <f t="shared" si="18"/>
        <v>67.5</v>
      </c>
      <c r="P209" s="79">
        <v>144</v>
      </c>
      <c r="Q209" s="78">
        <v>14</v>
      </c>
      <c r="R209" s="78">
        <v>10</v>
      </c>
      <c r="S209" s="78">
        <v>10</v>
      </c>
      <c r="T209" s="78">
        <v>10.25</v>
      </c>
      <c r="U209" s="80">
        <f t="shared" si="17"/>
        <v>0.81018518518518523</v>
      </c>
      <c r="V209" s="78"/>
      <c r="W209" s="26"/>
      <c r="X209" s="26"/>
      <c r="Y209" s="26"/>
      <c r="Z209" s="81" t="s">
        <v>26</v>
      </c>
      <c r="AA209" s="26"/>
      <c r="AB209" s="14"/>
      <c r="AC209" s="15"/>
      <c r="AD209" s="15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</row>
    <row r="210" spans="1:47" ht="15" customHeight="1">
      <c r="A210" s="77" t="s">
        <v>1338</v>
      </c>
      <c r="B210" s="108" t="s">
        <v>1339</v>
      </c>
      <c r="C210" s="137" t="s">
        <v>5502</v>
      </c>
      <c r="D210" s="141">
        <v>4.3899999999999997</v>
      </c>
      <c r="E210" s="158">
        <f t="shared" si="16"/>
        <v>1.756</v>
      </c>
      <c r="F210" s="78">
        <v>1.875</v>
      </c>
      <c r="G210" s="78">
        <v>0.5625</v>
      </c>
      <c r="H210" s="78">
        <v>7.25</v>
      </c>
      <c r="I210" s="78">
        <v>5.3999999999999999E-2</v>
      </c>
      <c r="J210" s="79">
        <v>12</v>
      </c>
      <c r="K210" s="78">
        <v>7.5</v>
      </c>
      <c r="L210" s="78">
        <v>4</v>
      </c>
      <c r="M210" s="78">
        <v>2.25</v>
      </c>
      <c r="N210" s="78">
        <v>0.75</v>
      </c>
      <c r="O210" s="80">
        <f t="shared" si="18"/>
        <v>67.5</v>
      </c>
      <c r="P210" s="79">
        <v>144</v>
      </c>
      <c r="Q210" s="78">
        <v>14</v>
      </c>
      <c r="R210" s="78">
        <v>10</v>
      </c>
      <c r="S210" s="78">
        <v>10</v>
      </c>
      <c r="T210" s="78">
        <v>10.25</v>
      </c>
      <c r="U210" s="80">
        <f t="shared" si="17"/>
        <v>0.81018518518518523</v>
      </c>
      <c r="V210" s="78"/>
      <c r="W210" s="26"/>
      <c r="X210" s="26"/>
      <c r="Y210" s="26"/>
      <c r="Z210" s="81"/>
      <c r="AA210" s="26"/>
      <c r="AB210" s="14"/>
      <c r="AC210" s="15"/>
      <c r="AD210" s="15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</row>
    <row r="211" spans="1:47" ht="15" customHeight="1">
      <c r="A211" s="77" t="s">
        <v>1332</v>
      </c>
      <c r="B211" s="108" t="s">
        <v>1340</v>
      </c>
      <c r="C211" s="137" t="s">
        <v>5503</v>
      </c>
      <c r="D211" s="141">
        <v>4.3899999999999997</v>
      </c>
      <c r="E211" s="158">
        <f t="shared" si="16"/>
        <v>1.756</v>
      </c>
      <c r="F211" s="78">
        <v>1.875</v>
      </c>
      <c r="G211" s="78">
        <v>0.5625</v>
      </c>
      <c r="H211" s="78">
        <v>7.25</v>
      </c>
      <c r="I211" s="78">
        <v>5.3999999999999999E-2</v>
      </c>
      <c r="J211" s="79">
        <v>12</v>
      </c>
      <c r="K211" s="78">
        <v>7.5</v>
      </c>
      <c r="L211" s="78">
        <v>4</v>
      </c>
      <c r="M211" s="78">
        <v>2.25</v>
      </c>
      <c r="N211" s="78">
        <v>0.75</v>
      </c>
      <c r="O211" s="80">
        <f t="shared" si="18"/>
        <v>67.5</v>
      </c>
      <c r="P211" s="79">
        <v>144</v>
      </c>
      <c r="Q211" s="78">
        <v>14</v>
      </c>
      <c r="R211" s="78">
        <v>10</v>
      </c>
      <c r="S211" s="78">
        <v>10</v>
      </c>
      <c r="T211" s="78">
        <v>10.25</v>
      </c>
      <c r="U211" s="80">
        <f t="shared" si="17"/>
        <v>0.81018518518518523</v>
      </c>
      <c r="V211" s="78"/>
      <c r="W211" s="26"/>
      <c r="X211" s="26"/>
      <c r="Y211" s="26"/>
      <c r="Z211" s="81"/>
      <c r="AA211" s="26"/>
      <c r="AB211" s="14"/>
      <c r="AC211" s="15"/>
      <c r="AD211" s="15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</row>
    <row r="212" spans="1:47" ht="15" customHeight="1">
      <c r="A212" s="77" t="s">
        <v>1341</v>
      </c>
      <c r="B212" s="77" t="s">
        <v>1342</v>
      </c>
      <c r="C212" s="137" t="s">
        <v>1343</v>
      </c>
      <c r="D212" s="141">
        <v>25.84</v>
      </c>
      <c r="E212" s="158">
        <f t="shared" si="16"/>
        <v>10.336</v>
      </c>
      <c r="F212" s="78">
        <v>4.3125</v>
      </c>
      <c r="G212" s="78">
        <v>0.75</v>
      </c>
      <c r="H212" s="78">
        <v>7</v>
      </c>
      <c r="I212" s="78">
        <v>0.35</v>
      </c>
      <c r="J212" s="79">
        <v>1</v>
      </c>
      <c r="K212" s="78">
        <v>4.3125</v>
      </c>
      <c r="L212" s="78">
        <v>0.75</v>
      </c>
      <c r="M212" s="78">
        <v>7</v>
      </c>
      <c r="N212" s="78">
        <v>0.35</v>
      </c>
      <c r="O212" s="80">
        <f t="shared" si="18"/>
        <v>22.640625</v>
      </c>
      <c r="P212" s="79">
        <v>72</v>
      </c>
      <c r="Q212" s="78">
        <v>14.25</v>
      </c>
      <c r="R212" s="78">
        <v>11.5</v>
      </c>
      <c r="S212" s="78">
        <v>10.25</v>
      </c>
      <c r="T212" s="78">
        <v>24</v>
      </c>
      <c r="U212" s="80">
        <f t="shared" si="17"/>
        <v>0.97205946180555558</v>
      </c>
      <c r="V212" s="78"/>
      <c r="W212" s="26"/>
      <c r="X212" s="26"/>
      <c r="Y212" s="26"/>
      <c r="Z212" s="81" t="s">
        <v>26</v>
      </c>
      <c r="AA212" s="26"/>
      <c r="AB212" s="14"/>
      <c r="AC212" s="15"/>
      <c r="AD212" s="15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</row>
    <row r="213" spans="1:47" ht="15" customHeight="1">
      <c r="A213" s="77" t="s">
        <v>1344</v>
      </c>
      <c r="B213" s="77" t="s">
        <v>1345</v>
      </c>
      <c r="C213" s="137" t="s">
        <v>1346</v>
      </c>
      <c r="D213" s="141">
        <v>25.84</v>
      </c>
      <c r="E213" s="158">
        <f t="shared" si="16"/>
        <v>10.336</v>
      </c>
      <c r="F213" s="78">
        <v>4.3125</v>
      </c>
      <c r="G213" s="78">
        <v>0.75</v>
      </c>
      <c r="H213" s="78">
        <v>7</v>
      </c>
      <c r="I213" s="78">
        <v>0.35</v>
      </c>
      <c r="J213" s="79">
        <v>1</v>
      </c>
      <c r="K213" s="78">
        <v>4.3125</v>
      </c>
      <c r="L213" s="78">
        <v>0.75</v>
      </c>
      <c r="M213" s="78">
        <v>7</v>
      </c>
      <c r="N213" s="78">
        <v>0.35</v>
      </c>
      <c r="O213" s="80">
        <f t="shared" si="18"/>
        <v>22.640625</v>
      </c>
      <c r="P213" s="79">
        <v>72</v>
      </c>
      <c r="Q213" s="78">
        <v>14.25</v>
      </c>
      <c r="R213" s="78">
        <v>11.5</v>
      </c>
      <c r="S213" s="78">
        <v>10.25</v>
      </c>
      <c r="T213" s="78">
        <v>24</v>
      </c>
      <c r="U213" s="80">
        <f t="shared" si="17"/>
        <v>0.97205946180555558</v>
      </c>
      <c r="V213" s="78"/>
      <c r="W213" s="26"/>
      <c r="X213" s="26"/>
      <c r="Y213" s="26"/>
      <c r="Z213" s="81" t="s">
        <v>26</v>
      </c>
      <c r="AA213" s="26"/>
      <c r="AB213" s="14"/>
      <c r="AC213" s="15"/>
      <c r="AD213" s="15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</row>
    <row r="214" spans="1:47" ht="15" customHeight="1">
      <c r="A214" s="77" t="s">
        <v>1347</v>
      </c>
      <c r="B214" s="77" t="s">
        <v>1348</v>
      </c>
      <c r="C214" s="137" t="s">
        <v>5508</v>
      </c>
      <c r="D214" s="141">
        <v>25.84</v>
      </c>
      <c r="E214" s="158">
        <f t="shared" si="16"/>
        <v>10.336</v>
      </c>
      <c r="F214" s="78">
        <v>4.3125</v>
      </c>
      <c r="G214" s="78">
        <v>0.75</v>
      </c>
      <c r="H214" s="78">
        <v>7</v>
      </c>
      <c r="I214" s="78">
        <v>0.35</v>
      </c>
      <c r="J214" s="79">
        <v>1</v>
      </c>
      <c r="K214" s="78">
        <v>4.3125</v>
      </c>
      <c r="L214" s="78">
        <v>0.75</v>
      </c>
      <c r="M214" s="78">
        <v>7</v>
      </c>
      <c r="N214" s="78">
        <v>0.35</v>
      </c>
      <c r="O214" s="80">
        <f t="shared" si="18"/>
        <v>22.640625</v>
      </c>
      <c r="P214" s="79">
        <v>72</v>
      </c>
      <c r="Q214" s="78">
        <v>14.25</v>
      </c>
      <c r="R214" s="78">
        <v>11.5</v>
      </c>
      <c r="S214" s="78">
        <v>10.25</v>
      </c>
      <c r="T214" s="78">
        <v>24</v>
      </c>
      <c r="U214" s="80">
        <f t="shared" si="17"/>
        <v>0.97205946180555558</v>
      </c>
      <c r="V214" s="78"/>
      <c r="W214" s="26"/>
      <c r="X214" s="26"/>
      <c r="Y214" s="26"/>
      <c r="Z214" s="81" t="s">
        <v>26</v>
      </c>
      <c r="AA214" s="26"/>
      <c r="AB214" s="14"/>
      <c r="AC214" s="15"/>
      <c r="AD214" s="15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</row>
    <row r="215" spans="1:47" ht="15" customHeight="1">
      <c r="A215" s="77" t="s">
        <v>1349</v>
      </c>
      <c r="B215" s="77" t="s">
        <v>1350</v>
      </c>
      <c r="C215" s="137" t="s">
        <v>1351</v>
      </c>
      <c r="D215" s="141">
        <v>25.84</v>
      </c>
      <c r="E215" s="158">
        <f t="shared" si="16"/>
        <v>10.336</v>
      </c>
      <c r="F215" s="78">
        <v>4.3125</v>
      </c>
      <c r="G215" s="78">
        <v>0.75</v>
      </c>
      <c r="H215" s="78">
        <v>7</v>
      </c>
      <c r="I215" s="78">
        <v>0.35</v>
      </c>
      <c r="J215" s="79">
        <v>1</v>
      </c>
      <c r="K215" s="78">
        <v>4.3125</v>
      </c>
      <c r="L215" s="78">
        <v>0.75</v>
      </c>
      <c r="M215" s="78">
        <v>7</v>
      </c>
      <c r="N215" s="78">
        <v>0.35</v>
      </c>
      <c r="O215" s="80">
        <f t="shared" si="18"/>
        <v>22.640625</v>
      </c>
      <c r="P215" s="79">
        <v>72</v>
      </c>
      <c r="Q215" s="78">
        <v>14.25</v>
      </c>
      <c r="R215" s="78">
        <v>11.5</v>
      </c>
      <c r="S215" s="78">
        <v>10.25</v>
      </c>
      <c r="T215" s="78">
        <v>24</v>
      </c>
      <c r="U215" s="80">
        <f t="shared" si="17"/>
        <v>0.97205946180555558</v>
      </c>
      <c r="V215" s="78"/>
      <c r="W215" s="26"/>
      <c r="X215" s="26"/>
      <c r="Y215" s="26"/>
      <c r="Z215" s="81"/>
      <c r="AA215" s="26"/>
      <c r="AB215" s="14"/>
      <c r="AC215" s="15"/>
      <c r="AD215" s="15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</row>
    <row r="216" spans="1:47" ht="15" customHeight="1">
      <c r="A216" s="77" t="s">
        <v>1356</v>
      </c>
      <c r="B216" s="77" t="s">
        <v>1357</v>
      </c>
      <c r="C216" s="137" t="s">
        <v>5506</v>
      </c>
      <c r="D216" s="141">
        <v>1235.52</v>
      </c>
      <c r="E216" s="158">
        <f t="shared" si="16"/>
        <v>494.20800000000003</v>
      </c>
      <c r="F216" s="78">
        <v>12</v>
      </c>
      <c r="G216" s="78">
        <v>8.75</v>
      </c>
      <c r="H216" s="78">
        <v>19</v>
      </c>
      <c r="I216" s="78">
        <v>15</v>
      </c>
      <c r="J216" s="79">
        <v>1</v>
      </c>
      <c r="K216" s="78">
        <v>12</v>
      </c>
      <c r="L216" s="78">
        <v>8.75</v>
      </c>
      <c r="M216" s="78">
        <v>19</v>
      </c>
      <c r="N216" s="78">
        <v>15</v>
      </c>
      <c r="O216" s="80">
        <f t="shared" si="18"/>
        <v>1995</v>
      </c>
      <c r="P216" s="79">
        <v>1</v>
      </c>
      <c r="Q216" s="78">
        <v>12</v>
      </c>
      <c r="R216" s="78">
        <v>8</v>
      </c>
      <c r="S216" s="78">
        <v>19</v>
      </c>
      <c r="T216" s="78">
        <v>15</v>
      </c>
      <c r="U216" s="80">
        <f t="shared" si="17"/>
        <v>1.0555555555555556</v>
      </c>
      <c r="V216" s="78"/>
      <c r="W216" s="26"/>
      <c r="X216" s="26"/>
      <c r="Y216" s="26"/>
      <c r="Z216" s="81" t="s">
        <v>26</v>
      </c>
      <c r="AA216" s="26"/>
      <c r="AB216" s="14"/>
      <c r="AC216" s="15"/>
      <c r="AD216" s="15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</row>
    <row r="217" spans="1:47" ht="15" customHeight="1">
      <c r="A217" s="77" t="s">
        <v>1352</v>
      </c>
      <c r="B217" s="97" t="s">
        <v>1353</v>
      </c>
      <c r="C217" s="137" t="s">
        <v>5504</v>
      </c>
      <c r="D217" s="141">
        <v>518.94000000000005</v>
      </c>
      <c r="E217" s="158">
        <f t="shared" si="16"/>
        <v>207.57600000000002</v>
      </c>
      <c r="F217" s="114">
        <v>4.25</v>
      </c>
      <c r="G217" s="114">
        <v>8.5</v>
      </c>
      <c r="H217" s="114">
        <v>19</v>
      </c>
      <c r="I217" s="78">
        <v>6.5</v>
      </c>
      <c r="J217" s="79">
        <v>1</v>
      </c>
      <c r="K217" s="114">
        <v>4.25</v>
      </c>
      <c r="L217" s="114">
        <v>8.5</v>
      </c>
      <c r="M217" s="114">
        <v>19</v>
      </c>
      <c r="N217" s="78">
        <v>6.5</v>
      </c>
      <c r="O217" s="80">
        <f t="shared" si="18"/>
        <v>686.375</v>
      </c>
      <c r="P217" s="79">
        <v>1</v>
      </c>
      <c r="Q217" s="78">
        <v>8.5</v>
      </c>
      <c r="R217" s="78">
        <v>4.25</v>
      </c>
      <c r="S217" s="78">
        <v>19</v>
      </c>
      <c r="T217" s="78">
        <v>6.5</v>
      </c>
      <c r="U217" s="80">
        <f t="shared" si="17"/>
        <v>0.39720775462962965</v>
      </c>
      <c r="V217" s="78"/>
      <c r="W217" s="26"/>
      <c r="X217" s="26"/>
      <c r="Y217" s="26"/>
      <c r="Z217" s="81"/>
      <c r="AA217" s="26"/>
      <c r="AB217" s="14"/>
      <c r="AC217" s="15"/>
      <c r="AD217" s="15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</row>
    <row r="218" spans="1:47" s="72" customFormat="1" ht="15" customHeight="1">
      <c r="A218" s="152" t="s">
        <v>5180</v>
      </c>
      <c r="B218" s="153" t="s">
        <v>5184</v>
      </c>
      <c r="C218" s="139" t="s">
        <v>5181</v>
      </c>
      <c r="D218" s="122">
        <v>6.99</v>
      </c>
      <c r="E218" s="158">
        <f t="shared" si="16"/>
        <v>2.7960000000000003</v>
      </c>
      <c r="F218" s="154">
        <v>1.1875</v>
      </c>
      <c r="G218" s="154">
        <v>1.1875</v>
      </c>
      <c r="H218" s="154">
        <v>5.25</v>
      </c>
      <c r="I218" s="123">
        <v>0.2</v>
      </c>
      <c r="J218" s="124">
        <v>6</v>
      </c>
      <c r="K218" s="123">
        <v>5.25</v>
      </c>
      <c r="L218" s="123">
        <v>3.1875</v>
      </c>
      <c r="M218" s="123">
        <v>2.25</v>
      </c>
      <c r="N218" s="123">
        <v>0.8</v>
      </c>
      <c r="O218" s="125">
        <f t="shared" si="18"/>
        <v>37.65234375</v>
      </c>
      <c r="P218" s="124">
        <v>240</v>
      </c>
      <c r="Q218" s="123">
        <v>17.5</v>
      </c>
      <c r="R218" s="123">
        <v>12</v>
      </c>
      <c r="S218" s="123">
        <v>10.5</v>
      </c>
      <c r="T218" s="123">
        <v>32.75</v>
      </c>
      <c r="U218" s="125">
        <f t="shared" si="17"/>
        <v>1.2760416666666667</v>
      </c>
      <c r="V218" s="123"/>
      <c r="W218" s="126"/>
      <c r="X218" s="126"/>
      <c r="Y218" s="126"/>
      <c r="Z218" s="127"/>
      <c r="AA218" s="126"/>
      <c r="AB218" s="128"/>
      <c r="AC218" s="129"/>
      <c r="AD218" s="129"/>
      <c r="AE218" s="71"/>
      <c r="AF218" s="71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</row>
    <row r="219" spans="1:47" s="72" customFormat="1" ht="15" customHeight="1">
      <c r="A219" s="152" t="s">
        <v>5186</v>
      </c>
      <c r="B219" s="153" t="s">
        <v>5187</v>
      </c>
      <c r="C219" s="139" t="s">
        <v>5188</v>
      </c>
      <c r="D219" s="122">
        <v>6.99</v>
      </c>
      <c r="E219" s="158">
        <f t="shared" si="16"/>
        <v>2.7960000000000003</v>
      </c>
      <c r="F219" s="154">
        <v>1.1875</v>
      </c>
      <c r="G219" s="154">
        <v>1.1875</v>
      </c>
      <c r="H219" s="154">
        <v>5.25</v>
      </c>
      <c r="I219" s="123">
        <v>0.2</v>
      </c>
      <c r="J219" s="124">
        <v>6</v>
      </c>
      <c r="K219" s="123">
        <v>5.25</v>
      </c>
      <c r="L219" s="123">
        <v>3.1875</v>
      </c>
      <c r="M219" s="123">
        <v>2.25</v>
      </c>
      <c r="N219" s="123">
        <v>0.8</v>
      </c>
      <c r="O219" s="125">
        <f t="shared" ref="O219:O225" si="19">K219*L219*M219</f>
        <v>37.65234375</v>
      </c>
      <c r="P219" s="124">
        <v>240</v>
      </c>
      <c r="Q219" s="123">
        <v>17.5</v>
      </c>
      <c r="R219" s="123">
        <v>12</v>
      </c>
      <c r="S219" s="123">
        <v>10.5</v>
      </c>
      <c r="T219" s="123">
        <v>32.75</v>
      </c>
      <c r="U219" s="125">
        <f t="shared" ref="U219:U225" si="20">Q219*R219*S219/1728</f>
        <v>1.2760416666666667</v>
      </c>
      <c r="V219" s="123"/>
      <c r="W219" s="126"/>
      <c r="X219" s="126"/>
      <c r="Y219" s="126"/>
      <c r="Z219" s="127"/>
      <c r="AA219" s="126"/>
      <c r="AB219" s="128"/>
      <c r="AC219" s="129"/>
      <c r="AD219" s="129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</row>
    <row r="220" spans="1:47" s="72" customFormat="1" ht="15" customHeight="1">
      <c r="A220" s="152" t="s">
        <v>5168</v>
      </c>
      <c r="B220" s="153" t="s">
        <v>5170</v>
      </c>
      <c r="C220" s="139" t="s">
        <v>5171</v>
      </c>
      <c r="D220" s="122">
        <v>6.99</v>
      </c>
      <c r="E220" s="158">
        <f t="shared" si="16"/>
        <v>2.7960000000000003</v>
      </c>
      <c r="F220" s="154">
        <v>1.1875</v>
      </c>
      <c r="G220" s="154">
        <v>1.1875</v>
      </c>
      <c r="H220" s="154">
        <v>5.25</v>
      </c>
      <c r="I220" s="123">
        <v>0.2</v>
      </c>
      <c r="J220" s="124">
        <v>6</v>
      </c>
      <c r="K220" s="123">
        <v>5.25</v>
      </c>
      <c r="L220" s="123">
        <v>3.1875</v>
      </c>
      <c r="M220" s="123">
        <v>2.25</v>
      </c>
      <c r="N220" s="123">
        <v>0.8</v>
      </c>
      <c r="O220" s="125">
        <f t="shared" si="19"/>
        <v>37.65234375</v>
      </c>
      <c r="P220" s="124">
        <v>240</v>
      </c>
      <c r="Q220" s="123">
        <v>17.5</v>
      </c>
      <c r="R220" s="123">
        <v>12</v>
      </c>
      <c r="S220" s="123">
        <v>10.5</v>
      </c>
      <c r="T220" s="123">
        <v>32.75</v>
      </c>
      <c r="U220" s="125">
        <f t="shared" si="20"/>
        <v>1.2760416666666667</v>
      </c>
      <c r="V220" s="123"/>
      <c r="W220" s="126"/>
      <c r="X220" s="126"/>
      <c r="Y220" s="126"/>
      <c r="Z220" s="127"/>
      <c r="AA220" s="126"/>
      <c r="AB220" s="128"/>
      <c r="AC220" s="129"/>
      <c r="AD220" s="129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</row>
    <row r="221" spans="1:47" s="72" customFormat="1" ht="15" customHeight="1">
      <c r="A221" s="152" t="s">
        <v>5174</v>
      </c>
      <c r="B221" s="153" t="s">
        <v>5175</v>
      </c>
      <c r="C221" s="139" t="s">
        <v>5176</v>
      </c>
      <c r="D221" s="122">
        <v>6.99</v>
      </c>
      <c r="E221" s="158">
        <f t="shared" si="16"/>
        <v>2.7960000000000003</v>
      </c>
      <c r="F221" s="154">
        <v>1.1875</v>
      </c>
      <c r="G221" s="154">
        <v>1.1875</v>
      </c>
      <c r="H221" s="154">
        <v>5.25</v>
      </c>
      <c r="I221" s="123">
        <v>0.2</v>
      </c>
      <c r="J221" s="124">
        <v>6</v>
      </c>
      <c r="K221" s="123">
        <v>5.25</v>
      </c>
      <c r="L221" s="123">
        <v>3.1875</v>
      </c>
      <c r="M221" s="123">
        <v>2.25</v>
      </c>
      <c r="N221" s="123">
        <v>0.8</v>
      </c>
      <c r="O221" s="125">
        <f t="shared" si="19"/>
        <v>37.65234375</v>
      </c>
      <c r="P221" s="124">
        <v>240</v>
      </c>
      <c r="Q221" s="123">
        <v>17.5</v>
      </c>
      <c r="R221" s="123">
        <v>12</v>
      </c>
      <c r="S221" s="123">
        <v>10.5</v>
      </c>
      <c r="T221" s="123">
        <v>32.75</v>
      </c>
      <c r="U221" s="125">
        <f t="shared" si="20"/>
        <v>1.2760416666666667</v>
      </c>
      <c r="V221" s="123"/>
      <c r="W221" s="126"/>
      <c r="X221" s="126"/>
      <c r="Y221" s="126"/>
      <c r="Z221" s="127"/>
      <c r="AA221" s="126"/>
      <c r="AB221" s="128"/>
      <c r="AC221" s="129"/>
      <c r="AD221" s="129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</row>
    <row r="222" spans="1:47" s="72" customFormat="1" ht="15" customHeight="1">
      <c r="A222" s="152" t="s">
        <v>5183</v>
      </c>
      <c r="B222" s="153" t="s">
        <v>5185</v>
      </c>
      <c r="C222" s="139" t="s">
        <v>5182</v>
      </c>
      <c r="D222" s="122">
        <v>7.09</v>
      </c>
      <c r="E222" s="158">
        <f t="shared" si="16"/>
        <v>2.8360000000000003</v>
      </c>
      <c r="F222" s="154">
        <v>1.875</v>
      </c>
      <c r="G222" s="154">
        <v>1.125</v>
      </c>
      <c r="H222" s="154">
        <v>7.25</v>
      </c>
      <c r="I222" s="123">
        <v>0.2</v>
      </c>
      <c r="J222" s="124">
        <v>6</v>
      </c>
      <c r="K222" s="123">
        <v>7.5</v>
      </c>
      <c r="L222" s="123">
        <v>4</v>
      </c>
      <c r="M222" s="123">
        <v>2.25</v>
      </c>
      <c r="N222" s="123">
        <v>1</v>
      </c>
      <c r="O222" s="125">
        <f t="shared" si="19"/>
        <v>67.5</v>
      </c>
      <c r="P222" s="124">
        <v>72</v>
      </c>
      <c r="Q222" s="123">
        <v>14</v>
      </c>
      <c r="R222" s="123">
        <v>10</v>
      </c>
      <c r="S222" s="123">
        <v>8</v>
      </c>
      <c r="T222" s="123">
        <v>11.15</v>
      </c>
      <c r="U222" s="125">
        <f t="shared" si="20"/>
        <v>0.64814814814814814</v>
      </c>
      <c r="V222" s="123"/>
      <c r="W222" s="126"/>
      <c r="X222" s="126"/>
      <c r="Y222" s="126"/>
      <c r="Z222" s="127"/>
      <c r="AA222" s="126"/>
      <c r="AB222" s="128"/>
      <c r="AC222" s="129"/>
      <c r="AD222" s="129"/>
      <c r="AE222" s="71"/>
      <c r="AF222" s="71"/>
      <c r="AG222" s="71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  <c r="AS222" s="71"/>
      <c r="AT222" s="71"/>
      <c r="AU222" s="71"/>
    </row>
    <row r="223" spans="1:47" s="72" customFormat="1" ht="15" customHeight="1">
      <c r="A223" s="152" t="s">
        <v>5189</v>
      </c>
      <c r="B223" s="153" t="s">
        <v>5190</v>
      </c>
      <c r="C223" s="139" t="s">
        <v>5191</v>
      </c>
      <c r="D223" s="122">
        <v>7.09</v>
      </c>
      <c r="E223" s="158">
        <f t="shared" si="16"/>
        <v>2.8360000000000003</v>
      </c>
      <c r="F223" s="154">
        <v>1.875</v>
      </c>
      <c r="G223" s="154">
        <v>1.125</v>
      </c>
      <c r="H223" s="154">
        <v>7.25</v>
      </c>
      <c r="I223" s="123">
        <v>0.2</v>
      </c>
      <c r="J223" s="124">
        <v>6</v>
      </c>
      <c r="K223" s="123">
        <v>7.5</v>
      </c>
      <c r="L223" s="123">
        <v>4</v>
      </c>
      <c r="M223" s="123">
        <v>2.25</v>
      </c>
      <c r="N223" s="123">
        <v>1</v>
      </c>
      <c r="O223" s="125">
        <f t="shared" si="19"/>
        <v>67.5</v>
      </c>
      <c r="P223" s="124">
        <v>72</v>
      </c>
      <c r="Q223" s="123">
        <v>14</v>
      </c>
      <c r="R223" s="123">
        <v>10</v>
      </c>
      <c r="S223" s="123">
        <v>8</v>
      </c>
      <c r="T223" s="123">
        <v>11.15</v>
      </c>
      <c r="U223" s="125">
        <f t="shared" si="20"/>
        <v>0.64814814814814814</v>
      </c>
      <c r="V223" s="123"/>
      <c r="W223" s="126"/>
      <c r="X223" s="126"/>
      <c r="Y223" s="126"/>
      <c r="Z223" s="127"/>
      <c r="AA223" s="126"/>
      <c r="AB223" s="128"/>
      <c r="AC223" s="129"/>
      <c r="AD223" s="129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</row>
    <row r="224" spans="1:47" s="72" customFormat="1" ht="15" customHeight="1">
      <c r="A224" s="152" t="s">
        <v>5169</v>
      </c>
      <c r="B224" s="153" t="s">
        <v>5173</v>
      </c>
      <c r="C224" s="139" t="s">
        <v>5172</v>
      </c>
      <c r="D224" s="122">
        <v>7.09</v>
      </c>
      <c r="E224" s="158">
        <f t="shared" si="16"/>
        <v>2.8360000000000003</v>
      </c>
      <c r="F224" s="154">
        <v>1.875</v>
      </c>
      <c r="G224" s="154">
        <v>1.125</v>
      </c>
      <c r="H224" s="154">
        <v>7.25</v>
      </c>
      <c r="I224" s="123">
        <v>0.2</v>
      </c>
      <c r="J224" s="124">
        <v>6</v>
      </c>
      <c r="K224" s="123">
        <v>7.5</v>
      </c>
      <c r="L224" s="123">
        <v>4</v>
      </c>
      <c r="M224" s="123">
        <v>2.25</v>
      </c>
      <c r="N224" s="123">
        <v>1</v>
      </c>
      <c r="O224" s="125">
        <f t="shared" si="19"/>
        <v>67.5</v>
      </c>
      <c r="P224" s="124">
        <v>72</v>
      </c>
      <c r="Q224" s="123">
        <v>14</v>
      </c>
      <c r="R224" s="123">
        <v>10</v>
      </c>
      <c r="S224" s="123">
        <v>8</v>
      </c>
      <c r="T224" s="123">
        <v>11.15</v>
      </c>
      <c r="U224" s="125">
        <f t="shared" si="20"/>
        <v>0.64814814814814814</v>
      </c>
      <c r="V224" s="123"/>
      <c r="W224" s="126"/>
      <c r="X224" s="126"/>
      <c r="Y224" s="126"/>
      <c r="Z224" s="127"/>
      <c r="AA224" s="126"/>
      <c r="AB224" s="128"/>
      <c r="AC224" s="129"/>
      <c r="AD224" s="129"/>
      <c r="AE224" s="71"/>
      <c r="AF224" s="71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</row>
    <row r="225" spans="1:47" s="72" customFormat="1" ht="15" customHeight="1">
      <c r="A225" s="152" t="s">
        <v>5178</v>
      </c>
      <c r="B225" s="153" t="s">
        <v>5179</v>
      </c>
      <c r="C225" s="139" t="s">
        <v>5177</v>
      </c>
      <c r="D225" s="122">
        <v>7.09</v>
      </c>
      <c r="E225" s="158">
        <f t="shared" si="16"/>
        <v>2.8360000000000003</v>
      </c>
      <c r="F225" s="154">
        <v>1.875</v>
      </c>
      <c r="G225" s="154">
        <v>1.125</v>
      </c>
      <c r="H225" s="154">
        <v>7.25</v>
      </c>
      <c r="I225" s="123">
        <v>0.2</v>
      </c>
      <c r="J225" s="124">
        <v>6</v>
      </c>
      <c r="K225" s="123">
        <v>7.5</v>
      </c>
      <c r="L225" s="123">
        <v>4</v>
      </c>
      <c r="M225" s="123">
        <v>2.25</v>
      </c>
      <c r="N225" s="123">
        <v>1</v>
      </c>
      <c r="O225" s="125">
        <f t="shared" si="19"/>
        <v>67.5</v>
      </c>
      <c r="P225" s="124">
        <v>72</v>
      </c>
      <c r="Q225" s="123">
        <v>14</v>
      </c>
      <c r="R225" s="123">
        <v>10</v>
      </c>
      <c r="S225" s="123">
        <v>8</v>
      </c>
      <c r="T225" s="123">
        <v>11.15</v>
      </c>
      <c r="U225" s="125">
        <f t="shared" si="20"/>
        <v>0.64814814814814814</v>
      </c>
      <c r="V225" s="123"/>
      <c r="W225" s="126"/>
      <c r="X225" s="126"/>
      <c r="Y225" s="126"/>
      <c r="Z225" s="127"/>
      <c r="AA225" s="126"/>
      <c r="AB225" s="128"/>
      <c r="AC225" s="129"/>
      <c r="AD225" s="129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</row>
    <row r="226" spans="1:47" ht="15" customHeight="1">
      <c r="A226" s="77" t="s">
        <v>5102</v>
      </c>
      <c r="B226" s="100" t="s">
        <v>1553</v>
      </c>
      <c r="C226" s="137" t="s">
        <v>5098</v>
      </c>
      <c r="D226" s="141">
        <v>3.89</v>
      </c>
      <c r="E226" s="158">
        <f t="shared" si="16"/>
        <v>1.556</v>
      </c>
      <c r="F226" s="78">
        <v>0.625</v>
      </c>
      <c r="G226" s="78">
        <v>0.625</v>
      </c>
      <c r="H226" s="78">
        <v>5.625</v>
      </c>
      <c r="I226" s="78">
        <v>0.05</v>
      </c>
      <c r="J226" s="79">
        <v>12</v>
      </c>
      <c r="K226" s="78">
        <v>7.5</v>
      </c>
      <c r="L226" s="78">
        <v>4</v>
      </c>
      <c r="M226" s="78">
        <v>2.75</v>
      </c>
      <c r="N226" s="78">
        <v>0.70499999999999996</v>
      </c>
      <c r="O226" s="80">
        <f t="shared" ref="O226:O229" si="21">K226*L226*M226</f>
        <v>82.5</v>
      </c>
      <c r="P226" s="79">
        <v>144</v>
      </c>
      <c r="Q226" s="78">
        <v>14</v>
      </c>
      <c r="R226" s="78">
        <v>10</v>
      </c>
      <c r="S226" s="78">
        <v>10</v>
      </c>
      <c r="T226" s="78">
        <v>10.25</v>
      </c>
      <c r="U226" s="80">
        <f t="shared" ref="U226:U234" si="22">Q226*R226*S226/1728</f>
        <v>0.81018518518518523</v>
      </c>
      <c r="V226" s="78"/>
      <c r="W226" s="26"/>
      <c r="X226" s="26"/>
      <c r="Y226" s="26"/>
      <c r="Z226" s="81" t="s">
        <v>26</v>
      </c>
      <c r="AA226" s="26"/>
      <c r="AB226" s="14"/>
      <c r="AC226" s="15"/>
      <c r="AD226" s="15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</row>
    <row r="227" spans="1:47" ht="15" customHeight="1">
      <c r="A227" s="77" t="s">
        <v>5103</v>
      </c>
      <c r="B227" s="77" t="s">
        <v>1556</v>
      </c>
      <c r="C227" s="137" t="s">
        <v>5099</v>
      </c>
      <c r="D227" s="141">
        <v>3.89</v>
      </c>
      <c r="E227" s="158">
        <f t="shared" si="16"/>
        <v>1.556</v>
      </c>
      <c r="F227" s="78">
        <v>0.625</v>
      </c>
      <c r="G227" s="78">
        <v>0.625</v>
      </c>
      <c r="H227" s="78">
        <v>5.625</v>
      </c>
      <c r="I227" s="78">
        <v>0.05</v>
      </c>
      <c r="J227" s="79">
        <v>12</v>
      </c>
      <c r="K227" s="78">
        <v>7.5</v>
      </c>
      <c r="L227" s="78">
        <v>4</v>
      </c>
      <c r="M227" s="78">
        <v>2.75</v>
      </c>
      <c r="N227" s="78">
        <v>0.70499999999999996</v>
      </c>
      <c r="O227" s="80">
        <f t="shared" si="21"/>
        <v>82.5</v>
      </c>
      <c r="P227" s="79">
        <v>144</v>
      </c>
      <c r="Q227" s="78">
        <v>14</v>
      </c>
      <c r="R227" s="78">
        <v>10</v>
      </c>
      <c r="S227" s="78">
        <v>10</v>
      </c>
      <c r="T227" s="78">
        <v>10.25</v>
      </c>
      <c r="U227" s="80">
        <f t="shared" si="22"/>
        <v>0.81018518518518523</v>
      </c>
      <c r="V227" s="78"/>
      <c r="W227" s="26"/>
      <c r="X227" s="26"/>
      <c r="Y227" s="26"/>
      <c r="Z227" s="81" t="s">
        <v>26</v>
      </c>
      <c r="AA227" s="26"/>
      <c r="AB227" s="14"/>
      <c r="AC227" s="15"/>
      <c r="AD227" s="15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</row>
    <row r="228" spans="1:47" ht="15" customHeight="1">
      <c r="A228" s="77" t="s">
        <v>5104</v>
      </c>
      <c r="B228" s="77" t="s">
        <v>1559</v>
      </c>
      <c r="C228" s="137" t="s">
        <v>5100</v>
      </c>
      <c r="D228" s="141">
        <v>3.89</v>
      </c>
      <c r="E228" s="158">
        <f t="shared" si="16"/>
        <v>1.556</v>
      </c>
      <c r="F228" s="78">
        <v>0.625</v>
      </c>
      <c r="G228" s="78">
        <v>0.625</v>
      </c>
      <c r="H228" s="78">
        <v>5.625</v>
      </c>
      <c r="I228" s="78">
        <v>0.05</v>
      </c>
      <c r="J228" s="79">
        <v>12</v>
      </c>
      <c r="K228" s="78">
        <v>7.5</v>
      </c>
      <c r="L228" s="78">
        <v>4</v>
      </c>
      <c r="M228" s="78">
        <v>2.75</v>
      </c>
      <c r="N228" s="78">
        <v>0.70499999999999996</v>
      </c>
      <c r="O228" s="80">
        <f t="shared" si="21"/>
        <v>82.5</v>
      </c>
      <c r="P228" s="79">
        <v>144</v>
      </c>
      <c r="Q228" s="78">
        <v>14</v>
      </c>
      <c r="R228" s="78">
        <v>10</v>
      </c>
      <c r="S228" s="78">
        <v>10</v>
      </c>
      <c r="T228" s="78">
        <v>10.25</v>
      </c>
      <c r="U228" s="80">
        <f t="shared" si="22"/>
        <v>0.81018518518518523</v>
      </c>
      <c r="V228" s="78"/>
      <c r="W228" s="26"/>
      <c r="X228" s="26"/>
      <c r="Y228" s="26"/>
      <c r="Z228" s="81" t="s">
        <v>26</v>
      </c>
      <c r="AA228" s="26"/>
      <c r="AB228" s="14"/>
      <c r="AC228" s="15"/>
      <c r="AD228" s="15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</row>
    <row r="229" spans="1:47" ht="15" customHeight="1">
      <c r="A229" s="77" t="s">
        <v>5105</v>
      </c>
      <c r="B229" s="77" t="s">
        <v>1550</v>
      </c>
      <c r="C229" s="137" t="s">
        <v>5101</v>
      </c>
      <c r="D229" s="141">
        <v>3.89</v>
      </c>
      <c r="E229" s="158">
        <f t="shared" si="16"/>
        <v>1.556</v>
      </c>
      <c r="F229" s="78">
        <v>0.625</v>
      </c>
      <c r="G229" s="78">
        <v>0.625</v>
      </c>
      <c r="H229" s="78">
        <v>5.625</v>
      </c>
      <c r="I229" s="78">
        <v>0.05</v>
      </c>
      <c r="J229" s="79">
        <v>12</v>
      </c>
      <c r="K229" s="78">
        <v>7.5</v>
      </c>
      <c r="L229" s="78">
        <v>4</v>
      </c>
      <c r="M229" s="78">
        <v>2.75</v>
      </c>
      <c r="N229" s="78">
        <v>0.70499999999999996</v>
      </c>
      <c r="O229" s="80">
        <f t="shared" si="21"/>
        <v>82.5</v>
      </c>
      <c r="P229" s="79">
        <v>144</v>
      </c>
      <c r="Q229" s="78">
        <v>14</v>
      </c>
      <c r="R229" s="78">
        <v>10</v>
      </c>
      <c r="S229" s="78">
        <v>10</v>
      </c>
      <c r="T229" s="78">
        <v>10.25</v>
      </c>
      <c r="U229" s="80">
        <f t="shared" si="22"/>
        <v>0.81018518518518523</v>
      </c>
      <c r="V229" s="78"/>
      <c r="W229" s="26"/>
      <c r="X229" s="26"/>
      <c r="Y229" s="26"/>
      <c r="Z229" s="81" t="s">
        <v>26</v>
      </c>
      <c r="AA229" s="26"/>
      <c r="AB229" s="14"/>
      <c r="AC229" s="15"/>
      <c r="AD229" s="15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</row>
    <row r="230" spans="1:47" ht="15" customHeight="1">
      <c r="A230" s="77" t="s">
        <v>1552</v>
      </c>
      <c r="B230" s="77" t="s">
        <v>1553</v>
      </c>
      <c r="C230" s="137" t="s">
        <v>1554</v>
      </c>
      <c r="D230" s="141">
        <v>3.99</v>
      </c>
      <c r="E230" s="158">
        <f t="shared" si="16"/>
        <v>1.5960000000000001</v>
      </c>
      <c r="F230" s="78">
        <v>1.875</v>
      </c>
      <c r="G230" s="78">
        <v>0.75</v>
      </c>
      <c r="H230" s="78">
        <v>7.25</v>
      </c>
      <c r="I230" s="78">
        <v>5.3999999999999999E-2</v>
      </c>
      <c r="J230" s="79">
        <v>12</v>
      </c>
      <c r="K230" s="78">
        <v>7.5</v>
      </c>
      <c r="L230" s="78">
        <v>4</v>
      </c>
      <c r="M230" s="78">
        <v>2.75</v>
      </c>
      <c r="N230" s="78">
        <v>0.70499999999999996</v>
      </c>
      <c r="O230" s="80">
        <f t="shared" ref="O230:O247" si="23">K230*L230*M230</f>
        <v>82.5</v>
      </c>
      <c r="P230" s="79">
        <v>144</v>
      </c>
      <c r="Q230" s="78">
        <v>14</v>
      </c>
      <c r="R230" s="78">
        <v>10</v>
      </c>
      <c r="S230" s="78">
        <v>10</v>
      </c>
      <c r="T230" s="78">
        <v>10.25</v>
      </c>
      <c r="U230" s="80">
        <f t="shared" si="22"/>
        <v>0.81018518518518523</v>
      </c>
      <c r="V230" s="78"/>
      <c r="W230" s="26"/>
      <c r="X230" s="26"/>
      <c r="Y230" s="26"/>
      <c r="Z230" s="81" t="s">
        <v>26</v>
      </c>
      <c r="AA230" s="26"/>
      <c r="AB230" s="14"/>
      <c r="AC230" s="15"/>
      <c r="AD230" s="15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</row>
    <row r="231" spans="1:47" ht="15" customHeight="1">
      <c r="A231" s="77" t="s">
        <v>1555</v>
      </c>
      <c r="B231" s="77" t="s">
        <v>1556</v>
      </c>
      <c r="C231" s="137" t="s">
        <v>1557</v>
      </c>
      <c r="D231" s="141">
        <v>3.99</v>
      </c>
      <c r="E231" s="158">
        <f t="shared" si="16"/>
        <v>1.5960000000000001</v>
      </c>
      <c r="F231" s="78">
        <v>1.875</v>
      </c>
      <c r="G231" s="78">
        <v>0.75</v>
      </c>
      <c r="H231" s="78">
        <v>7.25</v>
      </c>
      <c r="I231" s="78">
        <v>5.3999999999999999E-2</v>
      </c>
      <c r="J231" s="79">
        <v>12</v>
      </c>
      <c r="K231" s="78">
        <v>7.5</v>
      </c>
      <c r="L231" s="78">
        <v>4</v>
      </c>
      <c r="M231" s="78">
        <v>2.75</v>
      </c>
      <c r="N231" s="78">
        <v>0.70499999999999996</v>
      </c>
      <c r="O231" s="80">
        <f t="shared" si="23"/>
        <v>82.5</v>
      </c>
      <c r="P231" s="79">
        <v>144</v>
      </c>
      <c r="Q231" s="78">
        <v>14</v>
      </c>
      <c r="R231" s="78">
        <v>10</v>
      </c>
      <c r="S231" s="78">
        <v>10</v>
      </c>
      <c r="T231" s="78">
        <v>10.25</v>
      </c>
      <c r="U231" s="80">
        <f t="shared" si="22"/>
        <v>0.81018518518518523</v>
      </c>
      <c r="V231" s="78"/>
      <c r="W231" s="26"/>
      <c r="X231" s="26"/>
      <c r="Y231" s="26"/>
      <c r="Z231" s="81" t="s">
        <v>26</v>
      </c>
      <c r="AA231" s="26"/>
      <c r="AB231" s="14"/>
      <c r="AC231" s="15"/>
      <c r="AD231" s="15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</row>
    <row r="232" spans="1:47" ht="15" customHeight="1">
      <c r="A232" s="77" t="s">
        <v>1558</v>
      </c>
      <c r="B232" s="77" t="s">
        <v>1559</v>
      </c>
      <c r="C232" s="137" t="s">
        <v>1560</v>
      </c>
      <c r="D232" s="141">
        <v>3.99</v>
      </c>
      <c r="E232" s="158">
        <f t="shared" si="16"/>
        <v>1.5960000000000001</v>
      </c>
      <c r="F232" s="78">
        <v>1.875</v>
      </c>
      <c r="G232" s="78">
        <v>0.75</v>
      </c>
      <c r="H232" s="78">
        <v>7.25</v>
      </c>
      <c r="I232" s="78">
        <v>5.3999999999999999E-2</v>
      </c>
      <c r="J232" s="79">
        <v>12</v>
      </c>
      <c r="K232" s="78">
        <v>7.5</v>
      </c>
      <c r="L232" s="78">
        <v>4</v>
      </c>
      <c r="M232" s="78">
        <v>2.75</v>
      </c>
      <c r="N232" s="78">
        <v>0.70499999999999996</v>
      </c>
      <c r="O232" s="80">
        <f t="shared" si="23"/>
        <v>82.5</v>
      </c>
      <c r="P232" s="79">
        <v>144</v>
      </c>
      <c r="Q232" s="78">
        <v>14</v>
      </c>
      <c r="R232" s="78">
        <v>10</v>
      </c>
      <c r="S232" s="78">
        <v>10</v>
      </c>
      <c r="T232" s="78">
        <v>10.25</v>
      </c>
      <c r="U232" s="80">
        <f t="shared" si="22"/>
        <v>0.81018518518518523</v>
      </c>
      <c r="V232" s="78"/>
      <c r="W232" s="26"/>
      <c r="X232" s="26"/>
      <c r="Y232" s="26"/>
      <c r="Z232" s="81" t="s">
        <v>26</v>
      </c>
      <c r="AA232" s="26"/>
      <c r="AB232" s="14"/>
      <c r="AC232" s="15"/>
      <c r="AD232" s="15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</row>
    <row r="233" spans="1:47" ht="15" customHeight="1">
      <c r="A233" s="77" t="s">
        <v>1549</v>
      </c>
      <c r="B233" s="77" t="s">
        <v>1550</v>
      </c>
      <c r="C233" s="137" t="s">
        <v>1551</v>
      </c>
      <c r="D233" s="141">
        <v>3.99</v>
      </c>
      <c r="E233" s="158">
        <f t="shared" si="16"/>
        <v>1.5960000000000001</v>
      </c>
      <c r="F233" s="78">
        <v>1.875</v>
      </c>
      <c r="G233" s="78">
        <v>0.75</v>
      </c>
      <c r="H233" s="78">
        <v>7.25</v>
      </c>
      <c r="I233" s="78">
        <v>5.3999999999999999E-2</v>
      </c>
      <c r="J233" s="79">
        <v>12</v>
      </c>
      <c r="K233" s="78">
        <v>7.5</v>
      </c>
      <c r="L233" s="78">
        <v>4</v>
      </c>
      <c r="M233" s="78">
        <v>2.75</v>
      </c>
      <c r="N233" s="78">
        <v>0.70499999999999996</v>
      </c>
      <c r="O233" s="80">
        <f t="shared" si="23"/>
        <v>82.5</v>
      </c>
      <c r="P233" s="79">
        <v>144</v>
      </c>
      <c r="Q233" s="78">
        <v>14</v>
      </c>
      <c r="R233" s="78">
        <v>10</v>
      </c>
      <c r="S233" s="78">
        <v>10</v>
      </c>
      <c r="T233" s="78">
        <v>10.25</v>
      </c>
      <c r="U233" s="80">
        <f t="shared" si="22"/>
        <v>0.81018518518518523</v>
      </c>
      <c r="V233" s="78"/>
      <c r="W233" s="26"/>
      <c r="X233" s="26"/>
      <c r="Y233" s="26"/>
      <c r="Z233" s="81" t="s">
        <v>26</v>
      </c>
      <c r="AA233" s="26"/>
      <c r="AB233" s="14"/>
      <c r="AC233" s="15"/>
      <c r="AD233" s="15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</row>
    <row r="234" spans="1:47" s="72" customFormat="1" ht="15" customHeight="1">
      <c r="A234" s="121" t="s">
        <v>5197</v>
      </c>
      <c r="B234" s="121" t="s">
        <v>5192</v>
      </c>
      <c r="C234" s="139" t="s">
        <v>5198</v>
      </c>
      <c r="D234" s="122">
        <v>4.99</v>
      </c>
      <c r="E234" s="158">
        <f t="shared" si="16"/>
        <v>1.9960000000000002</v>
      </c>
      <c r="F234" s="123">
        <v>0.4375</v>
      </c>
      <c r="G234" s="123">
        <v>0.4375</v>
      </c>
      <c r="H234" s="123">
        <v>5.1875</v>
      </c>
      <c r="I234" s="123">
        <v>0.02</v>
      </c>
      <c r="J234" s="124">
        <v>12</v>
      </c>
      <c r="K234" s="123">
        <v>5.5</v>
      </c>
      <c r="L234" s="123">
        <v>2.75</v>
      </c>
      <c r="M234" s="123">
        <v>1.875</v>
      </c>
      <c r="N234" s="123">
        <v>0.35</v>
      </c>
      <c r="O234" s="125">
        <f t="shared" ref="O234" si="24">K234*L234*M234</f>
        <v>28.359375</v>
      </c>
      <c r="P234" s="124">
        <v>240</v>
      </c>
      <c r="Q234" s="123">
        <v>6</v>
      </c>
      <c r="R234" s="123">
        <v>12</v>
      </c>
      <c r="S234" s="123">
        <v>6</v>
      </c>
      <c r="T234" s="123">
        <v>8</v>
      </c>
      <c r="U234" s="125">
        <f t="shared" si="22"/>
        <v>0.25</v>
      </c>
      <c r="V234" s="123"/>
      <c r="W234" s="126"/>
      <c r="X234" s="126"/>
      <c r="Y234" s="126"/>
      <c r="Z234" s="127"/>
      <c r="AA234" s="126"/>
      <c r="AB234" s="128"/>
      <c r="AC234" s="129"/>
      <c r="AD234" s="129"/>
      <c r="AE234" s="71"/>
      <c r="AF234" s="71"/>
      <c r="AG234" s="71"/>
      <c r="AH234" s="71"/>
      <c r="AI234" s="71"/>
      <c r="AJ234" s="71"/>
      <c r="AK234" s="71"/>
      <c r="AL234" s="71"/>
      <c r="AM234" s="71"/>
      <c r="AN234" s="71"/>
      <c r="AO234" s="71"/>
      <c r="AP234" s="71"/>
      <c r="AQ234" s="71"/>
      <c r="AR234" s="71"/>
      <c r="AS234" s="71"/>
      <c r="AT234" s="71"/>
      <c r="AU234" s="71"/>
    </row>
    <row r="235" spans="1:47" s="72" customFormat="1" ht="15" customHeight="1">
      <c r="A235" s="121" t="s">
        <v>5201</v>
      </c>
      <c r="B235" s="121" t="s">
        <v>5193</v>
      </c>
      <c r="C235" s="139" t="s">
        <v>5202</v>
      </c>
      <c r="D235" s="122">
        <v>4.99</v>
      </c>
      <c r="E235" s="158">
        <f t="shared" si="16"/>
        <v>1.9960000000000002</v>
      </c>
      <c r="F235" s="123">
        <v>0.4375</v>
      </c>
      <c r="G235" s="123">
        <v>0.4375</v>
      </c>
      <c r="H235" s="123">
        <v>5.1875</v>
      </c>
      <c r="I235" s="123">
        <v>0.02</v>
      </c>
      <c r="J235" s="124">
        <v>12</v>
      </c>
      <c r="K235" s="123">
        <v>5.5</v>
      </c>
      <c r="L235" s="123">
        <v>2.75</v>
      </c>
      <c r="M235" s="123">
        <v>1.875</v>
      </c>
      <c r="N235" s="123">
        <v>0.35</v>
      </c>
      <c r="O235" s="125">
        <f t="shared" ref="O235:O237" si="25">K235*L235*M235</f>
        <v>28.359375</v>
      </c>
      <c r="P235" s="124">
        <v>240</v>
      </c>
      <c r="Q235" s="123">
        <v>6</v>
      </c>
      <c r="R235" s="123">
        <v>12</v>
      </c>
      <c r="S235" s="123">
        <v>6</v>
      </c>
      <c r="T235" s="123">
        <v>8</v>
      </c>
      <c r="U235" s="125">
        <f t="shared" ref="U235:U237" si="26">Q235*R235*S235/1728</f>
        <v>0.25</v>
      </c>
      <c r="V235" s="123"/>
      <c r="W235" s="126"/>
      <c r="X235" s="126"/>
      <c r="Y235" s="126"/>
      <c r="Z235" s="127"/>
      <c r="AA235" s="126"/>
      <c r="AB235" s="128"/>
      <c r="AC235" s="129"/>
      <c r="AD235" s="129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</row>
    <row r="236" spans="1:47" s="72" customFormat="1" ht="15" customHeight="1">
      <c r="A236" s="121" t="s">
        <v>5199</v>
      </c>
      <c r="B236" s="121" t="s">
        <v>5194</v>
      </c>
      <c r="C236" s="139" t="s">
        <v>5200</v>
      </c>
      <c r="D236" s="122">
        <v>5.09</v>
      </c>
      <c r="E236" s="158">
        <f t="shared" si="16"/>
        <v>2.036</v>
      </c>
      <c r="F236" s="123">
        <v>0.4375</v>
      </c>
      <c r="G236" s="123">
        <v>0.4375</v>
      </c>
      <c r="H236" s="123">
        <v>5.1875</v>
      </c>
      <c r="I236" s="123">
        <v>0.02</v>
      </c>
      <c r="J236" s="124">
        <v>12</v>
      </c>
      <c r="K236" s="123">
        <v>5.5</v>
      </c>
      <c r="L236" s="123">
        <v>2.75</v>
      </c>
      <c r="M236" s="123">
        <v>1.875</v>
      </c>
      <c r="N236" s="123">
        <v>0.35</v>
      </c>
      <c r="O236" s="125">
        <f t="shared" si="25"/>
        <v>28.359375</v>
      </c>
      <c r="P236" s="124">
        <v>240</v>
      </c>
      <c r="Q236" s="123">
        <v>6</v>
      </c>
      <c r="R236" s="123">
        <v>12</v>
      </c>
      <c r="S236" s="123">
        <v>6</v>
      </c>
      <c r="T236" s="123">
        <v>8</v>
      </c>
      <c r="U236" s="125">
        <f t="shared" si="26"/>
        <v>0.25</v>
      </c>
      <c r="V236" s="123"/>
      <c r="W236" s="126"/>
      <c r="X236" s="126"/>
      <c r="Y236" s="126"/>
      <c r="Z236" s="127"/>
      <c r="AA236" s="126"/>
      <c r="AB236" s="128"/>
      <c r="AC236" s="129"/>
      <c r="AD236" s="129"/>
      <c r="AE236" s="71"/>
      <c r="AF236" s="71"/>
      <c r="AG236" s="71"/>
      <c r="AH236" s="71"/>
      <c r="AI236" s="71"/>
      <c r="AJ236" s="71"/>
      <c r="AK236" s="71"/>
      <c r="AL236" s="71"/>
      <c r="AM236" s="71"/>
      <c r="AN236" s="71"/>
      <c r="AO236" s="71"/>
      <c r="AP236" s="71"/>
      <c r="AQ236" s="71"/>
      <c r="AR236" s="71"/>
      <c r="AS236" s="71"/>
      <c r="AT236" s="71"/>
      <c r="AU236" s="71"/>
    </row>
    <row r="237" spans="1:47" s="72" customFormat="1" ht="15" customHeight="1">
      <c r="A237" s="121" t="s">
        <v>5204</v>
      </c>
      <c r="B237" s="121" t="s">
        <v>5195</v>
      </c>
      <c r="C237" s="139" t="s">
        <v>5203</v>
      </c>
      <c r="D237" s="122">
        <v>5.09</v>
      </c>
      <c r="E237" s="158">
        <f t="shared" si="16"/>
        <v>2.036</v>
      </c>
      <c r="F237" s="123">
        <v>0.4375</v>
      </c>
      <c r="G237" s="123">
        <v>0.4375</v>
      </c>
      <c r="H237" s="123">
        <v>5.1875</v>
      </c>
      <c r="I237" s="123">
        <v>0.02</v>
      </c>
      <c r="J237" s="124">
        <v>12</v>
      </c>
      <c r="K237" s="123">
        <v>5.5</v>
      </c>
      <c r="L237" s="123">
        <v>2.75</v>
      </c>
      <c r="M237" s="123">
        <v>1.875</v>
      </c>
      <c r="N237" s="123">
        <v>0.35</v>
      </c>
      <c r="O237" s="125">
        <f t="shared" si="25"/>
        <v>28.359375</v>
      </c>
      <c r="P237" s="124">
        <v>240</v>
      </c>
      <c r="Q237" s="123">
        <v>6</v>
      </c>
      <c r="R237" s="123">
        <v>12</v>
      </c>
      <c r="S237" s="123">
        <v>6</v>
      </c>
      <c r="T237" s="123">
        <v>8</v>
      </c>
      <c r="U237" s="125">
        <f t="shared" si="26"/>
        <v>0.25</v>
      </c>
      <c r="V237" s="123"/>
      <c r="W237" s="126"/>
      <c r="X237" s="126"/>
      <c r="Y237" s="126"/>
      <c r="Z237" s="127"/>
      <c r="AA237" s="126"/>
      <c r="AB237" s="128"/>
      <c r="AC237" s="129"/>
      <c r="AD237" s="129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</row>
    <row r="238" spans="1:47" s="72" customFormat="1" ht="15" customHeight="1">
      <c r="A238" s="121" t="s">
        <v>5332</v>
      </c>
      <c r="B238" s="121" t="s">
        <v>5196</v>
      </c>
      <c r="C238" s="139" t="s">
        <v>5333</v>
      </c>
      <c r="D238" s="122">
        <v>179.64</v>
      </c>
      <c r="E238" s="158">
        <f t="shared" si="16"/>
        <v>71.855999999999995</v>
      </c>
      <c r="F238" s="123"/>
      <c r="G238" s="123"/>
      <c r="H238" s="123"/>
      <c r="I238" s="123"/>
      <c r="J238" s="124">
        <v>1</v>
      </c>
      <c r="K238" s="123"/>
      <c r="L238" s="123"/>
      <c r="M238" s="123"/>
      <c r="N238" s="123"/>
      <c r="O238" s="125"/>
      <c r="P238" s="124">
        <v>1</v>
      </c>
      <c r="Q238" s="123">
        <v>9</v>
      </c>
      <c r="R238" s="123">
        <v>7</v>
      </c>
      <c r="S238" s="123">
        <v>5</v>
      </c>
      <c r="T238" s="123">
        <v>1.25</v>
      </c>
      <c r="U238" s="125">
        <f t="shared" si="17"/>
        <v>0.18229166666666666</v>
      </c>
      <c r="V238" s="123"/>
      <c r="W238" s="126"/>
      <c r="X238" s="126"/>
      <c r="Y238" s="126"/>
      <c r="Z238" s="127"/>
      <c r="AA238" s="126"/>
      <c r="AB238" s="128"/>
      <c r="AC238" s="129"/>
      <c r="AD238" s="129"/>
      <c r="AE238" s="71"/>
      <c r="AF238" s="71"/>
      <c r="AG238" s="71"/>
      <c r="AH238" s="71"/>
      <c r="AI238" s="71"/>
      <c r="AJ238" s="71"/>
      <c r="AK238" s="71"/>
      <c r="AL238" s="71"/>
      <c r="AM238" s="71"/>
      <c r="AN238" s="71"/>
      <c r="AO238" s="71"/>
      <c r="AP238" s="71"/>
      <c r="AQ238" s="71"/>
      <c r="AR238" s="71"/>
      <c r="AS238" s="71"/>
      <c r="AT238" s="71"/>
      <c r="AU238" s="71"/>
    </row>
    <row r="239" spans="1:47" ht="15" customHeight="1">
      <c r="A239" s="77" t="s">
        <v>1088</v>
      </c>
      <c r="B239" s="77" t="s">
        <v>1089</v>
      </c>
      <c r="C239" s="137" t="s">
        <v>1090</v>
      </c>
      <c r="D239" s="141">
        <v>4.99</v>
      </c>
      <c r="E239" s="158">
        <f t="shared" si="16"/>
        <v>1.9960000000000002</v>
      </c>
      <c r="F239" s="78">
        <v>0.4375</v>
      </c>
      <c r="G239" s="78">
        <v>0.4375</v>
      </c>
      <c r="H239" s="78">
        <v>5.1875</v>
      </c>
      <c r="I239" s="78">
        <v>0.02</v>
      </c>
      <c r="J239" s="79">
        <v>12</v>
      </c>
      <c r="K239" s="78">
        <v>5.5</v>
      </c>
      <c r="L239" s="78">
        <v>2.75</v>
      </c>
      <c r="M239" s="78">
        <v>1.875</v>
      </c>
      <c r="N239" s="78">
        <v>0.35</v>
      </c>
      <c r="O239" s="80">
        <f t="shared" si="23"/>
        <v>28.359375</v>
      </c>
      <c r="P239" s="79">
        <v>240</v>
      </c>
      <c r="Q239" s="78">
        <v>6</v>
      </c>
      <c r="R239" s="78">
        <v>12</v>
      </c>
      <c r="S239" s="78">
        <v>6</v>
      </c>
      <c r="T239" s="78">
        <v>8</v>
      </c>
      <c r="U239" s="80">
        <f t="shared" si="17"/>
        <v>0.25</v>
      </c>
      <c r="V239" s="78"/>
      <c r="W239" s="26"/>
      <c r="X239" s="26"/>
      <c r="Y239" s="26"/>
      <c r="Z239" s="81" t="s">
        <v>26</v>
      </c>
      <c r="AA239" s="26"/>
      <c r="AB239" s="14"/>
      <c r="AC239" s="15"/>
      <c r="AD239" s="15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</row>
    <row r="240" spans="1:47" ht="15" customHeight="1">
      <c r="A240" s="77" t="s">
        <v>1086</v>
      </c>
      <c r="B240" s="77" t="s">
        <v>1087</v>
      </c>
      <c r="C240" s="137" t="s">
        <v>5487</v>
      </c>
      <c r="D240" s="141">
        <v>4.99</v>
      </c>
      <c r="E240" s="158">
        <f t="shared" si="16"/>
        <v>1.9960000000000002</v>
      </c>
      <c r="F240" s="78">
        <v>0.4375</v>
      </c>
      <c r="G240" s="78">
        <v>0.4375</v>
      </c>
      <c r="H240" s="78">
        <v>5.1875</v>
      </c>
      <c r="I240" s="78">
        <v>0.02</v>
      </c>
      <c r="J240" s="79">
        <v>12</v>
      </c>
      <c r="K240" s="78">
        <v>5.5</v>
      </c>
      <c r="L240" s="78">
        <v>2.75</v>
      </c>
      <c r="M240" s="78">
        <v>1.875</v>
      </c>
      <c r="N240" s="78">
        <v>0.35</v>
      </c>
      <c r="O240" s="80">
        <f t="shared" si="23"/>
        <v>28.359375</v>
      </c>
      <c r="P240" s="79">
        <v>240</v>
      </c>
      <c r="Q240" s="78">
        <v>6</v>
      </c>
      <c r="R240" s="78">
        <v>12</v>
      </c>
      <c r="S240" s="78">
        <v>6</v>
      </c>
      <c r="T240" s="78">
        <v>8</v>
      </c>
      <c r="U240" s="80">
        <f t="shared" si="17"/>
        <v>0.25</v>
      </c>
      <c r="V240" s="78"/>
      <c r="W240" s="26"/>
      <c r="X240" s="26"/>
      <c r="Y240" s="26"/>
      <c r="Z240" s="81" t="s">
        <v>26</v>
      </c>
      <c r="AA240" s="26"/>
      <c r="AB240" s="14"/>
      <c r="AC240" s="15"/>
      <c r="AD240" s="15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</row>
    <row r="241" spans="1:47" ht="15" customHeight="1">
      <c r="A241" s="77" t="s">
        <v>1091</v>
      </c>
      <c r="B241" s="77" t="s">
        <v>1092</v>
      </c>
      <c r="C241" s="137" t="s">
        <v>1093</v>
      </c>
      <c r="D241" s="141">
        <v>4.99</v>
      </c>
      <c r="E241" s="158">
        <f t="shared" si="16"/>
        <v>1.9960000000000002</v>
      </c>
      <c r="F241" s="78">
        <v>0.4375</v>
      </c>
      <c r="G241" s="78">
        <v>0.4375</v>
      </c>
      <c r="H241" s="78">
        <v>5.1875</v>
      </c>
      <c r="I241" s="78">
        <v>0.02</v>
      </c>
      <c r="J241" s="79">
        <v>12</v>
      </c>
      <c r="K241" s="78">
        <v>5.5</v>
      </c>
      <c r="L241" s="78">
        <v>2.75</v>
      </c>
      <c r="M241" s="78">
        <v>1.875</v>
      </c>
      <c r="N241" s="78">
        <v>0.35</v>
      </c>
      <c r="O241" s="80">
        <f t="shared" si="23"/>
        <v>28.359375</v>
      </c>
      <c r="P241" s="79">
        <v>240</v>
      </c>
      <c r="Q241" s="78">
        <v>6</v>
      </c>
      <c r="R241" s="78">
        <v>12</v>
      </c>
      <c r="S241" s="78">
        <v>6</v>
      </c>
      <c r="T241" s="78">
        <v>8</v>
      </c>
      <c r="U241" s="80">
        <f t="shared" si="17"/>
        <v>0.25</v>
      </c>
      <c r="V241" s="78"/>
      <c r="W241" s="26"/>
      <c r="X241" s="26"/>
      <c r="Y241" s="26"/>
      <c r="Z241" s="81" t="s">
        <v>26</v>
      </c>
      <c r="AA241" s="26"/>
      <c r="AB241" s="14"/>
      <c r="AC241" s="15"/>
      <c r="AD241" s="15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</row>
    <row r="242" spans="1:47" ht="15" customHeight="1">
      <c r="A242" s="77" t="s">
        <v>1084</v>
      </c>
      <c r="B242" s="77" t="s">
        <v>1085</v>
      </c>
      <c r="C242" s="137" t="s">
        <v>5485</v>
      </c>
      <c r="D242" s="141">
        <v>4.99</v>
      </c>
      <c r="E242" s="158">
        <f t="shared" si="16"/>
        <v>1.9960000000000002</v>
      </c>
      <c r="F242" s="78">
        <v>0.4375</v>
      </c>
      <c r="G242" s="78">
        <v>0.4375</v>
      </c>
      <c r="H242" s="78">
        <v>5.1875</v>
      </c>
      <c r="I242" s="78">
        <v>0.02</v>
      </c>
      <c r="J242" s="79">
        <v>12</v>
      </c>
      <c r="K242" s="78">
        <v>5.5</v>
      </c>
      <c r="L242" s="78">
        <v>2.75</v>
      </c>
      <c r="M242" s="78">
        <v>1.875</v>
      </c>
      <c r="N242" s="78">
        <v>0.35</v>
      </c>
      <c r="O242" s="80">
        <f t="shared" si="23"/>
        <v>28.359375</v>
      </c>
      <c r="P242" s="79">
        <v>240</v>
      </c>
      <c r="Q242" s="78">
        <v>6</v>
      </c>
      <c r="R242" s="78">
        <v>12</v>
      </c>
      <c r="S242" s="78">
        <v>6</v>
      </c>
      <c r="T242" s="78">
        <v>8</v>
      </c>
      <c r="U242" s="80">
        <f t="shared" si="17"/>
        <v>0.25</v>
      </c>
      <c r="V242" s="78"/>
      <c r="W242" s="26"/>
      <c r="X242" s="26"/>
      <c r="Y242" s="26"/>
      <c r="Z242" s="81" t="s">
        <v>26</v>
      </c>
      <c r="AA242" s="26"/>
      <c r="AB242" s="14"/>
      <c r="AC242" s="15"/>
      <c r="AD242" s="15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</row>
    <row r="243" spans="1:47" ht="15" customHeight="1">
      <c r="A243" s="77" t="s">
        <v>1098</v>
      </c>
      <c r="B243" s="77" t="s">
        <v>1099</v>
      </c>
      <c r="C243" s="137" t="s">
        <v>1100</v>
      </c>
      <c r="D243" s="141">
        <v>5.09</v>
      </c>
      <c r="E243" s="158">
        <f t="shared" si="16"/>
        <v>2.036</v>
      </c>
      <c r="F243" s="78">
        <v>1.875</v>
      </c>
      <c r="G243" s="78">
        <v>0.4375</v>
      </c>
      <c r="H243" s="78">
        <v>7.25</v>
      </c>
      <c r="I243" s="78">
        <v>0.05</v>
      </c>
      <c r="J243" s="79">
        <v>12</v>
      </c>
      <c r="K243" s="78">
        <v>7.5</v>
      </c>
      <c r="L243" s="78">
        <v>4</v>
      </c>
      <c r="M243" s="78">
        <v>2.25</v>
      </c>
      <c r="N243" s="78">
        <v>0.55000000000000004</v>
      </c>
      <c r="O243" s="80">
        <f t="shared" si="23"/>
        <v>67.5</v>
      </c>
      <c r="P243" s="79">
        <v>144</v>
      </c>
      <c r="Q243" s="78">
        <v>10</v>
      </c>
      <c r="R243" s="78">
        <v>14</v>
      </c>
      <c r="S243" s="78">
        <v>10</v>
      </c>
      <c r="T243" s="78">
        <v>8.25</v>
      </c>
      <c r="U243" s="80">
        <f t="shared" si="17"/>
        <v>0.81018518518518523</v>
      </c>
      <c r="V243" s="78"/>
      <c r="W243" s="26"/>
      <c r="X243" s="26"/>
      <c r="Y243" s="26"/>
      <c r="Z243" s="81" t="s">
        <v>26</v>
      </c>
      <c r="AA243" s="26"/>
      <c r="AB243" s="14"/>
      <c r="AC243" s="15"/>
      <c r="AD243" s="15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</row>
    <row r="244" spans="1:47" ht="15" customHeight="1">
      <c r="A244" s="77" t="s">
        <v>1096</v>
      </c>
      <c r="B244" s="77" t="s">
        <v>1097</v>
      </c>
      <c r="C244" s="137" t="s">
        <v>5488</v>
      </c>
      <c r="D244" s="141">
        <v>5.09</v>
      </c>
      <c r="E244" s="158">
        <f t="shared" si="16"/>
        <v>2.036</v>
      </c>
      <c r="F244" s="78">
        <v>1.875</v>
      </c>
      <c r="G244" s="78">
        <v>0.4375</v>
      </c>
      <c r="H244" s="78">
        <v>7.25</v>
      </c>
      <c r="I244" s="78">
        <v>0.05</v>
      </c>
      <c r="J244" s="79">
        <v>12</v>
      </c>
      <c r="K244" s="78">
        <v>7.5</v>
      </c>
      <c r="L244" s="78">
        <v>4</v>
      </c>
      <c r="M244" s="78">
        <v>2.25</v>
      </c>
      <c r="N244" s="78">
        <v>0.55000000000000004</v>
      </c>
      <c r="O244" s="80">
        <f t="shared" si="23"/>
        <v>67.5</v>
      </c>
      <c r="P244" s="79">
        <v>144</v>
      </c>
      <c r="Q244" s="78">
        <v>10</v>
      </c>
      <c r="R244" s="78">
        <v>14</v>
      </c>
      <c r="S244" s="78">
        <v>10</v>
      </c>
      <c r="T244" s="78">
        <v>8.25</v>
      </c>
      <c r="U244" s="80">
        <f t="shared" si="17"/>
        <v>0.81018518518518523</v>
      </c>
      <c r="V244" s="78"/>
      <c r="W244" s="26"/>
      <c r="X244" s="26"/>
      <c r="Y244" s="26"/>
      <c r="Z244" s="81" t="s">
        <v>26</v>
      </c>
      <c r="AA244" s="26"/>
      <c r="AB244" s="14"/>
      <c r="AC244" s="15"/>
      <c r="AD244" s="15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</row>
    <row r="245" spans="1:47" ht="15" customHeight="1">
      <c r="A245" s="77" t="s">
        <v>1101</v>
      </c>
      <c r="B245" s="77" t="s">
        <v>1102</v>
      </c>
      <c r="C245" s="137" t="s">
        <v>1103</v>
      </c>
      <c r="D245" s="141">
        <v>5.09</v>
      </c>
      <c r="E245" s="158">
        <f t="shared" si="16"/>
        <v>2.036</v>
      </c>
      <c r="F245" s="78">
        <v>1.875</v>
      </c>
      <c r="G245" s="78">
        <v>0.4375</v>
      </c>
      <c r="H245" s="78">
        <v>7.25</v>
      </c>
      <c r="I245" s="78">
        <v>0.05</v>
      </c>
      <c r="J245" s="79">
        <v>12</v>
      </c>
      <c r="K245" s="78">
        <v>7.5</v>
      </c>
      <c r="L245" s="78">
        <v>4</v>
      </c>
      <c r="M245" s="78">
        <v>2.25</v>
      </c>
      <c r="N245" s="78">
        <v>0.55000000000000004</v>
      </c>
      <c r="O245" s="80">
        <f t="shared" si="23"/>
        <v>67.5</v>
      </c>
      <c r="P245" s="79">
        <v>144</v>
      </c>
      <c r="Q245" s="78">
        <v>10</v>
      </c>
      <c r="R245" s="78">
        <v>14</v>
      </c>
      <c r="S245" s="78">
        <v>10</v>
      </c>
      <c r="T245" s="78">
        <v>8.25</v>
      </c>
      <c r="U245" s="80">
        <f t="shared" si="17"/>
        <v>0.81018518518518523</v>
      </c>
      <c r="V245" s="78"/>
      <c r="W245" s="26"/>
      <c r="X245" s="26"/>
      <c r="Y245" s="26"/>
      <c r="Z245" s="81" t="s">
        <v>26</v>
      </c>
      <c r="AA245" s="26"/>
      <c r="AB245" s="14"/>
      <c r="AC245" s="15"/>
      <c r="AD245" s="15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</row>
    <row r="246" spans="1:47" ht="15" customHeight="1">
      <c r="A246" s="77" t="s">
        <v>1094</v>
      </c>
      <c r="B246" s="77" t="s">
        <v>1095</v>
      </c>
      <c r="C246" s="137" t="s">
        <v>5486</v>
      </c>
      <c r="D246" s="141">
        <v>5.09</v>
      </c>
      <c r="E246" s="158">
        <f t="shared" si="16"/>
        <v>2.036</v>
      </c>
      <c r="F246" s="78">
        <v>1.875</v>
      </c>
      <c r="G246" s="78">
        <v>0.4375</v>
      </c>
      <c r="H246" s="78">
        <v>7.25</v>
      </c>
      <c r="I246" s="78">
        <v>0.05</v>
      </c>
      <c r="J246" s="79">
        <v>12</v>
      </c>
      <c r="K246" s="78">
        <v>7.5</v>
      </c>
      <c r="L246" s="78">
        <v>4</v>
      </c>
      <c r="M246" s="78">
        <v>2.25</v>
      </c>
      <c r="N246" s="78">
        <v>0.55000000000000004</v>
      </c>
      <c r="O246" s="80">
        <f t="shared" si="23"/>
        <v>67.5</v>
      </c>
      <c r="P246" s="79">
        <v>144</v>
      </c>
      <c r="Q246" s="78">
        <v>10</v>
      </c>
      <c r="R246" s="78">
        <v>14</v>
      </c>
      <c r="S246" s="78">
        <v>10</v>
      </c>
      <c r="T246" s="78">
        <v>8.25</v>
      </c>
      <c r="U246" s="80">
        <f t="shared" si="17"/>
        <v>0.81018518518518523</v>
      </c>
      <c r="V246" s="78"/>
      <c r="W246" s="26"/>
      <c r="X246" s="26"/>
      <c r="Y246" s="26"/>
      <c r="Z246" s="81" t="s">
        <v>26</v>
      </c>
      <c r="AA246" s="26"/>
      <c r="AB246" s="14"/>
      <c r="AC246" s="15"/>
      <c r="AD246" s="15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</row>
    <row r="247" spans="1:47" ht="15" customHeight="1">
      <c r="A247" s="77" t="s">
        <v>1104</v>
      </c>
      <c r="B247" s="77" t="s">
        <v>1105</v>
      </c>
      <c r="C247" s="137" t="s">
        <v>1106</v>
      </c>
      <c r="D247" s="141">
        <v>179.64</v>
      </c>
      <c r="E247" s="158">
        <f t="shared" si="16"/>
        <v>71.855999999999995</v>
      </c>
      <c r="F247" s="78">
        <v>3.5</v>
      </c>
      <c r="G247" s="78">
        <v>3.5</v>
      </c>
      <c r="H247" s="78">
        <v>5.0999999999999996</v>
      </c>
      <c r="I247" s="78">
        <v>0.75</v>
      </c>
      <c r="J247" s="79">
        <v>1</v>
      </c>
      <c r="K247" s="78">
        <v>3.5</v>
      </c>
      <c r="L247" s="78">
        <v>3.5</v>
      </c>
      <c r="M247" s="78">
        <v>5.0999999999999996</v>
      </c>
      <c r="N247" s="78">
        <v>0.75</v>
      </c>
      <c r="O247" s="80">
        <f t="shared" si="23"/>
        <v>62.474999999999994</v>
      </c>
      <c r="P247" s="79">
        <v>1</v>
      </c>
      <c r="Q247" s="78">
        <v>9</v>
      </c>
      <c r="R247" s="78">
        <v>7</v>
      </c>
      <c r="S247" s="78">
        <v>5</v>
      </c>
      <c r="T247" s="78">
        <v>1.25</v>
      </c>
      <c r="U247" s="80">
        <f t="shared" si="17"/>
        <v>0.18229166666666666</v>
      </c>
      <c r="V247" s="78"/>
      <c r="W247" s="26"/>
      <c r="X247" s="26"/>
      <c r="Y247" s="26"/>
      <c r="Z247" s="81" t="s">
        <v>26</v>
      </c>
      <c r="AA247" s="26"/>
      <c r="AB247" s="14"/>
      <c r="AC247" s="15"/>
      <c r="AD247" s="15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</row>
    <row r="248" spans="1:47" ht="15" customHeight="1">
      <c r="A248" s="77" t="s">
        <v>1111</v>
      </c>
      <c r="B248" s="77" t="s">
        <v>1112</v>
      </c>
      <c r="C248" s="137" t="s">
        <v>5492</v>
      </c>
      <c r="D248" s="141">
        <v>4.99</v>
      </c>
      <c r="E248" s="158">
        <f t="shared" si="16"/>
        <v>1.9960000000000002</v>
      </c>
      <c r="F248" s="78">
        <v>0.4375</v>
      </c>
      <c r="G248" s="78">
        <v>0.4375</v>
      </c>
      <c r="H248" s="78">
        <v>5.1875</v>
      </c>
      <c r="I248" s="78">
        <v>0.02</v>
      </c>
      <c r="J248" s="79">
        <v>12</v>
      </c>
      <c r="K248" s="78">
        <v>5.5</v>
      </c>
      <c r="L248" s="78">
        <v>2.75</v>
      </c>
      <c r="M248" s="78">
        <v>1.875</v>
      </c>
      <c r="N248" s="78">
        <v>0.35</v>
      </c>
      <c r="O248" s="80">
        <f t="shared" ref="O248:O256" si="27">K248*L248*M248</f>
        <v>28.359375</v>
      </c>
      <c r="P248" s="79">
        <v>240</v>
      </c>
      <c r="Q248" s="78">
        <v>6</v>
      </c>
      <c r="R248" s="78">
        <v>12</v>
      </c>
      <c r="S248" s="78">
        <v>6</v>
      </c>
      <c r="T248" s="78">
        <v>8</v>
      </c>
      <c r="U248" s="80">
        <f t="shared" si="17"/>
        <v>0.25</v>
      </c>
      <c r="V248" s="78"/>
      <c r="W248" s="26"/>
      <c r="X248" s="26"/>
      <c r="Y248" s="26"/>
      <c r="Z248" s="81" t="s">
        <v>26</v>
      </c>
      <c r="AA248" s="26"/>
      <c r="AB248" s="14"/>
      <c r="AC248" s="15"/>
      <c r="AD248" s="15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</row>
    <row r="249" spans="1:47" ht="15" customHeight="1">
      <c r="A249" s="77" t="s">
        <v>1109</v>
      </c>
      <c r="B249" s="77" t="s">
        <v>1110</v>
      </c>
      <c r="C249" s="137" t="s">
        <v>5496</v>
      </c>
      <c r="D249" s="141">
        <v>4.99</v>
      </c>
      <c r="E249" s="158">
        <f t="shared" si="16"/>
        <v>1.9960000000000002</v>
      </c>
      <c r="F249" s="78">
        <v>0.4375</v>
      </c>
      <c r="G249" s="78">
        <v>0.4375</v>
      </c>
      <c r="H249" s="78">
        <v>5.1875</v>
      </c>
      <c r="I249" s="78">
        <v>0.02</v>
      </c>
      <c r="J249" s="79">
        <v>12</v>
      </c>
      <c r="K249" s="78">
        <v>5.5</v>
      </c>
      <c r="L249" s="78">
        <v>2.75</v>
      </c>
      <c r="M249" s="78">
        <v>1.875</v>
      </c>
      <c r="N249" s="78">
        <v>0.35</v>
      </c>
      <c r="O249" s="80">
        <f t="shared" si="27"/>
        <v>28.359375</v>
      </c>
      <c r="P249" s="79">
        <v>240</v>
      </c>
      <c r="Q249" s="78">
        <v>6</v>
      </c>
      <c r="R249" s="78">
        <v>12</v>
      </c>
      <c r="S249" s="78">
        <v>6</v>
      </c>
      <c r="T249" s="78">
        <v>8</v>
      </c>
      <c r="U249" s="80">
        <f t="shared" si="17"/>
        <v>0.25</v>
      </c>
      <c r="V249" s="78"/>
      <c r="W249" s="26"/>
      <c r="X249" s="26"/>
      <c r="Y249" s="26"/>
      <c r="Z249" s="81" t="s">
        <v>26</v>
      </c>
      <c r="AA249" s="26"/>
      <c r="AB249" s="14"/>
      <c r="AC249" s="15"/>
      <c r="AD249" s="15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</row>
    <row r="250" spans="1:47" ht="15" customHeight="1">
      <c r="A250" s="77" t="s">
        <v>1113</v>
      </c>
      <c r="B250" s="77" t="s">
        <v>1114</v>
      </c>
      <c r="C250" s="137" t="s">
        <v>5490</v>
      </c>
      <c r="D250" s="141">
        <v>4.99</v>
      </c>
      <c r="E250" s="158">
        <f t="shared" si="16"/>
        <v>1.9960000000000002</v>
      </c>
      <c r="F250" s="78">
        <v>0.4375</v>
      </c>
      <c r="G250" s="78">
        <v>0.4375</v>
      </c>
      <c r="H250" s="78">
        <v>5.1875</v>
      </c>
      <c r="I250" s="78">
        <v>0.02</v>
      </c>
      <c r="J250" s="79">
        <v>12</v>
      </c>
      <c r="K250" s="78">
        <v>5.5</v>
      </c>
      <c r="L250" s="78">
        <v>2.75</v>
      </c>
      <c r="M250" s="78">
        <v>1.875</v>
      </c>
      <c r="N250" s="78">
        <v>0.35</v>
      </c>
      <c r="O250" s="80">
        <f t="shared" si="27"/>
        <v>28.359375</v>
      </c>
      <c r="P250" s="79">
        <v>240</v>
      </c>
      <c r="Q250" s="78">
        <v>6</v>
      </c>
      <c r="R250" s="78">
        <v>12</v>
      </c>
      <c r="S250" s="78">
        <v>6</v>
      </c>
      <c r="T250" s="78">
        <v>8</v>
      </c>
      <c r="U250" s="80">
        <f t="shared" si="17"/>
        <v>0.25</v>
      </c>
      <c r="V250" s="78"/>
      <c r="W250" s="26"/>
      <c r="X250" s="26"/>
      <c r="Y250" s="26"/>
      <c r="Z250" s="81" t="s">
        <v>26</v>
      </c>
      <c r="AA250" s="26"/>
      <c r="AB250" s="14"/>
      <c r="AC250" s="15"/>
      <c r="AD250" s="15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</row>
    <row r="251" spans="1:47" ht="15" customHeight="1">
      <c r="A251" s="77" t="s">
        <v>1107</v>
      </c>
      <c r="B251" s="77" t="s">
        <v>1108</v>
      </c>
      <c r="C251" s="137" t="s">
        <v>5494</v>
      </c>
      <c r="D251" s="141">
        <v>4.99</v>
      </c>
      <c r="E251" s="158">
        <f t="shared" si="16"/>
        <v>1.9960000000000002</v>
      </c>
      <c r="F251" s="78">
        <v>0.4375</v>
      </c>
      <c r="G251" s="78">
        <v>0.4375</v>
      </c>
      <c r="H251" s="78">
        <v>5.1875</v>
      </c>
      <c r="I251" s="78">
        <v>0.02</v>
      </c>
      <c r="J251" s="79">
        <v>12</v>
      </c>
      <c r="K251" s="78">
        <v>5.5</v>
      </c>
      <c r="L251" s="78">
        <v>2.75</v>
      </c>
      <c r="M251" s="78">
        <v>1.875</v>
      </c>
      <c r="N251" s="78">
        <v>0.35</v>
      </c>
      <c r="O251" s="80">
        <f t="shared" si="27"/>
        <v>28.359375</v>
      </c>
      <c r="P251" s="79">
        <v>240</v>
      </c>
      <c r="Q251" s="78">
        <v>6</v>
      </c>
      <c r="R251" s="78">
        <v>12</v>
      </c>
      <c r="S251" s="78">
        <v>6</v>
      </c>
      <c r="T251" s="78">
        <v>8</v>
      </c>
      <c r="U251" s="80">
        <f t="shared" si="17"/>
        <v>0.25</v>
      </c>
      <c r="V251" s="78"/>
      <c r="W251" s="26"/>
      <c r="X251" s="26"/>
      <c r="Y251" s="26"/>
      <c r="Z251" s="81" t="s">
        <v>26</v>
      </c>
      <c r="AA251" s="26"/>
      <c r="AB251" s="14"/>
      <c r="AC251" s="15"/>
      <c r="AD251" s="15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</row>
    <row r="252" spans="1:47" ht="15" customHeight="1">
      <c r="A252" s="77" t="s">
        <v>1119</v>
      </c>
      <c r="B252" s="77" t="s">
        <v>1120</v>
      </c>
      <c r="C252" s="137" t="s">
        <v>5493</v>
      </c>
      <c r="D252" s="141">
        <v>5.09</v>
      </c>
      <c r="E252" s="158">
        <f t="shared" si="16"/>
        <v>2.036</v>
      </c>
      <c r="F252" s="78">
        <v>1.875</v>
      </c>
      <c r="G252" s="78">
        <v>0.4375</v>
      </c>
      <c r="H252" s="78">
        <v>7.25</v>
      </c>
      <c r="I252" s="78">
        <v>0.05</v>
      </c>
      <c r="J252" s="79">
        <v>12</v>
      </c>
      <c r="K252" s="78">
        <v>7.5</v>
      </c>
      <c r="L252" s="78">
        <v>4</v>
      </c>
      <c r="M252" s="78">
        <v>2.25</v>
      </c>
      <c r="N252" s="78">
        <v>0.55000000000000004</v>
      </c>
      <c r="O252" s="80">
        <f t="shared" si="27"/>
        <v>67.5</v>
      </c>
      <c r="P252" s="79">
        <v>144</v>
      </c>
      <c r="Q252" s="78">
        <v>10</v>
      </c>
      <c r="R252" s="78">
        <v>14</v>
      </c>
      <c r="S252" s="78">
        <v>10</v>
      </c>
      <c r="T252" s="78">
        <v>8.25</v>
      </c>
      <c r="U252" s="80">
        <f t="shared" si="17"/>
        <v>0.81018518518518523</v>
      </c>
      <c r="V252" s="78"/>
      <c r="W252" s="26"/>
      <c r="X252" s="26"/>
      <c r="Y252" s="26"/>
      <c r="Z252" s="81" t="s">
        <v>26</v>
      </c>
      <c r="AA252" s="26"/>
      <c r="AB252" s="14"/>
      <c r="AC252" s="15"/>
      <c r="AD252" s="15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</row>
    <row r="253" spans="1:47" ht="15" customHeight="1">
      <c r="A253" s="77" t="s">
        <v>1117</v>
      </c>
      <c r="B253" s="77" t="s">
        <v>1118</v>
      </c>
      <c r="C253" s="137" t="s">
        <v>5497</v>
      </c>
      <c r="D253" s="141">
        <v>5.09</v>
      </c>
      <c r="E253" s="158">
        <f t="shared" si="16"/>
        <v>2.036</v>
      </c>
      <c r="F253" s="78">
        <v>1.875</v>
      </c>
      <c r="G253" s="78">
        <v>0.4375</v>
      </c>
      <c r="H253" s="78">
        <v>7.25</v>
      </c>
      <c r="I253" s="78">
        <v>0.05</v>
      </c>
      <c r="J253" s="79">
        <v>12</v>
      </c>
      <c r="K253" s="78">
        <v>7.5</v>
      </c>
      <c r="L253" s="78">
        <v>4</v>
      </c>
      <c r="M253" s="78">
        <v>2.25</v>
      </c>
      <c r="N253" s="78">
        <v>0.55000000000000004</v>
      </c>
      <c r="O253" s="80">
        <f t="shared" si="27"/>
        <v>67.5</v>
      </c>
      <c r="P253" s="79">
        <v>144</v>
      </c>
      <c r="Q253" s="78">
        <v>10</v>
      </c>
      <c r="R253" s="78">
        <v>14</v>
      </c>
      <c r="S253" s="78">
        <v>10</v>
      </c>
      <c r="T253" s="78">
        <v>8.25</v>
      </c>
      <c r="U253" s="80">
        <f t="shared" si="17"/>
        <v>0.81018518518518523</v>
      </c>
      <c r="V253" s="78"/>
      <c r="W253" s="26"/>
      <c r="X253" s="26"/>
      <c r="Y253" s="26"/>
      <c r="Z253" s="81" t="s">
        <v>26</v>
      </c>
      <c r="AA253" s="26"/>
      <c r="AB253" s="14"/>
      <c r="AC253" s="15"/>
      <c r="AD253" s="15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</row>
    <row r="254" spans="1:47" ht="15" customHeight="1">
      <c r="A254" s="77" t="s">
        <v>1121</v>
      </c>
      <c r="B254" s="77" t="s">
        <v>1122</v>
      </c>
      <c r="C254" s="137" t="s">
        <v>5491</v>
      </c>
      <c r="D254" s="141">
        <v>5.09</v>
      </c>
      <c r="E254" s="158">
        <f t="shared" si="16"/>
        <v>2.036</v>
      </c>
      <c r="F254" s="78">
        <v>1.875</v>
      </c>
      <c r="G254" s="78">
        <v>0.4375</v>
      </c>
      <c r="H254" s="78">
        <v>7.25</v>
      </c>
      <c r="I254" s="78">
        <v>0.05</v>
      </c>
      <c r="J254" s="79">
        <v>12</v>
      </c>
      <c r="K254" s="78">
        <v>7.5</v>
      </c>
      <c r="L254" s="78">
        <v>4</v>
      </c>
      <c r="M254" s="78">
        <v>2.25</v>
      </c>
      <c r="N254" s="78">
        <v>0.55000000000000004</v>
      </c>
      <c r="O254" s="80">
        <f t="shared" si="27"/>
        <v>67.5</v>
      </c>
      <c r="P254" s="79">
        <v>144</v>
      </c>
      <c r="Q254" s="78">
        <v>10</v>
      </c>
      <c r="R254" s="78">
        <v>14</v>
      </c>
      <c r="S254" s="78">
        <v>10</v>
      </c>
      <c r="T254" s="78">
        <v>8.25</v>
      </c>
      <c r="U254" s="80">
        <f t="shared" si="17"/>
        <v>0.81018518518518523</v>
      </c>
      <c r="V254" s="78"/>
      <c r="W254" s="26"/>
      <c r="X254" s="26"/>
      <c r="Y254" s="26"/>
      <c r="Z254" s="81" t="s">
        <v>26</v>
      </c>
      <c r="AA254" s="26"/>
      <c r="AB254" s="14"/>
      <c r="AC254" s="15"/>
      <c r="AD254" s="15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</row>
    <row r="255" spans="1:47" ht="15" customHeight="1">
      <c r="A255" s="77" t="s">
        <v>1115</v>
      </c>
      <c r="B255" s="77" t="s">
        <v>1116</v>
      </c>
      <c r="C255" s="137" t="s">
        <v>5495</v>
      </c>
      <c r="D255" s="141">
        <v>5.09</v>
      </c>
      <c r="E255" s="158">
        <f t="shared" si="16"/>
        <v>2.036</v>
      </c>
      <c r="F255" s="78">
        <v>1.875</v>
      </c>
      <c r="G255" s="78">
        <v>0.4375</v>
      </c>
      <c r="H255" s="78">
        <v>7.25</v>
      </c>
      <c r="I255" s="78">
        <v>0.05</v>
      </c>
      <c r="J255" s="79">
        <v>12</v>
      </c>
      <c r="K255" s="78">
        <v>7.5</v>
      </c>
      <c r="L255" s="78">
        <v>4</v>
      </c>
      <c r="M255" s="78">
        <v>2.25</v>
      </c>
      <c r="N255" s="78">
        <v>0.55000000000000004</v>
      </c>
      <c r="O255" s="80">
        <f t="shared" si="27"/>
        <v>67.5</v>
      </c>
      <c r="P255" s="79">
        <v>144</v>
      </c>
      <c r="Q255" s="78">
        <v>10</v>
      </c>
      <c r="R255" s="78">
        <v>14</v>
      </c>
      <c r="S255" s="78">
        <v>10</v>
      </c>
      <c r="T255" s="78">
        <v>8.25</v>
      </c>
      <c r="U255" s="80">
        <f t="shared" si="17"/>
        <v>0.81018518518518523</v>
      </c>
      <c r="V255" s="78"/>
      <c r="W255" s="26"/>
      <c r="X255" s="26"/>
      <c r="Y255" s="26"/>
      <c r="Z255" s="81" t="s">
        <v>26</v>
      </c>
      <c r="AA255" s="26"/>
      <c r="AB255" s="14"/>
      <c r="AC255" s="15"/>
      <c r="AD255" s="15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</row>
    <row r="256" spans="1:47" ht="15" customHeight="1">
      <c r="A256" s="77" t="s">
        <v>1123</v>
      </c>
      <c r="B256" s="77" t="s">
        <v>1124</v>
      </c>
      <c r="C256" s="137" t="s">
        <v>5489</v>
      </c>
      <c r="D256" s="141">
        <v>179.64</v>
      </c>
      <c r="E256" s="158">
        <f t="shared" si="16"/>
        <v>71.855999999999995</v>
      </c>
      <c r="F256" s="78">
        <v>3.5</v>
      </c>
      <c r="G256" s="78">
        <v>3.5</v>
      </c>
      <c r="H256" s="78">
        <v>5.0999999999999996</v>
      </c>
      <c r="I256" s="78">
        <v>0.75</v>
      </c>
      <c r="J256" s="79">
        <v>1</v>
      </c>
      <c r="K256" s="78">
        <v>3.5</v>
      </c>
      <c r="L256" s="78">
        <v>3.5</v>
      </c>
      <c r="M256" s="78">
        <v>5.0999999999999996</v>
      </c>
      <c r="N256" s="78">
        <v>0.75</v>
      </c>
      <c r="O256" s="80">
        <f t="shared" si="27"/>
        <v>62.474999999999994</v>
      </c>
      <c r="P256" s="79">
        <v>1</v>
      </c>
      <c r="Q256" s="78">
        <v>9</v>
      </c>
      <c r="R256" s="78">
        <v>7</v>
      </c>
      <c r="S256" s="78">
        <v>5</v>
      </c>
      <c r="T256" s="78">
        <v>1.25</v>
      </c>
      <c r="U256" s="80">
        <f t="shared" si="17"/>
        <v>0.18229166666666666</v>
      </c>
      <c r="V256" s="78"/>
      <c r="W256" s="26"/>
      <c r="X256" s="26"/>
      <c r="Y256" s="26"/>
      <c r="Z256" s="81" t="s">
        <v>26</v>
      </c>
      <c r="AA256" s="26"/>
      <c r="AB256" s="14"/>
      <c r="AC256" s="15"/>
      <c r="AD256" s="15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</row>
    <row r="257" spans="1:47" ht="15" customHeight="1">
      <c r="A257" s="77" t="s">
        <v>1565</v>
      </c>
      <c r="B257" s="77" t="s">
        <v>1566</v>
      </c>
      <c r="C257" s="137" t="s">
        <v>5521</v>
      </c>
      <c r="D257" s="141">
        <v>5.59</v>
      </c>
      <c r="E257" s="158">
        <f t="shared" si="16"/>
        <v>2.2360000000000002</v>
      </c>
      <c r="F257" s="78">
        <v>0.625</v>
      </c>
      <c r="G257" s="78">
        <v>0.625</v>
      </c>
      <c r="H257" s="78">
        <v>5.5625</v>
      </c>
      <c r="I257" s="78">
        <v>0.04</v>
      </c>
      <c r="J257" s="79">
        <v>12</v>
      </c>
      <c r="K257" s="78">
        <v>5.625</v>
      </c>
      <c r="L257" s="78">
        <v>2.5</v>
      </c>
      <c r="M257" s="78">
        <v>1.875</v>
      </c>
      <c r="N257" s="78">
        <v>0.55000000000000004</v>
      </c>
      <c r="O257" s="80">
        <f t="shared" ref="O257:O266" si="28">K257*L257*M257</f>
        <v>26.3671875</v>
      </c>
      <c r="P257" s="79">
        <v>240</v>
      </c>
      <c r="Q257" s="78">
        <v>9</v>
      </c>
      <c r="R257" s="78">
        <v>13</v>
      </c>
      <c r="S257" s="78">
        <v>7</v>
      </c>
      <c r="T257" s="78">
        <v>12</v>
      </c>
      <c r="U257" s="80">
        <f t="shared" ref="U257:U265" si="29">Q257*R257*S257/1728</f>
        <v>0.47395833333333331</v>
      </c>
      <c r="V257" s="78"/>
      <c r="W257" s="26"/>
      <c r="X257" s="26"/>
      <c r="Y257" s="26"/>
      <c r="Z257" s="81" t="s">
        <v>26</v>
      </c>
      <c r="AA257" s="26"/>
      <c r="AB257" s="14"/>
      <c r="AC257" s="15"/>
      <c r="AD257" s="15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</row>
    <row r="258" spans="1:47" ht="15" customHeight="1">
      <c r="A258" s="77" t="s">
        <v>1563</v>
      </c>
      <c r="B258" s="77" t="s">
        <v>1564</v>
      </c>
      <c r="C258" s="137" t="s">
        <v>5525</v>
      </c>
      <c r="D258" s="141">
        <v>5.59</v>
      </c>
      <c r="E258" s="158">
        <f t="shared" si="16"/>
        <v>2.2360000000000002</v>
      </c>
      <c r="F258" s="78">
        <v>0.625</v>
      </c>
      <c r="G258" s="78">
        <v>0.625</v>
      </c>
      <c r="H258" s="78">
        <v>5.5625</v>
      </c>
      <c r="I258" s="78">
        <v>0.04</v>
      </c>
      <c r="J258" s="79">
        <v>12</v>
      </c>
      <c r="K258" s="78">
        <v>5.625</v>
      </c>
      <c r="L258" s="78">
        <v>2.5</v>
      </c>
      <c r="M258" s="78">
        <v>1.875</v>
      </c>
      <c r="N258" s="78">
        <v>0.55000000000000004</v>
      </c>
      <c r="O258" s="80">
        <f t="shared" si="28"/>
        <v>26.3671875</v>
      </c>
      <c r="P258" s="79">
        <v>240</v>
      </c>
      <c r="Q258" s="78">
        <v>9</v>
      </c>
      <c r="R258" s="78">
        <v>13</v>
      </c>
      <c r="S258" s="78">
        <v>7</v>
      </c>
      <c r="T258" s="78">
        <v>12</v>
      </c>
      <c r="U258" s="80">
        <f>Q258*R258*S258/1728</f>
        <v>0.47395833333333331</v>
      </c>
      <c r="V258" s="78"/>
      <c r="W258" s="26"/>
      <c r="X258" s="26"/>
      <c r="Y258" s="26"/>
      <c r="Z258" s="81" t="s">
        <v>26</v>
      </c>
      <c r="AA258" s="26"/>
      <c r="AB258" s="14"/>
      <c r="AC258" s="15"/>
      <c r="AD258" s="15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</row>
    <row r="259" spans="1:47" ht="15" customHeight="1">
      <c r="A259" s="77" t="s">
        <v>1567</v>
      </c>
      <c r="B259" s="77" t="s">
        <v>1568</v>
      </c>
      <c r="C259" s="137" t="s">
        <v>5519</v>
      </c>
      <c r="D259" s="141">
        <v>5.59</v>
      </c>
      <c r="E259" s="158">
        <f t="shared" si="16"/>
        <v>2.2360000000000002</v>
      </c>
      <c r="F259" s="78">
        <v>0.625</v>
      </c>
      <c r="G259" s="78">
        <v>0.625</v>
      </c>
      <c r="H259" s="78">
        <v>5.5625</v>
      </c>
      <c r="I259" s="78">
        <v>0.04</v>
      </c>
      <c r="J259" s="79">
        <v>12</v>
      </c>
      <c r="K259" s="78">
        <v>5.625</v>
      </c>
      <c r="L259" s="78">
        <v>2.5</v>
      </c>
      <c r="M259" s="78">
        <v>1.875</v>
      </c>
      <c r="N259" s="78">
        <v>0.55000000000000004</v>
      </c>
      <c r="O259" s="80">
        <f t="shared" si="28"/>
        <v>26.3671875</v>
      </c>
      <c r="P259" s="79">
        <v>240</v>
      </c>
      <c r="Q259" s="78">
        <v>9</v>
      </c>
      <c r="R259" s="78">
        <v>13</v>
      </c>
      <c r="S259" s="78">
        <v>7</v>
      </c>
      <c r="T259" s="78">
        <v>12</v>
      </c>
      <c r="U259" s="80">
        <f t="shared" si="29"/>
        <v>0.47395833333333331</v>
      </c>
      <c r="V259" s="78"/>
      <c r="W259" s="26"/>
      <c r="X259" s="26"/>
      <c r="Y259" s="26"/>
      <c r="Z259" s="81" t="s">
        <v>26</v>
      </c>
      <c r="AA259" s="26"/>
      <c r="AB259" s="14"/>
      <c r="AC259" s="15"/>
      <c r="AD259" s="15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</row>
    <row r="260" spans="1:47" ht="15" customHeight="1">
      <c r="A260" s="77" t="s">
        <v>1561</v>
      </c>
      <c r="B260" s="77" t="s">
        <v>1562</v>
      </c>
      <c r="C260" s="137" t="s">
        <v>5523</v>
      </c>
      <c r="D260" s="141">
        <v>5.59</v>
      </c>
      <c r="E260" s="158">
        <f t="shared" ref="E260:E323" si="30">D260*0.4</f>
        <v>2.2360000000000002</v>
      </c>
      <c r="F260" s="78">
        <v>0.625</v>
      </c>
      <c r="G260" s="78">
        <v>0.625</v>
      </c>
      <c r="H260" s="78">
        <v>5.5625</v>
      </c>
      <c r="I260" s="78">
        <v>0.04</v>
      </c>
      <c r="J260" s="79">
        <v>12</v>
      </c>
      <c r="K260" s="78">
        <v>5.625</v>
      </c>
      <c r="L260" s="78">
        <v>2.5</v>
      </c>
      <c r="M260" s="78">
        <v>1.875</v>
      </c>
      <c r="N260" s="78">
        <v>0.55000000000000004</v>
      </c>
      <c r="O260" s="80">
        <f t="shared" si="28"/>
        <v>26.3671875</v>
      </c>
      <c r="P260" s="79">
        <v>240</v>
      </c>
      <c r="Q260" s="78">
        <v>9</v>
      </c>
      <c r="R260" s="78">
        <v>13</v>
      </c>
      <c r="S260" s="78">
        <v>7</v>
      </c>
      <c r="T260" s="78">
        <v>12</v>
      </c>
      <c r="U260" s="80">
        <f>Q260*R260*S260/1728</f>
        <v>0.47395833333333331</v>
      </c>
      <c r="V260" s="78"/>
      <c r="W260" s="26"/>
      <c r="X260" s="26"/>
      <c r="Y260" s="26"/>
      <c r="Z260" s="81" t="s">
        <v>26</v>
      </c>
      <c r="AA260" s="26"/>
      <c r="AB260" s="14"/>
      <c r="AC260" s="15"/>
      <c r="AD260" s="15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</row>
    <row r="261" spans="1:47" ht="15" customHeight="1">
      <c r="A261" s="77" t="s">
        <v>1573</v>
      </c>
      <c r="B261" s="77" t="s">
        <v>1574</v>
      </c>
      <c r="C261" s="137" t="s">
        <v>5522</v>
      </c>
      <c r="D261" s="141">
        <v>5.69</v>
      </c>
      <c r="E261" s="158">
        <f t="shared" si="30"/>
        <v>2.2760000000000002</v>
      </c>
      <c r="F261" s="78">
        <v>1.875</v>
      </c>
      <c r="G261" s="78">
        <v>0.625</v>
      </c>
      <c r="H261" s="78">
        <v>7.25</v>
      </c>
      <c r="I261" s="78">
        <v>0.05</v>
      </c>
      <c r="J261" s="79">
        <v>12</v>
      </c>
      <c r="K261" s="78">
        <v>7.5</v>
      </c>
      <c r="L261" s="78">
        <v>4</v>
      </c>
      <c r="M261" s="78">
        <v>2.75</v>
      </c>
      <c r="N261" s="78">
        <v>0.75</v>
      </c>
      <c r="O261" s="80">
        <f t="shared" si="28"/>
        <v>82.5</v>
      </c>
      <c r="P261" s="79">
        <v>144</v>
      </c>
      <c r="Q261" s="78">
        <v>10</v>
      </c>
      <c r="R261" s="78">
        <v>14</v>
      </c>
      <c r="S261" s="78">
        <v>10</v>
      </c>
      <c r="T261" s="78">
        <v>10.25</v>
      </c>
      <c r="U261" s="80">
        <f>Q261*R261*S261/1728</f>
        <v>0.81018518518518523</v>
      </c>
      <c r="V261" s="78"/>
      <c r="W261" s="26"/>
      <c r="X261" s="26"/>
      <c r="Y261" s="26"/>
      <c r="Z261" s="81" t="s">
        <v>26</v>
      </c>
      <c r="AA261" s="26"/>
      <c r="AB261" s="14"/>
      <c r="AC261" s="15"/>
      <c r="AD261" s="15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</row>
    <row r="262" spans="1:47" ht="15" customHeight="1">
      <c r="A262" s="77" t="s">
        <v>1571</v>
      </c>
      <c r="B262" s="77" t="s">
        <v>1572</v>
      </c>
      <c r="C262" s="137" t="s">
        <v>5526</v>
      </c>
      <c r="D262" s="141">
        <v>5.69</v>
      </c>
      <c r="E262" s="158">
        <f t="shared" si="30"/>
        <v>2.2760000000000002</v>
      </c>
      <c r="F262" s="78">
        <v>1.875</v>
      </c>
      <c r="G262" s="78">
        <v>0.625</v>
      </c>
      <c r="H262" s="78">
        <v>7.25</v>
      </c>
      <c r="I262" s="78">
        <v>0.05</v>
      </c>
      <c r="J262" s="79">
        <v>12</v>
      </c>
      <c r="K262" s="78">
        <v>7.5</v>
      </c>
      <c r="L262" s="78">
        <v>4</v>
      </c>
      <c r="M262" s="78">
        <v>2.75</v>
      </c>
      <c r="N262" s="78">
        <v>0.75</v>
      </c>
      <c r="O262" s="80">
        <f t="shared" si="28"/>
        <v>82.5</v>
      </c>
      <c r="P262" s="79">
        <v>144</v>
      </c>
      <c r="Q262" s="78">
        <v>10</v>
      </c>
      <c r="R262" s="78">
        <v>14</v>
      </c>
      <c r="S262" s="78">
        <v>10</v>
      </c>
      <c r="T262" s="78">
        <v>10.25</v>
      </c>
      <c r="U262" s="80">
        <f t="shared" si="29"/>
        <v>0.81018518518518523</v>
      </c>
      <c r="V262" s="78"/>
      <c r="W262" s="26"/>
      <c r="X262" s="26"/>
      <c r="Y262" s="26"/>
      <c r="Z262" s="81" t="s">
        <v>26</v>
      </c>
      <c r="AA262" s="26"/>
      <c r="AB262" s="14"/>
      <c r="AC262" s="15"/>
      <c r="AD262" s="15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</row>
    <row r="263" spans="1:47" ht="15" customHeight="1">
      <c r="A263" s="77" t="s">
        <v>1575</v>
      </c>
      <c r="B263" s="77" t="s">
        <v>1576</v>
      </c>
      <c r="C263" s="137" t="s">
        <v>5520</v>
      </c>
      <c r="D263" s="141">
        <v>5.69</v>
      </c>
      <c r="E263" s="158">
        <f t="shared" si="30"/>
        <v>2.2760000000000002</v>
      </c>
      <c r="F263" s="78">
        <v>1.875</v>
      </c>
      <c r="G263" s="78">
        <v>0.625</v>
      </c>
      <c r="H263" s="78">
        <v>7.25</v>
      </c>
      <c r="I263" s="78">
        <v>0.05</v>
      </c>
      <c r="J263" s="79">
        <v>12</v>
      </c>
      <c r="K263" s="78">
        <v>7.5</v>
      </c>
      <c r="L263" s="78">
        <v>4</v>
      </c>
      <c r="M263" s="78">
        <v>2.75</v>
      </c>
      <c r="N263" s="78">
        <v>0.75</v>
      </c>
      <c r="O263" s="80">
        <f t="shared" si="28"/>
        <v>82.5</v>
      </c>
      <c r="P263" s="79">
        <v>144</v>
      </c>
      <c r="Q263" s="78">
        <v>10</v>
      </c>
      <c r="R263" s="78">
        <v>14</v>
      </c>
      <c r="S263" s="78">
        <v>10</v>
      </c>
      <c r="T263" s="78">
        <v>10.25</v>
      </c>
      <c r="U263" s="80">
        <f t="shared" si="29"/>
        <v>0.81018518518518523</v>
      </c>
      <c r="V263" s="78"/>
      <c r="W263" s="26"/>
      <c r="X263" s="26"/>
      <c r="Y263" s="26"/>
      <c r="Z263" s="81" t="s">
        <v>26</v>
      </c>
      <c r="AA263" s="26"/>
      <c r="AB263" s="14"/>
      <c r="AC263" s="15"/>
      <c r="AD263" s="15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</row>
    <row r="264" spans="1:47" ht="15" customHeight="1">
      <c r="A264" s="77" t="s">
        <v>1569</v>
      </c>
      <c r="B264" s="77" t="s">
        <v>1570</v>
      </c>
      <c r="C264" s="137" t="s">
        <v>5524</v>
      </c>
      <c r="D264" s="141">
        <v>5.69</v>
      </c>
      <c r="E264" s="158">
        <f t="shared" si="30"/>
        <v>2.2760000000000002</v>
      </c>
      <c r="F264" s="78">
        <v>1.875</v>
      </c>
      <c r="G264" s="78">
        <v>0.625</v>
      </c>
      <c r="H264" s="78">
        <v>7.25</v>
      </c>
      <c r="I264" s="78">
        <v>0.05</v>
      </c>
      <c r="J264" s="79">
        <v>12</v>
      </c>
      <c r="K264" s="78">
        <v>7.5</v>
      </c>
      <c r="L264" s="78">
        <v>4</v>
      </c>
      <c r="M264" s="78">
        <v>2.75</v>
      </c>
      <c r="N264" s="78">
        <v>0.75</v>
      </c>
      <c r="O264" s="80">
        <f t="shared" si="28"/>
        <v>82.5</v>
      </c>
      <c r="P264" s="79">
        <v>144</v>
      </c>
      <c r="Q264" s="78">
        <v>10</v>
      </c>
      <c r="R264" s="78">
        <v>14</v>
      </c>
      <c r="S264" s="78">
        <v>10</v>
      </c>
      <c r="T264" s="78">
        <v>10.25</v>
      </c>
      <c r="U264" s="80">
        <f>Q264*R264*S264/1728</f>
        <v>0.81018518518518523</v>
      </c>
      <c r="V264" s="78"/>
      <c r="W264" s="26"/>
      <c r="X264" s="26"/>
      <c r="Y264" s="26"/>
      <c r="Z264" s="81" t="s">
        <v>26</v>
      </c>
      <c r="AA264" s="26"/>
      <c r="AB264" s="14"/>
      <c r="AC264" s="15"/>
      <c r="AD264" s="15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</row>
    <row r="265" spans="1:47" ht="15" customHeight="1">
      <c r="A265" s="77" t="s">
        <v>1577</v>
      </c>
      <c r="B265" s="77" t="s">
        <v>1578</v>
      </c>
      <c r="C265" s="137" t="s">
        <v>1579</v>
      </c>
      <c r="D265" s="141">
        <v>134.16</v>
      </c>
      <c r="E265" s="158">
        <f t="shared" si="30"/>
        <v>53.664000000000001</v>
      </c>
      <c r="F265" s="78">
        <v>3.5</v>
      </c>
      <c r="G265" s="78">
        <v>3.5</v>
      </c>
      <c r="H265" s="78">
        <v>5.0999999999999996</v>
      </c>
      <c r="I265" s="78">
        <v>1.2</v>
      </c>
      <c r="J265" s="79">
        <v>1</v>
      </c>
      <c r="K265" s="78">
        <v>3.5</v>
      </c>
      <c r="L265" s="78">
        <v>3.5</v>
      </c>
      <c r="M265" s="78">
        <v>5.0999999999999996</v>
      </c>
      <c r="N265" s="78">
        <v>1.2</v>
      </c>
      <c r="O265" s="80">
        <f t="shared" si="28"/>
        <v>62.474999999999994</v>
      </c>
      <c r="P265" s="79">
        <v>1</v>
      </c>
      <c r="Q265" s="78">
        <v>9</v>
      </c>
      <c r="R265" s="78">
        <v>7</v>
      </c>
      <c r="S265" s="78">
        <v>5</v>
      </c>
      <c r="T265" s="78">
        <v>1.7</v>
      </c>
      <c r="U265" s="80">
        <f t="shared" si="29"/>
        <v>0.18229166666666666</v>
      </c>
      <c r="V265" s="78"/>
      <c r="W265" s="26"/>
      <c r="X265" s="26"/>
      <c r="Y265" s="26"/>
      <c r="Z265" s="81" t="s">
        <v>26</v>
      </c>
      <c r="AA265" s="26"/>
      <c r="AB265" s="14"/>
      <c r="AC265" s="15"/>
      <c r="AD265" s="15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</row>
    <row r="266" spans="1:47" ht="15" customHeight="1">
      <c r="A266" s="77" t="s">
        <v>5365</v>
      </c>
      <c r="B266" s="77" t="s">
        <v>5330</v>
      </c>
      <c r="C266" s="137" t="s">
        <v>5331</v>
      </c>
      <c r="D266" s="141">
        <v>867.12</v>
      </c>
      <c r="E266" s="158">
        <f t="shared" si="30"/>
        <v>346.84800000000001</v>
      </c>
      <c r="F266" s="78">
        <v>5.1875</v>
      </c>
      <c r="G266" s="78">
        <v>9</v>
      </c>
      <c r="H266" s="78">
        <v>22</v>
      </c>
      <c r="I266" s="78">
        <v>8.5</v>
      </c>
      <c r="J266" s="79">
        <v>1</v>
      </c>
      <c r="K266" s="78">
        <v>5.1875</v>
      </c>
      <c r="L266" s="78">
        <v>9</v>
      </c>
      <c r="M266" s="78">
        <v>22</v>
      </c>
      <c r="N266" s="78">
        <v>8.5</v>
      </c>
      <c r="O266" s="80">
        <f t="shared" si="28"/>
        <v>1027.125</v>
      </c>
      <c r="P266" s="79">
        <v>1</v>
      </c>
      <c r="Q266" s="78">
        <v>24</v>
      </c>
      <c r="R266" s="78">
        <v>14</v>
      </c>
      <c r="S266" s="78">
        <v>10</v>
      </c>
      <c r="T266" s="78">
        <v>8.1</v>
      </c>
      <c r="U266" s="80">
        <f t="shared" ref="U266" si="31">Q266*R266*S266/1728</f>
        <v>1.9444444444444444</v>
      </c>
      <c r="V266" s="78"/>
      <c r="W266" s="78"/>
      <c r="X266" s="78"/>
      <c r="Y266" s="78"/>
      <c r="Z266" s="81" t="s">
        <v>26</v>
      </c>
      <c r="AA266" s="26"/>
      <c r="AB266" s="14"/>
      <c r="AC266" s="15"/>
      <c r="AD266" s="15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</row>
    <row r="267" spans="1:47" ht="15" customHeight="1">
      <c r="A267" s="77" t="s">
        <v>595</v>
      </c>
      <c r="B267" s="77" t="s">
        <v>596</v>
      </c>
      <c r="C267" s="137" t="s">
        <v>5412</v>
      </c>
      <c r="D267" s="141">
        <v>3.79</v>
      </c>
      <c r="E267" s="158">
        <f t="shared" si="30"/>
        <v>1.516</v>
      </c>
      <c r="F267" s="78">
        <v>0.5</v>
      </c>
      <c r="G267" s="78">
        <v>0.5</v>
      </c>
      <c r="H267" s="78">
        <v>5</v>
      </c>
      <c r="I267" s="78">
        <v>2.7E-2</v>
      </c>
      <c r="J267" s="79">
        <v>6</v>
      </c>
      <c r="K267" s="78">
        <v>5</v>
      </c>
      <c r="L267" s="78">
        <v>0.6</v>
      </c>
      <c r="M267" s="78">
        <v>3.3</v>
      </c>
      <c r="N267" s="78">
        <f>I267*6</f>
        <v>0.16200000000000001</v>
      </c>
      <c r="O267" s="80">
        <f t="shared" ref="O267:O289" si="32">K267*L267*M267</f>
        <v>9.8999999999999986</v>
      </c>
      <c r="P267" s="79">
        <v>720</v>
      </c>
      <c r="Q267" s="78">
        <v>15.7</v>
      </c>
      <c r="R267" s="78">
        <v>11.4</v>
      </c>
      <c r="S267" s="78">
        <v>9.5</v>
      </c>
      <c r="T267" s="78">
        <v>20.8</v>
      </c>
      <c r="U267" s="80">
        <f t="shared" ref="U267:U289" si="33">Q267*R267*S267/1728</f>
        <v>0.98397569444444444</v>
      </c>
      <c r="V267" s="78"/>
      <c r="W267" s="26"/>
      <c r="X267" s="26"/>
      <c r="Y267" s="26"/>
      <c r="Z267" s="81"/>
      <c r="AA267" s="26"/>
      <c r="AB267" s="14"/>
      <c r="AC267" s="15"/>
      <c r="AD267" s="15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</row>
    <row r="268" spans="1:47" ht="15" customHeight="1">
      <c r="A268" s="77" t="s">
        <v>597</v>
      </c>
      <c r="B268" s="77" t="s">
        <v>598</v>
      </c>
      <c r="C268" s="137" t="s">
        <v>5414</v>
      </c>
      <c r="D268" s="141">
        <v>3.79</v>
      </c>
      <c r="E268" s="158">
        <f t="shared" si="30"/>
        <v>1.516</v>
      </c>
      <c r="F268" s="78">
        <v>0.5</v>
      </c>
      <c r="G268" s="78">
        <v>0.5</v>
      </c>
      <c r="H268" s="78">
        <v>5</v>
      </c>
      <c r="I268" s="78">
        <v>2.7E-2</v>
      </c>
      <c r="J268" s="79">
        <v>6</v>
      </c>
      <c r="K268" s="78">
        <v>5</v>
      </c>
      <c r="L268" s="78">
        <v>0.6</v>
      </c>
      <c r="M268" s="78">
        <v>3.3</v>
      </c>
      <c r="N268" s="78">
        <f>I268*6</f>
        <v>0.16200000000000001</v>
      </c>
      <c r="O268" s="80">
        <f t="shared" si="32"/>
        <v>9.8999999999999986</v>
      </c>
      <c r="P268" s="79">
        <v>720</v>
      </c>
      <c r="Q268" s="78">
        <v>15.7</v>
      </c>
      <c r="R268" s="78">
        <v>11.4</v>
      </c>
      <c r="S268" s="78">
        <v>9.5</v>
      </c>
      <c r="T268" s="78">
        <v>20.8</v>
      </c>
      <c r="U268" s="80">
        <f t="shared" si="33"/>
        <v>0.98397569444444444</v>
      </c>
      <c r="V268" s="78"/>
      <c r="W268" s="26"/>
      <c r="X268" s="26"/>
      <c r="Y268" s="26"/>
      <c r="Z268" s="81"/>
      <c r="AA268" s="26"/>
      <c r="AB268" s="14"/>
      <c r="AC268" s="15"/>
      <c r="AD268" s="15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</row>
    <row r="269" spans="1:47" ht="15" customHeight="1">
      <c r="A269" s="77" t="s">
        <v>591</v>
      </c>
      <c r="B269" s="77" t="s">
        <v>592</v>
      </c>
      <c r="C269" s="137" t="s">
        <v>5407</v>
      </c>
      <c r="D269" s="141">
        <v>3.79</v>
      </c>
      <c r="E269" s="158">
        <f t="shared" si="30"/>
        <v>1.516</v>
      </c>
      <c r="F269" s="78">
        <v>0.5</v>
      </c>
      <c r="G269" s="78">
        <v>0.5</v>
      </c>
      <c r="H269" s="78">
        <v>5</v>
      </c>
      <c r="I269" s="78">
        <v>2.7E-2</v>
      </c>
      <c r="J269" s="79">
        <v>6</v>
      </c>
      <c r="K269" s="78">
        <v>5</v>
      </c>
      <c r="L269" s="78">
        <v>0.6</v>
      </c>
      <c r="M269" s="78">
        <v>3.3</v>
      </c>
      <c r="N269" s="78">
        <f>I269*6</f>
        <v>0.16200000000000001</v>
      </c>
      <c r="O269" s="80">
        <f t="shared" si="32"/>
        <v>9.8999999999999986</v>
      </c>
      <c r="P269" s="79">
        <v>720</v>
      </c>
      <c r="Q269" s="78">
        <v>15.7</v>
      </c>
      <c r="R269" s="78">
        <v>11.4</v>
      </c>
      <c r="S269" s="78">
        <v>9.5</v>
      </c>
      <c r="T269" s="78">
        <v>20.8</v>
      </c>
      <c r="U269" s="80">
        <f t="shared" si="33"/>
        <v>0.98397569444444444</v>
      </c>
      <c r="V269" s="78"/>
      <c r="W269" s="26"/>
      <c r="X269" s="26"/>
      <c r="Y269" s="26"/>
      <c r="Z269" s="81"/>
      <c r="AA269" s="26">
        <v>6</v>
      </c>
      <c r="AB269" s="14"/>
      <c r="AC269" s="15"/>
      <c r="AD269" s="15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</row>
    <row r="270" spans="1:47" ht="15" customHeight="1">
      <c r="A270" s="77" t="s">
        <v>593</v>
      </c>
      <c r="B270" s="77" t="s">
        <v>594</v>
      </c>
      <c r="C270" s="137" t="s">
        <v>5409</v>
      </c>
      <c r="D270" s="141">
        <v>3.79</v>
      </c>
      <c r="E270" s="158">
        <f t="shared" si="30"/>
        <v>1.516</v>
      </c>
      <c r="F270" s="78">
        <v>0.5</v>
      </c>
      <c r="G270" s="78">
        <v>0.5</v>
      </c>
      <c r="H270" s="78">
        <v>5</v>
      </c>
      <c r="I270" s="78">
        <v>2.7E-2</v>
      </c>
      <c r="J270" s="79">
        <v>6</v>
      </c>
      <c r="K270" s="78">
        <v>5</v>
      </c>
      <c r="L270" s="78">
        <v>0.6</v>
      </c>
      <c r="M270" s="78">
        <v>3.3</v>
      </c>
      <c r="N270" s="78">
        <f>I270*6</f>
        <v>0.16200000000000001</v>
      </c>
      <c r="O270" s="80">
        <f t="shared" si="32"/>
        <v>9.8999999999999986</v>
      </c>
      <c r="P270" s="79">
        <v>720</v>
      </c>
      <c r="Q270" s="78">
        <v>15.7</v>
      </c>
      <c r="R270" s="78">
        <v>11.4</v>
      </c>
      <c r="S270" s="78">
        <v>9.5</v>
      </c>
      <c r="T270" s="78">
        <v>20.8</v>
      </c>
      <c r="U270" s="80">
        <f t="shared" si="33"/>
        <v>0.98397569444444444</v>
      </c>
      <c r="V270" s="78"/>
      <c r="W270" s="26"/>
      <c r="X270" s="26"/>
      <c r="Y270" s="26"/>
      <c r="Z270" s="81"/>
      <c r="AA270" s="26">
        <v>6</v>
      </c>
      <c r="AB270" s="14"/>
      <c r="AC270" s="15"/>
      <c r="AD270" s="15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</row>
    <row r="271" spans="1:47" ht="15" customHeight="1">
      <c r="A271" s="77" t="s">
        <v>603</v>
      </c>
      <c r="B271" s="77" t="s">
        <v>604</v>
      </c>
      <c r="C271" s="137" t="s">
        <v>5413</v>
      </c>
      <c r="D271" s="141">
        <v>3.89</v>
      </c>
      <c r="E271" s="158">
        <f t="shared" si="30"/>
        <v>1.556</v>
      </c>
      <c r="F271" s="78">
        <v>1.875</v>
      </c>
      <c r="G271" s="78">
        <v>0.5</v>
      </c>
      <c r="H271" s="78">
        <v>7.25</v>
      </c>
      <c r="I271" s="78">
        <f>I267+0.011</f>
        <v>3.7999999999999999E-2</v>
      </c>
      <c r="J271" s="79">
        <v>6</v>
      </c>
      <c r="K271" s="78">
        <v>7.5</v>
      </c>
      <c r="L271" s="78">
        <v>4</v>
      </c>
      <c r="M271" s="78">
        <v>2.25</v>
      </c>
      <c r="N271" s="78">
        <v>0.28999999999999998</v>
      </c>
      <c r="O271" s="80">
        <f t="shared" si="32"/>
        <v>67.5</v>
      </c>
      <c r="P271" s="79">
        <v>144</v>
      </c>
      <c r="Q271" s="78">
        <v>14</v>
      </c>
      <c r="R271" s="78">
        <v>10</v>
      </c>
      <c r="S271" s="78">
        <v>10</v>
      </c>
      <c r="T271" s="96">
        <f>N271*24+0.8</f>
        <v>7.7599999999999989</v>
      </c>
      <c r="U271" s="80">
        <f t="shared" si="33"/>
        <v>0.81018518518518523</v>
      </c>
      <c r="V271" s="78"/>
      <c r="W271" s="26"/>
      <c r="X271" s="26"/>
      <c r="Y271" s="26"/>
      <c r="Z271" s="81"/>
      <c r="AA271" s="26"/>
      <c r="AB271" s="14"/>
      <c r="AC271" s="15"/>
      <c r="AD271" s="15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</row>
    <row r="272" spans="1:47" ht="15" customHeight="1">
      <c r="A272" s="77" t="s">
        <v>605</v>
      </c>
      <c r="B272" s="77" t="s">
        <v>606</v>
      </c>
      <c r="C272" s="137" t="s">
        <v>5415</v>
      </c>
      <c r="D272" s="141">
        <v>3.89</v>
      </c>
      <c r="E272" s="158">
        <f t="shared" si="30"/>
        <v>1.556</v>
      </c>
      <c r="F272" s="78">
        <v>1.875</v>
      </c>
      <c r="G272" s="78">
        <v>0.5</v>
      </c>
      <c r="H272" s="78">
        <v>7.25</v>
      </c>
      <c r="I272" s="78">
        <f>I268+0.011</f>
        <v>3.7999999999999999E-2</v>
      </c>
      <c r="J272" s="79">
        <v>6</v>
      </c>
      <c r="K272" s="78">
        <v>7.5</v>
      </c>
      <c r="L272" s="78">
        <v>4</v>
      </c>
      <c r="M272" s="78">
        <v>2.25</v>
      </c>
      <c r="N272" s="78">
        <v>0.28999999999999998</v>
      </c>
      <c r="O272" s="80">
        <f t="shared" si="32"/>
        <v>67.5</v>
      </c>
      <c r="P272" s="79">
        <v>144</v>
      </c>
      <c r="Q272" s="78">
        <v>14</v>
      </c>
      <c r="R272" s="78">
        <v>10</v>
      </c>
      <c r="S272" s="78">
        <v>10</v>
      </c>
      <c r="T272" s="96">
        <f>N272*24+0.8</f>
        <v>7.7599999999999989</v>
      </c>
      <c r="U272" s="80">
        <f t="shared" si="33"/>
        <v>0.81018518518518523</v>
      </c>
      <c r="V272" s="78"/>
      <c r="W272" s="26"/>
      <c r="X272" s="26"/>
      <c r="Y272" s="26"/>
      <c r="Z272" s="81"/>
      <c r="AA272" s="26"/>
      <c r="AB272" s="14"/>
      <c r="AC272" s="15"/>
      <c r="AD272" s="15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</row>
    <row r="273" spans="1:47" ht="15" customHeight="1">
      <c r="A273" s="77" t="s">
        <v>599</v>
      </c>
      <c r="B273" s="77" t="s">
        <v>600</v>
      </c>
      <c r="C273" s="137" t="s">
        <v>5408</v>
      </c>
      <c r="D273" s="141">
        <v>3.89</v>
      </c>
      <c r="E273" s="158">
        <f t="shared" si="30"/>
        <v>1.556</v>
      </c>
      <c r="F273" s="78">
        <v>1.875</v>
      </c>
      <c r="G273" s="78">
        <v>0.5</v>
      </c>
      <c r="H273" s="78">
        <v>7.25</v>
      </c>
      <c r="I273" s="78">
        <f>I269+0.011</f>
        <v>3.7999999999999999E-2</v>
      </c>
      <c r="J273" s="79">
        <v>6</v>
      </c>
      <c r="K273" s="78">
        <v>7.5</v>
      </c>
      <c r="L273" s="78">
        <v>4</v>
      </c>
      <c r="M273" s="78">
        <v>2.25</v>
      </c>
      <c r="N273" s="78">
        <v>0.28999999999999998</v>
      </c>
      <c r="O273" s="80">
        <f t="shared" si="32"/>
        <v>67.5</v>
      </c>
      <c r="P273" s="79">
        <v>144</v>
      </c>
      <c r="Q273" s="78">
        <v>14</v>
      </c>
      <c r="R273" s="78">
        <v>10</v>
      </c>
      <c r="S273" s="78">
        <v>10</v>
      </c>
      <c r="T273" s="96">
        <f>N273*24+0.8</f>
        <v>7.7599999999999989</v>
      </c>
      <c r="U273" s="80">
        <f t="shared" si="33"/>
        <v>0.81018518518518523</v>
      </c>
      <c r="V273" s="78"/>
      <c r="W273" s="26"/>
      <c r="X273" s="26"/>
      <c r="Y273" s="26"/>
      <c r="Z273" s="81"/>
      <c r="AA273" s="26">
        <v>6</v>
      </c>
      <c r="AB273" s="14"/>
      <c r="AC273" s="15"/>
      <c r="AD273" s="15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</row>
    <row r="274" spans="1:47" ht="15" customHeight="1">
      <c r="A274" s="77" t="s">
        <v>601</v>
      </c>
      <c r="B274" s="77" t="s">
        <v>602</v>
      </c>
      <c r="C274" s="137" t="s">
        <v>5410</v>
      </c>
      <c r="D274" s="141">
        <v>3.89</v>
      </c>
      <c r="E274" s="158">
        <f t="shared" si="30"/>
        <v>1.556</v>
      </c>
      <c r="F274" s="78">
        <v>1.875</v>
      </c>
      <c r="G274" s="78">
        <v>0.5</v>
      </c>
      <c r="H274" s="78">
        <v>7.25</v>
      </c>
      <c r="I274" s="78">
        <f>I270+0.011</f>
        <v>3.7999999999999999E-2</v>
      </c>
      <c r="J274" s="79">
        <v>6</v>
      </c>
      <c r="K274" s="78">
        <v>7.5</v>
      </c>
      <c r="L274" s="78">
        <v>4</v>
      </c>
      <c r="M274" s="78">
        <v>2.25</v>
      </c>
      <c r="N274" s="78">
        <v>0.28999999999999998</v>
      </c>
      <c r="O274" s="80">
        <f t="shared" si="32"/>
        <v>67.5</v>
      </c>
      <c r="P274" s="79">
        <v>144</v>
      </c>
      <c r="Q274" s="78">
        <v>14</v>
      </c>
      <c r="R274" s="78">
        <v>10</v>
      </c>
      <c r="S274" s="78">
        <v>10</v>
      </c>
      <c r="T274" s="96">
        <f>N274*24+0.8</f>
        <v>7.7599999999999989</v>
      </c>
      <c r="U274" s="80">
        <f t="shared" si="33"/>
        <v>0.81018518518518523</v>
      </c>
      <c r="V274" s="78"/>
      <c r="W274" s="26"/>
      <c r="X274" s="26"/>
      <c r="Y274" s="26"/>
      <c r="Z274" s="81"/>
      <c r="AA274" s="26">
        <v>6</v>
      </c>
      <c r="AB274" s="14"/>
      <c r="AC274" s="15"/>
      <c r="AD274" s="15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</row>
    <row r="275" spans="1:47" ht="15" customHeight="1">
      <c r="A275" s="77" t="s">
        <v>607</v>
      </c>
      <c r="B275" s="77" t="s">
        <v>608</v>
      </c>
      <c r="C275" s="137" t="s">
        <v>5411</v>
      </c>
      <c r="D275" s="141">
        <v>15.26</v>
      </c>
      <c r="E275" s="158">
        <f t="shared" si="30"/>
        <v>6.1040000000000001</v>
      </c>
      <c r="F275" s="78">
        <v>3.25</v>
      </c>
      <c r="G275" s="78">
        <v>0.5</v>
      </c>
      <c r="H275" s="78">
        <v>7.25</v>
      </c>
      <c r="I275" s="78">
        <v>0.124</v>
      </c>
      <c r="J275" s="79">
        <v>1</v>
      </c>
      <c r="K275" s="78">
        <v>3.25</v>
      </c>
      <c r="L275" s="78">
        <v>0.5</v>
      </c>
      <c r="M275" s="78">
        <v>7.25</v>
      </c>
      <c r="N275" s="78">
        <v>0.12</v>
      </c>
      <c r="O275" s="80">
        <f t="shared" si="32"/>
        <v>11.78125</v>
      </c>
      <c r="P275" s="79">
        <v>72</v>
      </c>
      <c r="Q275" s="78">
        <v>17</v>
      </c>
      <c r="R275" s="78">
        <v>14</v>
      </c>
      <c r="S275" s="78">
        <v>9</v>
      </c>
      <c r="T275" s="96">
        <v>11.4</v>
      </c>
      <c r="U275" s="80">
        <f t="shared" si="33"/>
        <v>1.2395833333333333</v>
      </c>
      <c r="V275" s="78"/>
      <c r="W275" s="26"/>
      <c r="X275" s="26"/>
      <c r="Y275" s="26"/>
      <c r="Z275" s="81"/>
      <c r="AA275" s="26">
        <v>1</v>
      </c>
      <c r="AB275" s="14"/>
      <c r="AC275" s="15"/>
      <c r="AD275" s="15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</row>
    <row r="276" spans="1:47" ht="15" customHeight="1">
      <c r="A276" s="77" t="s">
        <v>1064</v>
      </c>
      <c r="B276" s="77" t="s">
        <v>1065</v>
      </c>
      <c r="C276" s="137" t="s">
        <v>5436</v>
      </c>
      <c r="D276" s="78">
        <v>3.79</v>
      </c>
      <c r="E276" s="158">
        <f t="shared" si="30"/>
        <v>1.516</v>
      </c>
      <c r="F276" s="78">
        <v>0.5</v>
      </c>
      <c r="G276" s="78">
        <v>0.5</v>
      </c>
      <c r="H276" s="78">
        <v>5</v>
      </c>
      <c r="I276" s="78">
        <v>0.03</v>
      </c>
      <c r="J276" s="79">
        <v>6</v>
      </c>
      <c r="K276" s="78">
        <v>3.3</v>
      </c>
      <c r="L276" s="78">
        <v>0.6</v>
      </c>
      <c r="M276" s="78">
        <v>5</v>
      </c>
      <c r="N276" s="78">
        <v>0.18</v>
      </c>
      <c r="O276" s="80">
        <f t="shared" si="32"/>
        <v>9.8999999999999986</v>
      </c>
      <c r="P276" s="79">
        <v>720</v>
      </c>
      <c r="Q276" s="78">
        <v>15.7</v>
      </c>
      <c r="R276" s="78">
        <v>11.4</v>
      </c>
      <c r="S276" s="78">
        <v>9.5</v>
      </c>
      <c r="T276" s="78">
        <v>20.8</v>
      </c>
      <c r="U276" s="80">
        <f t="shared" si="33"/>
        <v>0.98397569444444444</v>
      </c>
      <c r="V276" s="78"/>
      <c r="W276" s="26"/>
      <c r="X276" s="26"/>
      <c r="Y276" s="26"/>
      <c r="Z276" s="81"/>
      <c r="AA276" s="26"/>
      <c r="AB276" s="14"/>
      <c r="AC276" s="15"/>
      <c r="AD276" s="15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</row>
    <row r="277" spans="1:47" ht="15" customHeight="1">
      <c r="A277" s="77" t="s">
        <v>1066</v>
      </c>
      <c r="B277" s="77" t="s">
        <v>1067</v>
      </c>
      <c r="C277" s="137" t="s">
        <v>5438</v>
      </c>
      <c r="D277" s="78">
        <v>3.79</v>
      </c>
      <c r="E277" s="158">
        <f t="shared" si="30"/>
        <v>1.516</v>
      </c>
      <c r="F277" s="78">
        <v>0.5</v>
      </c>
      <c r="G277" s="78">
        <v>0.5</v>
      </c>
      <c r="H277" s="78">
        <v>5</v>
      </c>
      <c r="I277" s="78">
        <v>0.03</v>
      </c>
      <c r="J277" s="79">
        <v>6</v>
      </c>
      <c r="K277" s="78">
        <v>3.3</v>
      </c>
      <c r="L277" s="78">
        <v>0.6</v>
      </c>
      <c r="M277" s="78">
        <v>5</v>
      </c>
      <c r="N277" s="78">
        <v>0.18</v>
      </c>
      <c r="O277" s="80">
        <f t="shared" si="32"/>
        <v>9.8999999999999986</v>
      </c>
      <c r="P277" s="79">
        <v>720</v>
      </c>
      <c r="Q277" s="78">
        <v>15.7</v>
      </c>
      <c r="R277" s="78">
        <v>11.4</v>
      </c>
      <c r="S277" s="78">
        <v>9.5</v>
      </c>
      <c r="T277" s="78">
        <v>20.8</v>
      </c>
      <c r="U277" s="80">
        <f t="shared" si="33"/>
        <v>0.98397569444444444</v>
      </c>
      <c r="V277" s="78"/>
      <c r="W277" s="26"/>
      <c r="X277" s="26"/>
      <c r="Y277" s="26"/>
      <c r="Z277" s="81"/>
      <c r="AA277" s="26"/>
      <c r="AB277" s="14"/>
      <c r="AC277" s="15"/>
      <c r="AD277" s="15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</row>
    <row r="278" spans="1:47" ht="15" customHeight="1">
      <c r="A278" s="77" t="s">
        <v>1056</v>
      </c>
      <c r="B278" s="77" t="s">
        <v>1057</v>
      </c>
      <c r="C278" s="137" t="s">
        <v>5426</v>
      </c>
      <c r="D278" s="78">
        <v>3.79</v>
      </c>
      <c r="E278" s="158">
        <f t="shared" si="30"/>
        <v>1.516</v>
      </c>
      <c r="F278" s="78">
        <v>0.5</v>
      </c>
      <c r="G278" s="78">
        <v>0.5</v>
      </c>
      <c r="H278" s="78">
        <v>5</v>
      </c>
      <c r="I278" s="78">
        <v>0.03</v>
      </c>
      <c r="J278" s="79">
        <v>6</v>
      </c>
      <c r="K278" s="78">
        <v>3.3</v>
      </c>
      <c r="L278" s="78">
        <v>0.6</v>
      </c>
      <c r="M278" s="78">
        <v>5</v>
      </c>
      <c r="N278" s="78">
        <v>0.18</v>
      </c>
      <c r="O278" s="80">
        <f t="shared" si="32"/>
        <v>9.8999999999999986</v>
      </c>
      <c r="P278" s="79">
        <v>720</v>
      </c>
      <c r="Q278" s="78">
        <v>15.7</v>
      </c>
      <c r="R278" s="78">
        <v>11.4</v>
      </c>
      <c r="S278" s="78">
        <v>9.5</v>
      </c>
      <c r="T278" s="78">
        <v>20.8</v>
      </c>
      <c r="U278" s="80">
        <f t="shared" si="33"/>
        <v>0.98397569444444444</v>
      </c>
      <c r="V278" s="78"/>
      <c r="W278" s="26"/>
      <c r="X278" s="26"/>
      <c r="Y278" s="26"/>
      <c r="Z278" s="81"/>
      <c r="AA278" s="26"/>
      <c r="AB278" s="14"/>
      <c r="AC278" s="15"/>
      <c r="AD278" s="15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</row>
    <row r="279" spans="1:47" ht="15" customHeight="1">
      <c r="A279" s="77" t="s">
        <v>1058</v>
      </c>
      <c r="B279" s="77" t="s">
        <v>1059</v>
      </c>
      <c r="C279" s="137" t="s">
        <v>5428</v>
      </c>
      <c r="D279" s="78">
        <v>3.79</v>
      </c>
      <c r="E279" s="158">
        <f t="shared" si="30"/>
        <v>1.516</v>
      </c>
      <c r="F279" s="78">
        <v>0.5</v>
      </c>
      <c r="G279" s="78">
        <v>0.5</v>
      </c>
      <c r="H279" s="78">
        <v>5</v>
      </c>
      <c r="I279" s="78">
        <v>0.03</v>
      </c>
      <c r="J279" s="79">
        <v>6</v>
      </c>
      <c r="K279" s="78">
        <v>3.3</v>
      </c>
      <c r="L279" s="78">
        <v>0.6</v>
      </c>
      <c r="M279" s="78">
        <v>5</v>
      </c>
      <c r="N279" s="78">
        <v>0.18</v>
      </c>
      <c r="O279" s="80">
        <f t="shared" si="32"/>
        <v>9.8999999999999986</v>
      </c>
      <c r="P279" s="79">
        <v>720</v>
      </c>
      <c r="Q279" s="78">
        <v>15.7</v>
      </c>
      <c r="R279" s="78">
        <v>11.4</v>
      </c>
      <c r="S279" s="78">
        <v>9.5</v>
      </c>
      <c r="T279" s="78">
        <v>20.8</v>
      </c>
      <c r="U279" s="80">
        <f t="shared" si="33"/>
        <v>0.98397569444444444</v>
      </c>
      <c r="V279" s="78"/>
      <c r="W279" s="26"/>
      <c r="X279" s="26"/>
      <c r="Y279" s="26"/>
      <c r="Z279" s="81"/>
      <c r="AA279" s="26"/>
      <c r="AB279" s="14"/>
      <c r="AC279" s="15"/>
      <c r="AD279" s="15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</row>
    <row r="280" spans="1:47" ht="15" customHeight="1">
      <c r="A280" s="77" t="s">
        <v>1060</v>
      </c>
      <c r="B280" s="77" t="s">
        <v>1061</v>
      </c>
      <c r="C280" s="137" t="s">
        <v>5430</v>
      </c>
      <c r="D280" s="78">
        <v>3.79</v>
      </c>
      <c r="E280" s="158">
        <f t="shared" si="30"/>
        <v>1.516</v>
      </c>
      <c r="F280" s="78">
        <v>0.5</v>
      </c>
      <c r="G280" s="78">
        <v>0.5</v>
      </c>
      <c r="H280" s="78">
        <v>5</v>
      </c>
      <c r="I280" s="78">
        <v>0.03</v>
      </c>
      <c r="J280" s="79">
        <v>6</v>
      </c>
      <c r="K280" s="78">
        <v>3.3</v>
      </c>
      <c r="L280" s="78">
        <v>0.6</v>
      </c>
      <c r="M280" s="78">
        <v>5</v>
      </c>
      <c r="N280" s="78">
        <v>0.18</v>
      </c>
      <c r="O280" s="80">
        <f t="shared" si="32"/>
        <v>9.8999999999999986</v>
      </c>
      <c r="P280" s="79">
        <v>720</v>
      </c>
      <c r="Q280" s="78">
        <v>15.7</v>
      </c>
      <c r="R280" s="78">
        <v>11.4</v>
      </c>
      <c r="S280" s="78">
        <v>9.5</v>
      </c>
      <c r="T280" s="78">
        <v>20.8</v>
      </c>
      <c r="U280" s="80">
        <f t="shared" si="33"/>
        <v>0.98397569444444444</v>
      </c>
      <c r="V280" s="78"/>
      <c r="W280" s="26"/>
      <c r="X280" s="26"/>
      <c r="Y280" s="26"/>
      <c r="Z280" s="81"/>
      <c r="AA280" s="26"/>
      <c r="AB280" s="14"/>
      <c r="AC280" s="15"/>
      <c r="AD280" s="15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</row>
    <row r="281" spans="1:47" ht="15" customHeight="1">
      <c r="A281" s="77" t="s">
        <v>1062</v>
      </c>
      <c r="B281" s="77" t="s">
        <v>1063</v>
      </c>
      <c r="C281" s="137" t="s">
        <v>5432</v>
      </c>
      <c r="D281" s="78">
        <v>3.79</v>
      </c>
      <c r="E281" s="158">
        <f t="shared" si="30"/>
        <v>1.516</v>
      </c>
      <c r="F281" s="78">
        <v>0.5</v>
      </c>
      <c r="G281" s="78">
        <v>0.5</v>
      </c>
      <c r="H281" s="78">
        <v>5</v>
      </c>
      <c r="I281" s="78">
        <v>0.03</v>
      </c>
      <c r="J281" s="79">
        <v>6</v>
      </c>
      <c r="K281" s="78">
        <v>3.3</v>
      </c>
      <c r="L281" s="78">
        <v>0.6</v>
      </c>
      <c r="M281" s="78">
        <v>5</v>
      </c>
      <c r="N281" s="78">
        <v>0.18</v>
      </c>
      <c r="O281" s="80">
        <f t="shared" si="32"/>
        <v>9.8999999999999986</v>
      </c>
      <c r="P281" s="79">
        <v>720</v>
      </c>
      <c r="Q281" s="78">
        <v>15.7</v>
      </c>
      <c r="R281" s="78">
        <v>11.4</v>
      </c>
      <c r="S281" s="78">
        <v>9.5</v>
      </c>
      <c r="T281" s="78">
        <v>20.8</v>
      </c>
      <c r="U281" s="80">
        <f t="shared" si="33"/>
        <v>0.98397569444444444</v>
      </c>
      <c r="V281" s="78"/>
      <c r="W281" s="26"/>
      <c r="X281" s="26"/>
      <c r="Y281" s="26"/>
      <c r="Z281" s="81"/>
      <c r="AA281" s="26"/>
      <c r="AB281" s="14"/>
      <c r="AC281" s="15"/>
      <c r="AD281" s="15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</row>
    <row r="282" spans="1:47" ht="15" customHeight="1">
      <c r="A282" s="77" t="s">
        <v>1076</v>
      </c>
      <c r="B282" s="77" t="s">
        <v>1077</v>
      </c>
      <c r="C282" s="137" t="s">
        <v>5437</v>
      </c>
      <c r="D282" s="141">
        <v>3.89</v>
      </c>
      <c r="E282" s="158">
        <f t="shared" si="30"/>
        <v>1.556</v>
      </c>
      <c r="F282" s="78">
        <v>1.875</v>
      </c>
      <c r="G282" s="78">
        <v>0.5</v>
      </c>
      <c r="H282" s="78">
        <v>7.25</v>
      </c>
      <c r="I282" s="78">
        <v>0.04</v>
      </c>
      <c r="J282" s="79">
        <v>6</v>
      </c>
      <c r="K282" s="78">
        <v>7.5</v>
      </c>
      <c r="L282" s="78">
        <v>4</v>
      </c>
      <c r="M282" s="78">
        <v>2.25</v>
      </c>
      <c r="N282" s="78">
        <f t="shared" ref="N282:N287" si="34">0.04*6+0.05</f>
        <v>0.28999999999999998</v>
      </c>
      <c r="O282" s="80">
        <f t="shared" si="32"/>
        <v>67.5</v>
      </c>
      <c r="P282" s="79">
        <v>144</v>
      </c>
      <c r="Q282" s="78">
        <v>14</v>
      </c>
      <c r="R282" s="78">
        <v>10</v>
      </c>
      <c r="S282" s="78">
        <v>10</v>
      </c>
      <c r="T282" s="78">
        <v>7.8</v>
      </c>
      <c r="U282" s="80">
        <f t="shared" si="33"/>
        <v>0.81018518518518523</v>
      </c>
      <c r="V282" s="78"/>
      <c r="W282" s="26"/>
      <c r="X282" s="26"/>
      <c r="Y282" s="26"/>
      <c r="Z282" s="81"/>
      <c r="AA282" s="26"/>
      <c r="AB282" s="14"/>
      <c r="AC282" s="15"/>
      <c r="AD282" s="15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</row>
    <row r="283" spans="1:47" ht="15" customHeight="1">
      <c r="A283" s="77" t="s">
        <v>1078</v>
      </c>
      <c r="B283" s="77" t="s">
        <v>1079</v>
      </c>
      <c r="C283" s="137" t="s">
        <v>5439</v>
      </c>
      <c r="D283" s="141">
        <v>3.89</v>
      </c>
      <c r="E283" s="158">
        <f t="shared" si="30"/>
        <v>1.556</v>
      </c>
      <c r="F283" s="78">
        <v>1.875</v>
      </c>
      <c r="G283" s="78">
        <v>0.5</v>
      </c>
      <c r="H283" s="78">
        <v>7.25</v>
      </c>
      <c r="I283" s="78">
        <v>0.04</v>
      </c>
      <c r="J283" s="79">
        <v>6</v>
      </c>
      <c r="K283" s="78">
        <v>7.5</v>
      </c>
      <c r="L283" s="78">
        <v>4</v>
      </c>
      <c r="M283" s="78">
        <v>2.25</v>
      </c>
      <c r="N283" s="78">
        <f t="shared" si="34"/>
        <v>0.28999999999999998</v>
      </c>
      <c r="O283" s="80">
        <f t="shared" si="32"/>
        <v>67.5</v>
      </c>
      <c r="P283" s="79">
        <v>144</v>
      </c>
      <c r="Q283" s="78">
        <v>14</v>
      </c>
      <c r="R283" s="78">
        <v>10</v>
      </c>
      <c r="S283" s="78">
        <v>10</v>
      </c>
      <c r="T283" s="78">
        <v>7.8</v>
      </c>
      <c r="U283" s="80">
        <f t="shared" si="33"/>
        <v>0.81018518518518523</v>
      </c>
      <c r="V283" s="78"/>
      <c r="W283" s="26"/>
      <c r="X283" s="26"/>
      <c r="Y283" s="26"/>
      <c r="Z283" s="81"/>
      <c r="AA283" s="26"/>
      <c r="AB283" s="14"/>
      <c r="AC283" s="15"/>
      <c r="AD283" s="15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</row>
    <row r="284" spans="1:47" ht="15" customHeight="1">
      <c r="A284" s="77" t="s">
        <v>1068</v>
      </c>
      <c r="B284" s="77" t="s">
        <v>1069</v>
      </c>
      <c r="C284" s="137" t="s">
        <v>5427</v>
      </c>
      <c r="D284" s="141">
        <v>3.89</v>
      </c>
      <c r="E284" s="158">
        <f t="shared" si="30"/>
        <v>1.556</v>
      </c>
      <c r="F284" s="78">
        <v>1.875</v>
      </c>
      <c r="G284" s="78">
        <v>0.5</v>
      </c>
      <c r="H284" s="78">
        <v>7.25</v>
      </c>
      <c r="I284" s="78">
        <v>3.7499999999999999E-2</v>
      </c>
      <c r="J284" s="79">
        <v>6</v>
      </c>
      <c r="K284" s="78">
        <v>7.5</v>
      </c>
      <c r="L284" s="78">
        <v>4</v>
      </c>
      <c r="M284" s="78">
        <v>2.25</v>
      </c>
      <c r="N284" s="78">
        <f t="shared" si="34"/>
        <v>0.28999999999999998</v>
      </c>
      <c r="O284" s="80">
        <f t="shared" si="32"/>
        <v>67.5</v>
      </c>
      <c r="P284" s="79">
        <v>144</v>
      </c>
      <c r="Q284" s="78">
        <v>14</v>
      </c>
      <c r="R284" s="78">
        <v>10</v>
      </c>
      <c r="S284" s="78">
        <v>10</v>
      </c>
      <c r="T284" s="78">
        <v>7.8</v>
      </c>
      <c r="U284" s="80">
        <f t="shared" si="33"/>
        <v>0.81018518518518523</v>
      </c>
      <c r="V284" s="78"/>
      <c r="W284" s="26"/>
      <c r="X284" s="26"/>
      <c r="Y284" s="26"/>
      <c r="Z284" s="81"/>
      <c r="AA284" s="26"/>
      <c r="AB284" s="14"/>
      <c r="AC284" s="15"/>
      <c r="AD284" s="15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</row>
    <row r="285" spans="1:47" ht="15" customHeight="1">
      <c r="A285" s="77" t="s">
        <v>1070</v>
      </c>
      <c r="B285" s="77" t="s">
        <v>1071</v>
      </c>
      <c r="C285" s="137" t="s">
        <v>5429</v>
      </c>
      <c r="D285" s="141">
        <v>3.89</v>
      </c>
      <c r="E285" s="158">
        <f t="shared" si="30"/>
        <v>1.556</v>
      </c>
      <c r="F285" s="78">
        <v>1.875</v>
      </c>
      <c r="G285" s="78">
        <v>0.5</v>
      </c>
      <c r="H285" s="78">
        <v>7.25</v>
      </c>
      <c r="I285" s="78">
        <v>0.04</v>
      </c>
      <c r="J285" s="79">
        <v>6</v>
      </c>
      <c r="K285" s="78">
        <v>7.5</v>
      </c>
      <c r="L285" s="78">
        <v>4</v>
      </c>
      <c r="M285" s="78">
        <v>2.25</v>
      </c>
      <c r="N285" s="78">
        <f t="shared" si="34"/>
        <v>0.28999999999999998</v>
      </c>
      <c r="O285" s="80">
        <f t="shared" si="32"/>
        <v>67.5</v>
      </c>
      <c r="P285" s="79">
        <v>144</v>
      </c>
      <c r="Q285" s="78">
        <v>14</v>
      </c>
      <c r="R285" s="78">
        <v>10</v>
      </c>
      <c r="S285" s="78">
        <v>10</v>
      </c>
      <c r="T285" s="78">
        <v>7.8</v>
      </c>
      <c r="U285" s="80">
        <f t="shared" si="33"/>
        <v>0.81018518518518523</v>
      </c>
      <c r="V285" s="78"/>
      <c r="W285" s="26"/>
      <c r="X285" s="26"/>
      <c r="Y285" s="26"/>
      <c r="Z285" s="81"/>
      <c r="AA285" s="26"/>
      <c r="AB285" s="14"/>
      <c r="AC285" s="15"/>
      <c r="AD285" s="15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</row>
    <row r="286" spans="1:47" ht="15" customHeight="1">
      <c r="A286" s="77" t="s">
        <v>1072</v>
      </c>
      <c r="B286" s="77" t="s">
        <v>1073</v>
      </c>
      <c r="C286" s="137" t="s">
        <v>5431</v>
      </c>
      <c r="D286" s="141">
        <v>3.89</v>
      </c>
      <c r="E286" s="158">
        <f t="shared" si="30"/>
        <v>1.556</v>
      </c>
      <c r="F286" s="78">
        <v>1.875</v>
      </c>
      <c r="G286" s="78">
        <v>0.5</v>
      </c>
      <c r="H286" s="78">
        <v>7.25</v>
      </c>
      <c r="I286" s="78">
        <v>0.04</v>
      </c>
      <c r="J286" s="79">
        <v>6</v>
      </c>
      <c r="K286" s="78">
        <v>7.5</v>
      </c>
      <c r="L286" s="78">
        <v>4</v>
      </c>
      <c r="M286" s="78">
        <v>2.25</v>
      </c>
      <c r="N286" s="78">
        <f t="shared" si="34"/>
        <v>0.28999999999999998</v>
      </c>
      <c r="O286" s="80">
        <f t="shared" si="32"/>
        <v>67.5</v>
      </c>
      <c r="P286" s="79">
        <v>144</v>
      </c>
      <c r="Q286" s="78">
        <v>14</v>
      </c>
      <c r="R286" s="78">
        <v>10</v>
      </c>
      <c r="S286" s="78">
        <v>10</v>
      </c>
      <c r="T286" s="78">
        <v>7.8</v>
      </c>
      <c r="U286" s="80">
        <f t="shared" si="33"/>
        <v>0.81018518518518523</v>
      </c>
      <c r="V286" s="78"/>
      <c r="W286" s="26"/>
      <c r="X286" s="26"/>
      <c r="Y286" s="26"/>
      <c r="Z286" s="81"/>
      <c r="AA286" s="26"/>
      <c r="AB286" s="14"/>
      <c r="AC286" s="15"/>
      <c r="AD286" s="15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</row>
    <row r="287" spans="1:47" ht="15" customHeight="1">
      <c r="A287" s="77" t="s">
        <v>1074</v>
      </c>
      <c r="B287" s="97" t="s">
        <v>1075</v>
      </c>
      <c r="C287" s="137" t="s">
        <v>5433</v>
      </c>
      <c r="D287" s="141">
        <v>3.89</v>
      </c>
      <c r="E287" s="158">
        <f t="shared" si="30"/>
        <v>1.556</v>
      </c>
      <c r="F287" s="78">
        <v>1.875</v>
      </c>
      <c r="G287" s="78">
        <v>0.5</v>
      </c>
      <c r="H287" s="78">
        <v>7.25</v>
      </c>
      <c r="I287" s="78">
        <v>0.04</v>
      </c>
      <c r="J287" s="79">
        <v>6</v>
      </c>
      <c r="K287" s="78">
        <v>7.5</v>
      </c>
      <c r="L287" s="78">
        <v>4</v>
      </c>
      <c r="M287" s="78">
        <v>2.25</v>
      </c>
      <c r="N287" s="78">
        <f t="shared" si="34"/>
        <v>0.28999999999999998</v>
      </c>
      <c r="O287" s="80">
        <f t="shared" si="32"/>
        <v>67.5</v>
      </c>
      <c r="P287" s="79">
        <v>144</v>
      </c>
      <c r="Q287" s="78">
        <v>14</v>
      </c>
      <c r="R287" s="78">
        <v>10</v>
      </c>
      <c r="S287" s="78">
        <v>10</v>
      </c>
      <c r="T287" s="78">
        <v>7.8</v>
      </c>
      <c r="U287" s="80">
        <f t="shared" si="33"/>
        <v>0.81018518518518523</v>
      </c>
      <c r="V287" s="78"/>
      <c r="W287" s="26"/>
      <c r="X287" s="26"/>
      <c r="Y287" s="26"/>
      <c r="Z287" s="81"/>
      <c r="AA287" s="26"/>
      <c r="AB287" s="14"/>
      <c r="AC287" s="15"/>
      <c r="AD287" s="15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</row>
    <row r="288" spans="1:47" ht="15" customHeight="1">
      <c r="A288" s="77" t="s">
        <v>1080</v>
      </c>
      <c r="B288" s="77" t="s">
        <v>1081</v>
      </c>
      <c r="C288" s="137" t="s">
        <v>5434</v>
      </c>
      <c r="D288" s="141">
        <v>15.26</v>
      </c>
      <c r="E288" s="158">
        <f t="shared" si="30"/>
        <v>6.1040000000000001</v>
      </c>
      <c r="F288" s="78">
        <v>3.25</v>
      </c>
      <c r="G288" s="78">
        <v>0.5</v>
      </c>
      <c r="H288" s="78">
        <v>7.25</v>
      </c>
      <c r="I288" s="78">
        <v>0.124</v>
      </c>
      <c r="J288" s="79">
        <v>1</v>
      </c>
      <c r="K288" s="78">
        <v>3.25</v>
      </c>
      <c r="L288" s="78">
        <v>0.5</v>
      </c>
      <c r="M288" s="78">
        <v>7.25</v>
      </c>
      <c r="N288" s="78">
        <v>0.12</v>
      </c>
      <c r="O288" s="80">
        <f t="shared" si="32"/>
        <v>11.78125</v>
      </c>
      <c r="P288" s="79">
        <v>72</v>
      </c>
      <c r="Q288" s="78">
        <v>17</v>
      </c>
      <c r="R288" s="78">
        <v>14</v>
      </c>
      <c r="S288" s="78">
        <v>9</v>
      </c>
      <c r="T288" s="78">
        <v>11.9</v>
      </c>
      <c r="U288" s="80">
        <f t="shared" si="33"/>
        <v>1.2395833333333333</v>
      </c>
      <c r="V288" s="78"/>
      <c r="W288" s="26"/>
      <c r="X288" s="26"/>
      <c r="Y288" s="26"/>
      <c r="Z288" s="81"/>
      <c r="AA288" s="26"/>
      <c r="AB288" s="14"/>
      <c r="AC288" s="15"/>
      <c r="AD288" s="15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</row>
    <row r="289" spans="1:47" ht="15" customHeight="1">
      <c r="A289" s="77" t="s">
        <v>1082</v>
      </c>
      <c r="B289" s="77" t="s">
        <v>1083</v>
      </c>
      <c r="C289" s="137" t="s">
        <v>5435</v>
      </c>
      <c r="D289" s="141">
        <v>15.26</v>
      </c>
      <c r="E289" s="158">
        <f t="shared" si="30"/>
        <v>6.1040000000000001</v>
      </c>
      <c r="F289" s="78">
        <v>3.25</v>
      </c>
      <c r="G289" s="78">
        <v>0.5</v>
      </c>
      <c r="H289" s="78">
        <v>7.25</v>
      </c>
      <c r="I289" s="78">
        <v>0.124</v>
      </c>
      <c r="J289" s="79">
        <v>1</v>
      </c>
      <c r="K289" s="78">
        <v>3.25</v>
      </c>
      <c r="L289" s="78">
        <v>0.5</v>
      </c>
      <c r="M289" s="78">
        <v>7.25</v>
      </c>
      <c r="N289" s="78">
        <v>0.12</v>
      </c>
      <c r="O289" s="80">
        <f t="shared" si="32"/>
        <v>11.78125</v>
      </c>
      <c r="P289" s="79">
        <v>72</v>
      </c>
      <c r="Q289" s="78">
        <v>17</v>
      </c>
      <c r="R289" s="78">
        <v>14</v>
      </c>
      <c r="S289" s="78">
        <v>9</v>
      </c>
      <c r="T289" s="78">
        <v>11.9</v>
      </c>
      <c r="U289" s="80">
        <f t="shared" si="33"/>
        <v>1.2395833333333333</v>
      </c>
      <c r="V289" s="78"/>
      <c r="W289" s="26"/>
      <c r="X289" s="26"/>
      <c r="Y289" s="26"/>
      <c r="Z289" s="81"/>
      <c r="AA289" s="26"/>
      <c r="AB289" s="14"/>
      <c r="AC289" s="15"/>
      <c r="AD289" s="15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</row>
    <row r="290" spans="1:47" ht="15" customHeight="1">
      <c r="A290" s="77" t="s">
        <v>1444</v>
      </c>
      <c r="B290" s="77" t="s">
        <v>1445</v>
      </c>
      <c r="C290" s="137" t="s">
        <v>1446</v>
      </c>
      <c r="D290" s="141">
        <v>3.99</v>
      </c>
      <c r="E290" s="158">
        <f t="shared" si="30"/>
        <v>1.5960000000000001</v>
      </c>
      <c r="F290" s="78">
        <v>0.6875</v>
      </c>
      <c r="G290" s="78">
        <v>0.6875</v>
      </c>
      <c r="H290" s="78">
        <v>5.5</v>
      </c>
      <c r="I290" s="78">
        <v>0.04</v>
      </c>
      <c r="J290" s="79">
        <v>6</v>
      </c>
      <c r="K290" s="78">
        <v>5.75</v>
      </c>
      <c r="L290" s="78">
        <v>2.3125</v>
      </c>
      <c r="M290" s="78">
        <v>1.5625</v>
      </c>
      <c r="N290" s="78">
        <v>0.27</v>
      </c>
      <c r="O290" s="80">
        <v>19.40625</v>
      </c>
      <c r="P290" s="79">
        <v>720</v>
      </c>
      <c r="Q290" s="78">
        <v>19.75</v>
      </c>
      <c r="R290" s="78">
        <v>12.5</v>
      </c>
      <c r="S290" s="78">
        <v>13</v>
      </c>
      <c r="T290" s="78">
        <v>37.5</v>
      </c>
      <c r="U290" s="80">
        <v>1.857277199074074</v>
      </c>
      <c r="V290" s="78"/>
      <c r="W290" s="78"/>
      <c r="X290" s="26"/>
      <c r="Y290" s="26"/>
      <c r="Z290" s="81" t="s">
        <v>26</v>
      </c>
      <c r="AA290" s="26"/>
      <c r="AB290" s="14"/>
      <c r="AC290" s="15"/>
      <c r="AD290" s="15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</row>
    <row r="291" spans="1:47" ht="15" customHeight="1">
      <c r="A291" s="77" t="s">
        <v>1450</v>
      </c>
      <c r="B291" s="77" t="s">
        <v>1451</v>
      </c>
      <c r="C291" s="137" t="s">
        <v>1452</v>
      </c>
      <c r="D291" s="141">
        <v>3.99</v>
      </c>
      <c r="E291" s="158">
        <f t="shared" si="30"/>
        <v>1.5960000000000001</v>
      </c>
      <c r="F291" s="78">
        <v>0.6875</v>
      </c>
      <c r="G291" s="78">
        <v>0.6875</v>
      </c>
      <c r="H291" s="78">
        <v>5.5</v>
      </c>
      <c r="I291" s="78">
        <v>0.04</v>
      </c>
      <c r="J291" s="79">
        <v>6</v>
      </c>
      <c r="K291" s="78">
        <v>5.75</v>
      </c>
      <c r="L291" s="78">
        <v>2.3125</v>
      </c>
      <c r="M291" s="78">
        <v>1.5625</v>
      </c>
      <c r="N291" s="78">
        <v>0.27</v>
      </c>
      <c r="O291" s="80">
        <v>19.40625</v>
      </c>
      <c r="P291" s="79">
        <v>720</v>
      </c>
      <c r="Q291" s="78">
        <v>19.75</v>
      </c>
      <c r="R291" s="78">
        <v>12.5</v>
      </c>
      <c r="S291" s="78">
        <v>13</v>
      </c>
      <c r="T291" s="78">
        <v>37.5</v>
      </c>
      <c r="U291" s="80">
        <v>1.857277199074074</v>
      </c>
      <c r="V291" s="78"/>
      <c r="W291" s="78"/>
      <c r="X291" s="26"/>
      <c r="Y291" s="26"/>
      <c r="Z291" s="81" t="s">
        <v>26</v>
      </c>
      <c r="AA291" s="26"/>
      <c r="AB291" s="14"/>
      <c r="AC291" s="15"/>
      <c r="AD291" s="15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</row>
    <row r="292" spans="1:47" ht="15" customHeight="1">
      <c r="A292" s="77" t="s">
        <v>1447</v>
      </c>
      <c r="B292" s="77" t="s">
        <v>1448</v>
      </c>
      <c r="C292" s="137" t="s">
        <v>1449</v>
      </c>
      <c r="D292" s="141">
        <v>3.99</v>
      </c>
      <c r="E292" s="158">
        <f t="shared" si="30"/>
        <v>1.5960000000000001</v>
      </c>
      <c r="F292" s="78">
        <v>0.6875</v>
      </c>
      <c r="G292" s="78">
        <v>0.6875</v>
      </c>
      <c r="H292" s="78">
        <v>5.5</v>
      </c>
      <c r="I292" s="78">
        <v>0.04</v>
      </c>
      <c r="J292" s="79">
        <v>6</v>
      </c>
      <c r="K292" s="78">
        <v>5.75</v>
      </c>
      <c r="L292" s="78">
        <v>2.3125</v>
      </c>
      <c r="M292" s="78">
        <v>1.5625</v>
      </c>
      <c r="N292" s="78">
        <v>0.27</v>
      </c>
      <c r="O292" s="80">
        <v>19.40625</v>
      </c>
      <c r="P292" s="79">
        <v>720</v>
      </c>
      <c r="Q292" s="78">
        <v>19.75</v>
      </c>
      <c r="R292" s="78">
        <v>12.5</v>
      </c>
      <c r="S292" s="78">
        <v>13</v>
      </c>
      <c r="T292" s="78">
        <v>37.5</v>
      </c>
      <c r="U292" s="80">
        <v>1.857277199074074</v>
      </c>
      <c r="V292" s="78"/>
      <c r="W292" s="78"/>
      <c r="X292" s="26"/>
      <c r="Y292" s="26"/>
      <c r="Z292" s="81" t="s">
        <v>26</v>
      </c>
      <c r="AA292" s="26"/>
      <c r="AB292" s="14"/>
      <c r="AC292" s="15"/>
      <c r="AD292" s="15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</row>
    <row r="293" spans="1:47" ht="15" customHeight="1">
      <c r="A293" s="77" t="s">
        <v>1441</v>
      </c>
      <c r="B293" s="77" t="s">
        <v>1442</v>
      </c>
      <c r="C293" s="137" t="s">
        <v>1443</v>
      </c>
      <c r="D293" s="141">
        <v>3.99</v>
      </c>
      <c r="E293" s="158">
        <f t="shared" si="30"/>
        <v>1.5960000000000001</v>
      </c>
      <c r="F293" s="78">
        <v>0.6875</v>
      </c>
      <c r="G293" s="78">
        <v>0.6875</v>
      </c>
      <c r="H293" s="78">
        <v>5.5</v>
      </c>
      <c r="I293" s="78">
        <v>0.04</v>
      </c>
      <c r="J293" s="79">
        <v>6</v>
      </c>
      <c r="K293" s="78">
        <v>5.75</v>
      </c>
      <c r="L293" s="78">
        <v>2.3125</v>
      </c>
      <c r="M293" s="78">
        <v>1.5625</v>
      </c>
      <c r="N293" s="78">
        <v>0.27</v>
      </c>
      <c r="O293" s="80">
        <v>19.40625</v>
      </c>
      <c r="P293" s="79">
        <v>720</v>
      </c>
      <c r="Q293" s="78">
        <v>19.75</v>
      </c>
      <c r="R293" s="78">
        <v>12.5</v>
      </c>
      <c r="S293" s="78">
        <v>13</v>
      </c>
      <c r="T293" s="78">
        <v>37.5</v>
      </c>
      <c r="U293" s="80">
        <v>1.857277199074074</v>
      </c>
      <c r="V293" s="78"/>
      <c r="W293" s="78"/>
      <c r="X293" s="26"/>
      <c r="Y293" s="26"/>
      <c r="Z293" s="81" t="s">
        <v>26</v>
      </c>
      <c r="AA293" s="26"/>
      <c r="AB293" s="14"/>
      <c r="AC293" s="15"/>
      <c r="AD293" s="15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</row>
    <row r="294" spans="1:47" ht="15" customHeight="1">
      <c r="A294" s="77" t="s">
        <v>1411</v>
      </c>
      <c r="B294" s="77" t="s">
        <v>1412</v>
      </c>
      <c r="C294" s="137" t="s">
        <v>1413</v>
      </c>
      <c r="D294" s="141">
        <v>3.99</v>
      </c>
      <c r="E294" s="158">
        <f t="shared" si="30"/>
        <v>1.5960000000000001</v>
      </c>
      <c r="F294" s="78">
        <v>0.6875</v>
      </c>
      <c r="G294" s="78">
        <v>0.6875</v>
      </c>
      <c r="H294" s="78">
        <v>5.5</v>
      </c>
      <c r="I294" s="78">
        <v>0.04</v>
      </c>
      <c r="J294" s="79">
        <v>6</v>
      </c>
      <c r="K294" s="78">
        <v>5.75</v>
      </c>
      <c r="L294" s="78">
        <v>2.3125</v>
      </c>
      <c r="M294" s="78">
        <v>1.5625</v>
      </c>
      <c r="N294" s="78">
        <v>0.27</v>
      </c>
      <c r="O294" s="80">
        <v>19.40625</v>
      </c>
      <c r="P294" s="79">
        <v>720</v>
      </c>
      <c r="Q294" s="78">
        <v>19.75</v>
      </c>
      <c r="R294" s="78">
        <v>12.5</v>
      </c>
      <c r="S294" s="78">
        <v>13</v>
      </c>
      <c r="T294" s="78">
        <v>37.5</v>
      </c>
      <c r="U294" s="80">
        <v>1.857277199074074</v>
      </c>
      <c r="V294" s="78"/>
      <c r="W294" s="78"/>
      <c r="X294" s="26"/>
      <c r="Y294" s="26"/>
      <c r="Z294" s="81" t="s">
        <v>26</v>
      </c>
      <c r="AA294" s="26"/>
      <c r="AB294" s="14"/>
      <c r="AC294" s="15"/>
      <c r="AD294" s="15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</row>
    <row r="295" spans="1:47" ht="15" customHeight="1">
      <c r="A295" s="77" t="s">
        <v>1381</v>
      </c>
      <c r="B295" s="77" t="s">
        <v>1382</v>
      </c>
      <c r="C295" s="137" t="s">
        <v>1383</v>
      </c>
      <c r="D295" s="141">
        <v>3.99</v>
      </c>
      <c r="E295" s="158">
        <f t="shared" si="30"/>
        <v>1.5960000000000001</v>
      </c>
      <c r="F295" s="78">
        <v>0.6875</v>
      </c>
      <c r="G295" s="78">
        <v>0.6875</v>
      </c>
      <c r="H295" s="78">
        <v>5.5</v>
      </c>
      <c r="I295" s="78">
        <v>0.04</v>
      </c>
      <c r="J295" s="79">
        <v>6</v>
      </c>
      <c r="K295" s="78">
        <v>5.75</v>
      </c>
      <c r="L295" s="78">
        <v>2.3125</v>
      </c>
      <c r="M295" s="78">
        <v>1.5625</v>
      </c>
      <c r="N295" s="78">
        <v>0.27</v>
      </c>
      <c r="O295" s="80">
        <v>19.40625</v>
      </c>
      <c r="P295" s="79">
        <v>720</v>
      </c>
      <c r="Q295" s="78">
        <v>19.75</v>
      </c>
      <c r="R295" s="78">
        <v>12.5</v>
      </c>
      <c r="S295" s="78">
        <v>13</v>
      </c>
      <c r="T295" s="78">
        <v>37.5</v>
      </c>
      <c r="U295" s="80">
        <v>1.857277199074074</v>
      </c>
      <c r="V295" s="78"/>
      <c r="W295" s="78"/>
      <c r="X295" s="26"/>
      <c r="Y295" s="26"/>
      <c r="Z295" s="81" t="s">
        <v>26</v>
      </c>
      <c r="AA295" s="26"/>
      <c r="AB295" s="14"/>
      <c r="AC295" s="15"/>
      <c r="AD295" s="15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</row>
    <row r="296" spans="1:47" ht="15" customHeight="1">
      <c r="A296" s="77" t="s">
        <v>1375</v>
      </c>
      <c r="B296" s="77" t="s">
        <v>1376</v>
      </c>
      <c r="C296" s="137" t="s">
        <v>1377</v>
      </c>
      <c r="D296" s="141">
        <v>3.99</v>
      </c>
      <c r="E296" s="158">
        <f t="shared" si="30"/>
        <v>1.5960000000000001</v>
      </c>
      <c r="F296" s="78">
        <v>0.6875</v>
      </c>
      <c r="G296" s="78">
        <v>0.6875</v>
      </c>
      <c r="H296" s="78">
        <v>5.5</v>
      </c>
      <c r="I296" s="78">
        <v>0.04</v>
      </c>
      <c r="J296" s="79">
        <v>6</v>
      </c>
      <c r="K296" s="78">
        <v>5.75</v>
      </c>
      <c r="L296" s="78">
        <v>2.3125</v>
      </c>
      <c r="M296" s="78">
        <v>1.5625</v>
      </c>
      <c r="N296" s="78">
        <v>0.27</v>
      </c>
      <c r="O296" s="80">
        <v>19.40625</v>
      </c>
      <c r="P296" s="79">
        <v>720</v>
      </c>
      <c r="Q296" s="78">
        <v>19.75</v>
      </c>
      <c r="R296" s="78">
        <v>12.5</v>
      </c>
      <c r="S296" s="78">
        <v>13</v>
      </c>
      <c r="T296" s="78">
        <v>37.5</v>
      </c>
      <c r="U296" s="80">
        <v>1.857277199074074</v>
      </c>
      <c r="V296" s="78"/>
      <c r="W296" s="78"/>
      <c r="X296" s="26"/>
      <c r="Y296" s="26"/>
      <c r="Z296" s="81" t="s">
        <v>26</v>
      </c>
      <c r="AA296" s="26"/>
      <c r="AB296" s="14"/>
      <c r="AC296" s="15"/>
      <c r="AD296" s="15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</row>
    <row r="297" spans="1:47" ht="15" customHeight="1">
      <c r="A297" s="77" t="s">
        <v>1432</v>
      </c>
      <c r="B297" s="77" t="s">
        <v>1433</v>
      </c>
      <c r="C297" s="137" t="s">
        <v>1434</v>
      </c>
      <c r="D297" s="141">
        <v>3.99</v>
      </c>
      <c r="E297" s="158">
        <f t="shared" si="30"/>
        <v>1.5960000000000001</v>
      </c>
      <c r="F297" s="78">
        <v>0.6875</v>
      </c>
      <c r="G297" s="78">
        <v>0.6875</v>
      </c>
      <c r="H297" s="78">
        <v>5.5</v>
      </c>
      <c r="I297" s="78">
        <v>0.04</v>
      </c>
      <c r="J297" s="79">
        <v>6</v>
      </c>
      <c r="K297" s="78">
        <v>5.75</v>
      </c>
      <c r="L297" s="78">
        <v>2.3125</v>
      </c>
      <c r="M297" s="78">
        <v>1.5625</v>
      </c>
      <c r="N297" s="78">
        <v>0.27</v>
      </c>
      <c r="O297" s="80">
        <v>19.40625</v>
      </c>
      <c r="P297" s="79">
        <v>720</v>
      </c>
      <c r="Q297" s="78">
        <v>19.75</v>
      </c>
      <c r="R297" s="78">
        <v>12.5</v>
      </c>
      <c r="S297" s="78">
        <v>13</v>
      </c>
      <c r="T297" s="78">
        <v>37.5</v>
      </c>
      <c r="U297" s="80">
        <v>1.857277199074074</v>
      </c>
      <c r="V297" s="78"/>
      <c r="W297" s="78"/>
      <c r="X297" s="26"/>
      <c r="Y297" s="26"/>
      <c r="Z297" s="81" t="s">
        <v>26</v>
      </c>
      <c r="AA297" s="26"/>
      <c r="AB297" s="14"/>
      <c r="AC297" s="15"/>
      <c r="AD297" s="15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</row>
    <row r="298" spans="1:47" ht="15" customHeight="1">
      <c r="A298" s="77" t="s">
        <v>1384</v>
      </c>
      <c r="B298" s="77" t="s">
        <v>1385</v>
      </c>
      <c r="C298" s="137" t="s">
        <v>1386</v>
      </c>
      <c r="D298" s="141">
        <v>3.99</v>
      </c>
      <c r="E298" s="158">
        <f t="shared" si="30"/>
        <v>1.5960000000000001</v>
      </c>
      <c r="F298" s="78">
        <v>0.6875</v>
      </c>
      <c r="G298" s="78">
        <v>0.6875</v>
      </c>
      <c r="H298" s="78">
        <v>5.5</v>
      </c>
      <c r="I298" s="78">
        <v>0.04</v>
      </c>
      <c r="J298" s="79">
        <v>6</v>
      </c>
      <c r="K298" s="78">
        <v>5.75</v>
      </c>
      <c r="L298" s="78">
        <v>2.3125</v>
      </c>
      <c r="M298" s="78">
        <v>1.5625</v>
      </c>
      <c r="N298" s="78">
        <v>0.27</v>
      </c>
      <c r="O298" s="80">
        <v>19.40625</v>
      </c>
      <c r="P298" s="79">
        <v>720</v>
      </c>
      <c r="Q298" s="78">
        <v>19.75</v>
      </c>
      <c r="R298" s="78">
        <v>12.5</v>
      </c>
      <c r="S298" s="78">
        <v>13</v>
      </c>
      <c r="T298" s="78">
        <v>37.5</v>
      </c>
      <c r="U298" s="80">
        <v>1.857277199074074</v>
      </c>
      <c r="V298" s="78"/>
      <c r="W298" s="78"/>
      <c r="X298" s="26"/>
      <c r="Y298" s="26"/>
      <c r="Z298" s="81" t="s">
        <v>26</v>
      </c>
      <c r="AA298" s="26"/>
      <c r="AB298" s="14"/>
      <c r="AC298" s="15"/>
      <c r="AD298" s="15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</row>
    <row r="299" spans="1:47" ht="15" customHeight="1">
      <c r="A299" s="77" t="s">
        <v>1429</v>
      </c>
      <c r="B299" s="77" t="s">
        <v>1430</v>
      </c>
      <c r="C299" s="137" t="s">
        <v>1431</v>
      </c>
      <c r="D299" s="141">
        <v>3.99</v>
      </c>
      <c r="E299" s="158">
        <f t="shared" si="30"/>
        <v>1.5960000000000001</v>
      </c>
      <c r="F299" s="78">
        <v>0.6875</v>
      </c>
      <c r="G299" s="78">
        <v>0.6875</v>
      </c>
      <c r="H299" s="78">
        <v>5.5</v>
      </c>
      <c r="I299" s="78">
        <v>0.04</v>
      </c>
      <c r="J299" s="79">
        <v>6</v>
      </c>
      <c r="K299" s="78">
        <v>5.75</v>
      </c>
      <c r="L299" s="78">
        <v>2.3125</v>
      </c>
      <c r="M299" s="78">
        <v>1.5625</v>
      </c>
      <c r="N299" s="78">
        <v>0.27</v>
      </c>
      <c r="O299" s="80">
        <v>19.40625</v>
      </c>
      <c r="P299" s="79">
        <v>720</v>
      </c>
      <c r="Q299" s="78">
        <v>19.75</v>
      </c>
      <c r="R299" s="78">
        <v>12.5</v>
      </c>
      <c r="S299" s="78">
        <v>13</v>
      </c>
      <c r="T299" s="78">
        <v>37.5</v>
      </c>
      <c r="U299" s="80">
        <v>1.857277199074074</v>
      </c>
      <c r="V299" s="78"/>
      <c r="W299" s="78"/>
      <c r="X299" s="26"/>
      <c r="Y299" s="26"/>
      <c r="Z299" s="81" t="s">
        <v>26</v>
      </c>
      <c r="AA299" s="26"/>
      <c r="AB299" s="14"/>
      <c r="AC299" s="15"/>
      <c r="AD299" s="15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</row>
    <row r="300" spans="1:47" ht="15" customHeight="1">
      <c r="A300" s="77" t="s">
        <v>1408</v>
      </c>
      <c r="B300" s="77" t="s">
        <v>1409</v>
      </c>
      <c r="C300" s="137" t="s">
        <v>1410</v>
      </c>
      <c r="D300" s="141">
        <v>3.99</v>
      </c>
      <c r="E300" s="158">
        <f t="shared" si="30"/>
        <v>1.5960000000000001</v>
      </c>
      <c r="F300" s="78">
        <v>0.6875</v>
      </c>
      <c r="G300" s="78">
        <v>0.6875</v>
      </c>
      <c r="H300" s="78">
        <v>5.5</v>
      </c>
      <c r="I300" s="78">
        <v>0.04</v>
      </c>
      <c r="J300" s="79">
        <v>6</v>
      </c>
      <c r="K300" s="78">
        <v>5.75</v>
      </c>
      <c r="L300" s="78">
        <v>2.3125</v>
      </c>
      <c r="M300" s="78">
        <v>1.5625</v>
      </c>
      <c r="N300" s="78">
        <v>0.27</v>
      </c>
      <c r="O300" s="80">
        <v>19.40625</v>
      </c>
      <c r="P300" s="79">
        <v>720</v>
      </c>
      <c r="Q300" s="78">
        <v>19.75</v>
      </c>
      <c r="R300" s="78">
        <v>12.5</v>
      </c>
      <c r="S300" s="78">
        <v>13</v>
      </c>
      <c r="T300" s="78">
        <v>37.5</v>
      </c>
      <c r="U300" s="80">
        <v>1.857277199074074</v>
      </c>
      <c r="V300" s="78"/>
      <c r="W300" s="78"/>
      <c r="X300" s="26"/>
      <c r="Y300" s="26"/>
      <c r="Z300" s="81" t="s">
        <v>26</v>
      </c>
      <c r="AA300" s="26"/>
      <c r="AB300" s="14"/>
      <c r="AC300" s="15"/>
      <c r="AD300" s="15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</row>
    <row r="301" spans="1:47" ht="15" customHeight="1">
      <c r="A301" s="77" t="s">
        <v>1369</v>
      </c>
      <c r="B301" s="77" t="s">
        <v>1370</v>
      </c>
      <c r="C301" s="137" t="s">
        <v>1371</v>
      </c>
      <c r="D301" s="141">
        <v>3.99</v>
      </c>
      <c r="E301" s="158">
        <f t="shared" si="30"/>
        <v>1.5960000000000001</v>
      </c>
      <c r="F301" s="78">
        <v>0.6875</v>
      </c>
      <c r="G301" s="78">
        <v>0.6875</v>
      </c>
      <c r="H301" s="78">
        <v>5.5</v>
      </c>
      <c r="I301" s="78">
        <v>0.04</v>
      </c>
      <c r="J301" s="79">
        <v>6</v>
      </c>
      <c r="K301" s="78">
        <v>5.75</v>
      </c>
      <c r="L301" s="78">
        <v>2.3125</v>
      </c>
      <c r="M301" s="78">
        <v>1.5625</v>
      </c>
      <c r="N301" s="78">
        <v>0.27</v>
      </c>
      <c r="O301" s="80">
        <v>19.40625</v>
      </c>
      <c r="P301" s="79">
        <v>720</v>
      </c>
      <c r="Q301" s="78">
        <v>19.5</v>
      </c>
      <c r="R301" s="78">
        <v>12.5</v>
      </c>
      <c r="S301" s="78">
        <v>13</v>
      </c>
      <c r="T301" s="78">
        <v>37.5</v>
      </c>
      <c r="U301" s="80">
        <v>1.857277199074074</v>
      </c>
      <c r="V301" s="78"/>
      <c r="W301" s="78"/>
      <c r="X301" s="26"/>
      <c r="Y301" s="26"/>
      <c r="Z301" s="81" t="s">
        <v>26</v>
      </c>
      <c r="AA301" s="26"/>
      <c r="AB301" s="14"/>
      <c r="AC301" s="15"/>
      <c r="AD301" s="15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</row>
    <row r="302" spans="1:47" ht="15" customHeight="1">
      <c r="A302" s="77" t="s">
        <v>1426</v>
      </c>
      <c r="B302" s="77" t="s">
        <v>1427</v>
      </c>
      <c r="C302" s="137" t="s">
        <v>1428</v>
      </c>
      <c r="D302" s="141">
        <v>3.99</v>
      </c>
      <c r="E302" s="158">
        <f t="shared" si="30"/>
        <v>1.5960000000000001</v>
      </c>
      <c r="F302" s="78">
        <v>0.6875</v>
      </c>
      <c r="G302" s="78">
        <v>0.6875</v>
      </c>
      <c r="H302" s="78">
        <v>5.5</v>
      </c>
      <c r="I302" s="78">
        <v>0.04</v>
      </c>
      <c r="J302" s="79">
        <v>6</v>
      </c>
      <c r="K302" s="78">
        <v>5.75</v>
      </c>
      <c r="L302" s="78">
        <v>2.3125</v>
      </c>
      <c r="M302" s="78">
        <v>1.5625</v>
      </c>
      <c r="N302" s="78">
        <v>0.27</v>
      </c>
      <c r="O302" s="80">
        <v>19.40625</v>
      </c>
      <c r="P302" s="79">
        <v>720</v>
      </c>
      <c r="Q302" s="78">
        <v>19.75</v>
      </c>
      <c r="R302" s="78">
        <v>12.5</v>
      </c>
      <c r="S302" s="78">
        <v>13</v>
      </c>
      <c r="T302" s="78">
        <v>37.5</v>
      </c>
      <c r="U302" s="80">
        <v>1.857277199074074</v>
      </c>
      <c r="V302" s="78"/>
      <c r="W302" s="78"/>
      <c r="X302" s="26"/>
      <c r="Y302" s="26"/>
      <c r="Z302" s="81" t="s">
        <v>26</v>
      </c>
      <c r="AA302" s="26"/>
      <c r="AB302" s="14"/>
      <c r="AC302" s="15"/>
      <c r="AD302" s="15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</row>
    <row r="303" spans="1:47" ht="15" customHeight="1">
      <c r="A303" s="77" t="s">
        <v>1396</v>
      </c>
      <c r="B303" s="77" t="s">
        <v>1397</v>
      </c>
      <c r="C303" s="137" t="s">
        <v>1398</v>
      </c>
      <c r="D303" s="141">
        <v>3.99</v>
      </c>
      <c r="E303" s="158">
        <f t="shared" si="30"/>
        <v>1.5960000000000001</v>
      </c>
      <c r="F303" s="78">
        <v>0.6875</v>
      </c>
      <c r="G303" s="78">
        <v>0.6875</v>
      </c>
      <c r="H303" s="78">
        <v>5.5</v>
      </c>
      <c r="I303" s="78">
        <v>0.04</v>
      </c>
      <c r="J303" s="79">
        <v>6</v>
      </c>
      <c r="K303" s="78">
        <v>5.75</v>
      </c>
      <c r="L303" s="78">
        <v>2.3125</v>
      </c>
      <c r="M303" s="78">
        <v>1.5625</v>
      </c>
      <c r="N303" s="78">
        <v>0.27</v>
      </c>
      <c r="O303" s="80">
        <v>19.40625</v>
      </c>
      <c r="P303" s="79">
        <v>720</v>
      </c>
      <c r="Q303" s="78">
        <v>19.75</v>
      </c>
      <c r="R303" s="78">
        <v>12.5</v>
      </c>
      <c r="S303" s="78">
        <v>13</v>
      </c>
      <c r="T303" s="78">
        <v>37.5</v>
      </c>
      <c r="U303" s="80">
        <v>1.857277199074074</v>
      </c>
      <c r="V303" s="78"/>
      <c r="W303" s="78"/>
      <c r="X303" s="26"/>
      <c r="Y303" s="26"/>
      <c r="Z303" s="81" t="s">
        <v>26</v>
      </c>
      <c r="AA303" s="26"/>
      <c r="AB303" s="14"/>
      <c r="AC303" s="15"/>
      <c r="AD303" s="15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</row>
    <row r="304" spans="1:47" ht="15" customHeight="1">
      <c r="A304" s="77" t="s">
        <v>1378</v>
      </c>
      <c r="B304" s="77" t="s">
        <v>1379</v>
      </c>
      <c r="C304" s="137" t="s">
        <v>1380</v>
      </c>
      <c r="D304" s="141">
        <v>3.99</v>
      </c>
      <c r="E304" s="158">
        <f t="shared" si="30"/>
        <v>1.5960000000000001</v>
      </c>
      <c r="F304" s="78">
        <v>0.6875</v>
      </c>
      <c r="G304" s="78">
        <v>0.6875</v>
      </c>
      <c r="H304" s="78">
        <v>5.5</v>
      </c>
      <c r="I304" s="78">
        <v>0.04</v>
      </c>
      <c r="J304" s="79">
        <v>6</v>
      </c>
      <c r="K304" s="78">
        <v>5.75</v>
      </c>
      <c r="L304" s="78">
        <v>2.3125</v>
      </c>
      <c r="M304" s="78">
        <v>1.5625</v>
      </c>
      <c r="N304" s="78">
        <v>0.27</v>
      </c>
      <c r="O304" s="80">
        <v>19.40625</v>
      </c>
      <c r="P304" s="79">
        <v>720</v>
      </c>
      <c r="Q304" s="78">
        <v>19.75</v>
      </c>
      <c r="R304" s="78">
        <v>12.5</v>
      </c>
      <c r="S304" s="78">
        <v>13</v>
      </c>
      <c r="T304" s="78">
        <v>37.5</v>
      </c>
      <c r="U304" s="80">
        <v>1.857277199074074</v>
      </c>
      <c r="V304" s="78"/>
      <c r="W304" s="78"/>
      <c r="X304" s="26"/>
      <c r="Y304" s="26"/>
      <c r="Z304" s="81" t="s">
        <v>26</v>
      </c>
      <c r="AA304" s="26"/>
      <c r="AB304" s="14"/>
      <c r="AC304" s="15"/>
      <c r="AD304" s="15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</row>
    <row r="305" spans="1:47" ht="15" customHeight="1">
      <c r="A305" s="77" t="s">
        <v>1390</v>
      </c>
      <c r="B305" s="77" t="s">
        <v>1391</v>
      </c>
      <c r="C305" s="137" t="s">
        <v>1392</v>
      </c>
      <c r="D305" s="141">
        <v>3.99</v>
      </c>
      <c r="E305" s="158">
        <f t="shared" si="30"/>
        <v>1.5960000000000001</v>
      </c>
      <c r="F305" s="78">
        <v>0.6875</v>
      </c>
      <c r="G305" s="78">
        <v>0.6875</v>
      </c>
      <c r="H305" s="78">
        <v>5.5</v>
      </c>
      <c r="I305" s="78">
        <v>0.04</v>
      </c>
      <c r="J305" s="79">
        <v>6</v>
      </c>
      <c r="K305" s="78">
        <v>5.75</v>
      </c>
      <c r="L305" s="78">
        <v>2.3125</v>
      </c>
      <c r="M305" s="78">
        <v>1.5625</v>
      </c>
      <c r="N305" s="78">
        <v>0.27</v>
      </c>
      <c r="O305" s="80">
        <v>19.40625</v>
      </c>
      <c r="P305" s="79">
        <v>720</v>
      </c>
      <c r="Q305" s="78">
        <v>19.75</v>
      </c>
      <c r="R305" s="78">
        <v>12.5</v>
      </c>
      <c r="S305" s="78">
        <v>13</v>
      </c>
      <c r="T305" s="78">
        <v>37.5</v>
      </c>
      <c r="U305" s="80">
        <v>1.857277199074074</v>
      </c>
      <c r="V305" s="78"/>
      <c r="W305" s="78"/>
      <c r="X305" s="26"/>
      <c r="Y305" s="26"/>
      <c r="Z305" s="81" t="s">
        <v>26</v>
      </c>
      <c r="AA305" s="26"/>
      <c r="AB305" s="14"/>
      <c r="AC305" s="15"/>
      <c r="AD305" s="15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</row>
    <row r="306" spans="1:47">
      <c r="A306" s="77" t="s">
        <v>1402</v>
      </c>
      <c r="B306" s="77" t="s">
        <v>1403</v>
      </c>
      <c r="C306" s="137" t="s">
        <v>1404</v>
      </c>
      <c r="D306" s="141">
        <v>3.99</v>
      </c>
      <c r="E306" s="158">
        <f t="shared" si="30"/>
        <v>1.5960000000000001</v>
      </c>
      <c r="F306" s="78">
        <v>0.6875</v>
      </c>
      <c r="G306" s="78">
        <v>0.6875</v>
      </c>
      <c r="H306" s="78">
        <v>5.5</v>
      </c>
      <c r="I306" s="78">
        <v>0.04</v>
      </c>
      <c r="J306" s="79">
        <v>6</v>
      </c>
      <c r="K306" s="78">
        <v>5.75</v>
      </c>
      <c r="L306" s="78">
        <v>2.3125</v>
      </c>
      <c r="M306" s="78">
        <v>1.5625</v>
      </c>
      <c r="N306" s="78">
        <v>0.27</v>
      </c>
      <c r="O306" s="80">
        <v>19.40625</v>
      </c>
      <c r="P306" s="79">
        <v>720</v>
      </c>
      <c r="Q306" s="78">
        <v>19.75</v>
      </c>
      <c r="R306" s="78">
        <v>12.5</v>
      </c>
      <c r="S306" s="78">
        <v>13</v>
      </c>
      <c r="T306" s="78">
        <v>37.5</v>
      </c>
      <c r="U306" s="80">
        <v>1.857277199074074</v>
      </c>
      <c r="V306" s="78"/>
      <c r="W306" s="78"/>
      <c r="X306" s="26"/>
      <c r="Y306" s="26"/>
      <c r="Z306" s="81" t="s">
        <v>26</v>
      </c>
      <c r="AA306" s="26"/>
      <c r="AB306" s="14"/>
      <c r="AC306" s="15"/>
      <c r="AD306" s="15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</row>
    <row r="307" spans="1:47" ht="15" customHeight="1">
      <c r="A307" s="77" t="s">
        <v>1399</v>
      </c>
      <c r="B307" s="77" t="s">
        <v>1400</v>
      </c>
      <c r="C307" s="137" t="s">
        <v>1401</v>
      </c>
      <c r="D307" s="141">
        <v>3.99</v>
      </c>
      <c r="E307" s="158">
        <f t="shared" si="30"/>
        <v>1.5960000000000001</v>
      </c>
      <c r="F307" s="78">
        <v>0.6875</v>
      </c>
      <c r="G307" s="78">
        <v>0.6875</v>
      </c>
      <c r="H307" s="78">
        <v>5.5</v>
      </c>
      <c r="I307" s="78">
        <v>0.04</v>
      </c>
      <c r="J307" s="79">
        <v>6</v>
      </c>
      <c r="K307" s="78">
        <v>5.75</v>
      </c>
      <c r="L307" s="78">
        <v>2.3125</v>
      </c>
      <c r="M307" s="78">
        <v>1.5625</v>
      </c>
      <c r="N307" s="78">
        <v>0.27</v>
      </c>
      <c r="O307" s="80">
        <v>19.40625</v>
      </c>
      <c r="P307" s="79">
        <v>720</v>
      </c>
      <c r="Q307" s="78">
        <v>19.75</v>
      </c>
      <c r="R307" s="78">
        <v>12.5</v>
      </c>
      <c r="S307" s="78">
        <v>13</v>
      </c>
      <c r="T307" s="78">
        <v>37.5</v>
      </c>
      <c r="U307" s="80">
        <v>1.857277199074074</v>
      </c>
      <c r="V307" s="78"/>
      <c r="W307" s="78"/>
      <c r="X307" s="26"/>
      <c r="Y307" s="26"/>
      <c r="Z307" s="81" t="s">
        <v>26</v>
      </c>
      <c r="AA307" s="26"/>
      <c r="AB307" s="14"/>
      <c r="AC307" s="15"/>
      <c r="AD307" s="15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</row>
    <row r="308" spans="1:47" ht="15" customHeight="1">
      <c r="A308" s="77" t="s">
        <v>1393</v>
      </c>
      <c r="B308" s="77" t="s">
        <v>1394</v>
      </c>
      <c r="C308" s="137" t="s">
        <v>1395</v>
      </c>
      <c r="D308" s="141">
        <v>3.99</v>
      </c>
      <c r="E308" s="158">
        <f t="shared" si="30"/>
        <v>1.5960000000000001</v>
      </c>
      <c r="F308" s="78">
        <v>0.6875</v>
      </c>
      <c r="G308" s="78">
        <v>0.6875</v>
      </c>
      <c r="H308" s="78">
        <v>5.5</v>
      </c>
      <c r="I308" s="78">
        <v>0.04</v>
      </c>
      <c r="J308" s="79">
        <v>6</v>
      </c>
      <c r="K308" s="78">
        <v>5.75</v>
      </c>
      <c r="L308" s="78">
        <v>2.3125</v>
      </c>
      <c r="M308" s="78">
        <v>1.5625</v>
      </c>
      <c r="N308" s="78">
        <v>0.27</v>
      </c>
      <c r="O308" s="80">
        <v>19.40625</v>
      </c>
      <c r="P308" s="79">
        <v>720</v>
      </c>
      <c r="Q308" s="78">
        <v>19.75</v>
      </c>
      <c r="R308" s="78">
        <v>12.5</v>
      </c>
      <c r="S308" s="78">
        <v>13</v>
      </c>
      <c r="T308" s="78">
        <v>37.5</v>
      </c>
      <c r="U308" s="80">
        <v>1.857277199074074</v>
      </c>
      <c r="V308" s="78"/>
      <c r="W308" s="78"/>
      <c r="X308" s="26"/>
      <c r="Y308" s="26"/>
      <c r="Z308" s="81" t="s">
        <v>26</v>
      </c>
      <c r="AA308" s="26"/>
      <c r="AB308" s="14"/>
      <c r="AC308" s="15"/>
      <c r="AD308" s="15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</row>
    <row r="309" spans="1:47" ht="15" customHeight="1">
      <c r="A309" s="77" t="s">
        <v>1414</v>
      </c>
      <c r="B309" s="77" t="s">
        <v>1415</v>
      </c>
      <c r="C309" s="137" t="s">
        <v>1416</v>
      </c>
      <c r="D309" s="141">
        <v>3.99</v>
      </c>
      <c r="E309" s="158">
        <f t="shared" si="30"/>
        <v>1.5960000000000001</v>
      </c>
      <c r="F309" s="78">
        <v>0.6875</v>
      </c>
      <c r="G309" s="78">
        <v>0.6875</v>
      </c>
      <c r="H309" s="78">
        <v>5.5</v>
      </c>
      <c r="I309" s="78">
        <v>0.04</v>
      </c>
      <c r="J309" s="79">
        <v>6</v>
      </c>
      <c r="K309" s="78">
        <v>5.75</v>
      </c>
      <c r="L309" s="78">
        <v>2.3125</v>
      </c>
      <c r="M309" s="78">
        <v>1.5625</v>
      </c>
      <c r="N309" s="78">
        <v>0.27</v>
      </c>
      <c r="O309" s="80">
        <v>19.40625</v>
      </c>
      <c r="P309" s="79">
        <v>720</v>
      </c>
      <c r="Q309" s="78">
        <v>19.75</v>
      </c>
      <c r="R309" s="78">
        <v>12.5</v>
      </c>
      <c r="S309" s="78">
        <v>13</v>
      </c>
      <c r="T309" s="78">
        <v>37.5</v>
      </c>
      <c r="U309" s="80">
        <v>1.857277199074074</v>
      </c>
      <c r="V309" s="78"/>
      <c r="W309" s="78"/>
      <c r="X309" s="26"/>
      <c r="Y309" s="26"/>
      <c r="Z309" s="81" t="s">
        <v>26</v>
      </c>
      <c r="AA309" s="26"/>
      <c r="AB309" s="14"/>
      <c r="AC309" s="15"/>
      <c r="AD309" s="15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</row>
    <row r="310" spans="1:47" ht="15" customHeight="1">
      <c r="A310" s="77" t="s">
        <v>1372</v>
      </c>
      <c r="B310" s="77" t="s">
        <v>1373</v>
      </c>
      <c r="C310" s="137" t="s">
        <v>1374</v>
      </c>
      <c r="D310" s="141">
        <v>3.99</v>
      </c>
      <c r="E310" s="158">
        <f t="shared" si="30"/>
        <v>1.5960000000000001</v>
      </c>
      <c r="F310" s="78">
        <v>0.6875</v>
      </c>
      <c r="G310" s="78">
        <v>0.6875</v>
      </c>
      <c r="H310" s="78">
        <v>5.5</v>
      </c>
      <c r="I310" s="78">
        <v>0.04</v>
      </c>
      <c r="J310" s="79">
        <v>6</v>
      </c>
      <c r="K310" s="78">
        <v>5.75</v>
      </c>
      <c r="L310" s="78">
        <v>2.3125</v>
      </c>
      <c r="M310" s="78">
        <v>1.5625</v>
      </c>
      <c r="N310" s="78">
        <v>0.27</v>
      </c>
      <c r="O310" s="80">
        <v>19.40625</v>
      </c>
      <c r="P310" s="79">
        <v>720</v>
      </c>
      <c r="Q310" s="78">
        <v>19.75</v>
      </c>
      <c r="R310" s="78">
        <v>12.5</v>
      </c>
      <c r="S310" s="78">
        <v>13</v>
      </c>
      <c r="T310" s="78">
        <v>37.5</v>
      </c>
      <c r="U310" s="80">
        <v>1.857277199074074</v>
      </c>
      <c r="V310" s="78"/>
      <c r="W310" s="78"/>
      <c r="X310" s="26"/>
      <c r="Y310" s="26"/>
      <c r="Z310" s="81" t="s">
        <v>26</v>
      </c>
      <c r="AA310" s="26"/>
      <c r="AB310" s="14"/>
      <c r="AC310" s="15"/>
      <c r="AD310" s="15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</row>
    <row r="311" spans="1:47" ht="15" customHeight="1">
      <c r="A311" s="77" t="s">
        <v>1423</v>
      </c>
      <c r="B311" s="77" t="s">
        <v>1424</v>
      </c>
      <c r="C311" s="137" t="s">
        <v>1425</v>
      </c>
      <c r="D311" s="141">
        <v>3.99</v>
      </c>
      <c r="E311" s="158">
        <f t="shared" si="30"/>
        <v>1.5960000000000001</v>
      </c>
      <c r="F311" s="78">
        <v>0.6875</v>
      </c>
      <c r="G311" s="78">
        <v>0.6875</v>
      </c>
      <c r="H311" s="78">
        <v>5.5</v>
      </c>
      <c r="I311" s="78">
        <v>0.04</v>
      </c>
      <c r="J311" s="79">
        <v>6</v>
      </c>
      <c r="K311" s="78">
        <v>5.75</v>
      </c>
      <c r="L311" s="78">
        <v>2.3125</v>
      </c>
      <c r="M311" s="78">
        <v>1.5625</v>
      </c>
      <c r="N311" s="78">
        <v>0.27</v>
      </c>
      <c r="O311" s="80">
        <v>19.40625</v>
      </c>
      <c r="P311" s="79">
        <v>720</v>
      </c>
      <c r="Q311" s="78">
        <v>19.75</v>
      </c>
      <c r="R311" s="78">
        <v>12.5</v>
      </c>
      <c r="S311" s="78">
        <v>13</v>
      </c>
      <c r="T311" s="78">
        <v>37.5</v>
      </c>
      <c r="U311" s="80">
        <v>1.857277199074074</v>
      </c>
      <c r="V311" s="78"/>
      <c r="W311" s="78"/>
      <c r="X311" s="26"/>
      <c r="Y311" s="26"/>
      <c r="Z311" s="81" t="s">
        <v>26</v>
      </c>
      <c r="AA311" s="26"/>
      <c r="AB311" s="14"/>
      <c r="AC311" s="15"/>
      <c r="AD311" s="15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</row>
    <row r="312" spans="1:47" ht="15" customHeight="1">
      <c r="A312" s="77" t="s">
        <v>1438</v>
      </c>
      <c r="B312" s="77" t="s">
        <v>1439</v>
      </c>
      <c r="C312" s="137" t="s">
        <v>1440</v>
      </c>
      <c r="D312" s="141">
        <v>3.99</v>
      </c>
      <c r="E312" s="158">
        <f t="shared" si="30"/>
        <v>1.5960000000000001</v>
      </c>
      <c r="F312" s="78">
        <v>0.6875</v>
      </c>
      <c r="G312" s="78">
        <v>0.6875</v>
      </c>
      <c r="H312" s="78">
        <v>5.5</v>
      </c>
      <c r="I312" s="78">
        <v>0.04</v>
      </c>
      <c r="J312" s="79">
        <v>6</v>
      </c>
      <c r="K312" s="78">
        <v>5.75</v>
      </c>
      <c r="L312" s="78">
        <v>2.3125</v>
      </c>
      <c r="M312" s="78">
        <v>1.5625</v>
      </c>
      <c r="N312" s="78">
        <v>0.27</v>
      </c>
      <c r="O312" s="80">
        <v>19.40625</v>
      </c>
      <c r="P312" s="79">
        <v>720</v>
      </c>
      <c r="Q312" s="78">
        <v>19.75</v>
      </c>
      <c r="R312" s="78">
        <v>12.5</v>
      </c>
      <c r="S312" s="78">
        <v>13</v>
      </c>
      <c r="T312" s="78">
        <v>37.5</v>
      </c>
      <c r="U312" s="80">
        <v>1.857277199074074</v>
      </c>
      <c r="V312" s="78"/>
      <c r="W312" s="78"/>
      <c r="X312" s="26"/>
      <c r="Y312" s="26"/>
      <c r="Z312" s="81" t="s">
        <v>26</v>
      </c>
      <c r="AA312" s="26"/>
      <c r="AB312" s="14"/>
      <c r="AC312" s="15"/>
      <c r="AD312" s="15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</row>
    <row r="313" spans="1:47" ht="15" customHeight="1">
      <c r="A313" s="77" t="s">
        <v>1387</v>
      </c>
      <c r="B313" s="77" t="s">
        <v>1388</v>
      </c>
      <c r="C313" s="137" t="s">
        <v>1389</v>
      </c>
      <c r="D313" s="141">
        <v>3.99</v>
      </c>
      <c r="E313" s="158">
        <f t="shared" si="30"/>
        <v>1.5960000000000001</v>
      </c>
      <c r="F313" s="78">
        <v>0.6875</v>
      </c>
      <c r="G313" s="78">
        <v>0.6875</v>
      </c>
      <c r="H313" s="78">
        <v>5.5</v>
      </c>
      <c r="I313" s="78">
        <v>0.04</v>
      </c>
      <c r="J313" s="79">
        <v>6</v>
      </c>
      <c r="K313" s="78">
        <v>5.75</v>
      </c>
      <c r="L313" s="78">
        <v>2.3125</v>
      </c>
      <c r="M313" s="78">
        <v>1.5625</v>
      </c>
      <c r="N313" s="78">
        <v>0.27</v>
      </c>
      <c r="O313" s="80">
        <v>19.40625</v>
      </c>
      <c r="P313" s="79">
        <v>720</v>
      </c>
      <c r="Q313" s="78">
        <v>19.75</v>
      </c>
      <c r="R313" s="78">
        <v>12.5</v>
      </c>
      <c r="S313" s="78">
        <v>13</v>
      </c>
      <c r="T313" s="78">
        <v>37.5</v>
      </c>
      <c r="U313" s="80">
        <v>1.857277199074074</v>
      </c>
      <c r="V313" s="78"/>
      <c r="W313" s="78"/>
      <c r="X313" s="26"/>
      <c r="Y313" s="26"/>
      <c r="Z313" s="81" t="s">
        <v>26</v>
      </c>
      <c r="AA313" s="26"/>
      <c r="AB313" s="14"/>
      <c r="AC313" s="15"/>
      <c r="AD313" s="15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</row>
    <row r="314" spans="1:47" ht="15" customHeight="1">
      <c r="A314" s="77" t="s">
        <v>1417</v>
      </c>
      <c r="B314" s="77" t="s">
        <v>1418</v>
      </c>
      <c r="C314" s="137" t="s">
        <v>1419</v>
      </c>
      <c r="D314" s="141">
        <v>3.99</v>
      </c>
      <c r="E314" s="158">
        <f t="shared" si="30"/>
        <v>1.5960000000000001</v>
      </c>
      <c r="F314" s="78">
        <v>0.6875</v>
      </c>
      <c r="G314" s="78">
        <v>0.6875</v>
      </c>
      <c r="H314" s="78">
        <v>5.5</v>
      </c>
      <c r="I314" s="78">
        <v>0.04</v>
      </c>
      <c r="J314" s="79">
        <v>6</v>
      </c>
      <c r="K314" s="78">
        <v>5.75</v>
      </c>
      <c r="L314" s="78">
        <v>2.3125</v>
      </c>
      <c r="M314" s="78">
        <v>1.5625</v>
      </c>
      <c r="N314" s="78">
        <v>0.27</v>
      </c>
      <c r="O314" s="80">
        <v>19.40625</v>
      </c>
      <c r="P314" s="79">
        <v>720</v>
      </c>
      <c r="Q314" s="78">
        <v>19.75</v>
      </c>
      <c r="R314" s="78">
        <v>12.5</v>
      </c>
      <c r="S314" s="78">
        <v>13</v>
      </c>
      <c r="T314" s="78">
        <v>37.5</v>
      </c>
      <c r="U314" s="80">
        <v>1.857277199074074</v>
      </c>
      <c r="V314" s="78"/>
      <c r="W314" s="78"/>
      <c r="X314" s="26"/>
      <c r="Y314" s="26"/>
      <c r="Z314" s="81" t="s">
        <v>26</v>
      </c>
      <c r="AA314" s="26"/>
      <c r="AB314" s="14"/>
      <c r="AC314" s="15"/>
      <c r="AD314" s="15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</row>
    <row r="315" spans="1:47" ht="15" customHeight="1">
      <c r="A315" s="77" t="s">
        <v>1435</v>
      </c>
      <c r="B315" s="77" t="s">
        <v>1436</v>
      </c>
      <c r="C315" s="137" t="s">
        <v>1437</v>
      </c>
      <c r="D315" s="141">
        <v>3.99</v>
      </c>
      <c r="E315" s="158">
        <f t="shared" si="30"/>
        <v>1.5960000000000001</v>
      </c>
      <c r="F315" s="78">
        <v>0.6875</v>
      </c>
      <c r="G315" s="78">
        <v>0.6875</v>
      </c>
      <c r="H315" s="78">
        <v>5.5</v>
      </c>
      <c r="I315" s="78">
        <v>0.04</v>
      </c>
      <c r="J315" s="79">
        <v>6</v>
      </c>
      <c r="K315" s="78">
        <v>5.75</v>
      </c>
      <c r="L315" s="78">
        <v>2.3125</v>
      </c>
      <c r="M315" s="78">
        <v>1.5625</v>
      </c>
      <c r="N315" s="78">
        <v>0.27</v>
      </c>
      <c r="O315" s="80">
        <v>19.40625</v>
      </c>
      <c r="P315" s="79">
        <v>720</v>
      </c>
      <c r="Q315" s="78">
        <v>19.75</v>
      </c>
      <c r="R315" s="78">
        <v>12.5</v>
      </c>
      <c r="S315" s="78">
        <v>13</v>
      </c>
      <c r="T315" s="78">
        <v>37.5</v>
      </c>
      <c r="U315" s="80">
        <v>1.857277199074074</v>
      </c>
      <c r="V315" s="78"/>
      <c r="W315" s="78"/>
      <c r="X315" s="26"/>
      <c r="Y315" s="26"/>
      <c r="Z315" s="81" t="s">
        <v>26</v>
      </c>
      <c r="AA315" s="26"/>
      <c r="AB315" s="14"/>
      <c r="AC315" s="15"/>
      <c r="AD315" s="15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</row>
    <row r="316" spans="1:47" ht="15" customHeight="1">
      <c r="A316" s="77" t="s">
        <v>1420</v>
      </c>
      <c r="B316" s="77" t="s">
        <v>1421</v>
      </c>
      <c r="C316" s="137" t="s">
        <v>1422</v>
      </c>
      <c r="D316" s="141">
        <v>3.99</v>
      </c>
      <c r="E316" s="158">
        <f t="shared" si="30"/>
        <v>1.5960000000000001</v>
      </c>
      <c r="F316" s="78">
        <v>0.6875</v>
      </c>
      <c r="G316" s="78">
        <v>0.6875</v>
      </c>
      <c r="H316" s="78">
        <v>5.5</v>
      </c>
      <c r="I316" s="78">
        <v>0.04</v>
      </c>
      <c r="J316" s="79">
        <v>6</v>
      </c>
      <c r="K316" s="78">
        <v>5.75</v>
      </c>
      <c r="L316" s="78">
        <v>2.3125</v>
      </c>
      <c r="M316" s="78">
        <v>1.5625</v>
      </c>
      <c r="N316" s="78">
        <v>0.27</v>
      </c>
      <c r="O316" s="80">
        <v>19.40625</v>
      </c>
      <c r="P316" s="79">
        <v>720</v>
      </c>
      <c r="Q316" s="78">
        <v>19.75</v>
      </c>
      <c r="R316" s="78">
        <v>12.5</v>
      </c>
      <c r="S316" s="78">
        <v>13</v>
      </c>
      <c r="T316" s="78">
        <v>37.5</v>
      </c>
      <c r="U316" s="80">
        <v>1.857277199074074</v>
      </c>
      <c r="V316" s="78"/>
      <c r="W316" s="78"/>
      <c r="X316" s="26"/>
      <c r="Y316" s="26"/>
      <c r="Z316" s="81" t="s">
        <v>26</v>
      </c>
      <c r="AA316" s="26"/>
      <c r="AB316" s="14"/>
      <c r="AC316" s="15"/>
      <c r="AD316" s="15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</row>
    <row r="317" spans="1:47" ht="15" customHeight="1">
      <c r="A317" s="77" t="s">
        <v>1405</v>
      </c>
      <c r="B317" s="77" t="s">
        <v>1406</v>
      </c>
      <c r="C317" s="137" t="s">
        <v>1407</v>
      </c>
      <c r="D317" s="141">
        <v>3.99</v>
      </c>
      <c r="E317" s="158">
        <f t="shared" si="30"/>
        <v>1.5960000000000001</v>
      </c>
      <c r="F317" s="78">
        <v>1.875</v>
      </c>
      <c r="G317" s="78">
        <v>0.75</v>
      </c>
      <c r="H317" s="78">
        <v>7.25</v>
      </c>
      <c r="I317" s="78">
        <v>0.04</v>
      </c>
      <c r="J317" s="79">
        <v>6</v>
      </c>
      <c r="K317" s="78">
        <v>7.5</v>
      </c>
      <c r="L317" s="78">
        <v>4</v>
      </c>
      <c r="M317" s="78">
        <v>2.25</v>
      </c>
      <c r="N317" s="78">
        <v>0.27</v>
      </c>
      <c r="O317" s="80">
        <v>19.40625</v>
      </c>
      <c r="P317" s="79">
        <v>720</v>
      </c>
      <c r="Q317" s="78">
        <v>19.75</v>
      </c>
      <c r="R317" s="78">
        <v>12.5</v>
      </c>
      <c r="S317" s="78">
        <v>13</v>
      </c>
      <c r="T317" s="78">
        <v>37.5</v>
      </c>
      <c r="U317" s="80">
        <v>1.857277199074074</v>
      </c>
      <c r="V317" s="78"/>
      <c r="W317" s="78"/>
      <c r="X317" s="26"/>
      <c r="Y317" s="26"/>
      <c r="Z317" s="81" t="s">
        <v>26</v>
      </c>
      <c r="AA317" s="26"/>
      <c r="AB317" s="14"/>
      <c r="AC317" s="15"/>
      <c r="AD317" s="15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</row>
    <row r="318" spans="1:47" ht="15" customHeight="1">
      <c r="A318" s="77" t="s">
        <v>1456</v>
      </c>
      <c r="B318" s="77" t="s">
        <v>1457</v>
      </c>
      <c r="C318" s="137" t="s">
        <v>1458</v>
      </c>
      <c r="D318" s="141">
        <v>4.09</v>
      </c>
      <c r="E318" s="158">
        <f t="shared" si="30"/>
        <v>1.6360000000000001</v>
      </c>
      <c r="F318" s="78">
        <v>1.875</v>
      </c>
      <c r="G318" s="78">
        <v>0.75</v>
      </c>
      <c r="H318" s="78">
        <v>7.25</v>
      </c>
      <c r="I318" s="78">
        <v>5.6000000000000001E-2</v>
      </c>
      <c r="J318" s="79">
        <v>6</v>
      </c>
      <c r="K318" s="78">
        <v>7.5</v>
      </c>
      <c r="L318" s="78">
        <v>4</v>
      </c>
      <c r="M318" s="78">
        <v>2.25</v>
      </c>
      <c r="N318" s="78">
        <v>0.27</v>
      </c>
      <c r="O318" s="80">
        <v>67.5</v>
      </c>
      <c r="P318" s="79">
        <v>72</v>
      </c>
      <c r="Q318" s="78">
        <v>14</v>
      </c>
      <c r="R318" s="78">
        <v>10</v>
      </c>
      <c r="S318" s="78">
        <v>10</v>
      </c>
      <c r="T318" s="78">
        <v>5.65</v>
      </c>
      <c r="U318" s="80">
        <v>0.81018518518518523</v>
      </c>
      <c r="V318" s="78"/>
      <c r="W318" s="78"/>
      <c r="X318" s="26"/>
      <c r="Y318" s="26"/>
      <c r="Z318" s="81" t="s">
        <v>26</v>
      </c>
      <c r="AA318" s="26"/>
      <c r="AB318" s="14"/>
      <c r="AC318" s="15"/>
      <c r="AD318" s="15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</row>
    <row r="319" spans="1:47" ht="15" customHeight="1">
      <c r="A319" s="77" t="s">
        <v>1462</v>
      </c>
      <c r="B319" s="77" t="s">
        <v>1463</v>
      </c>
      <c r="C319" s="137" t="s">
        <v>1464</v>
      </c>
      <c r="D319" s="141">
        <v>4.09</v>
      </c>
      <c r="E319" s="158">
        <f t="shared" si="30"/>
        <v>1.6360000000000001</v>
      </c>
      <c r="F319" s="78">
        <v>1.875</v>
      </c>
      <c r="G319" s="78">
        <v>0.75</v>
      </c>
      <c r="H319" s="78">
        <v>7.25</v>
      </c>
      <c r="I319" s="78">
        <v>5.6000000000000001E-2</v>
      </c>
      <c r="J319" s="79">
        <v>6</v>
      </c>
      <c r="K319" s="78">
        <v>7.5</v>
      </c>
      <c r="L319" s="78">
        <v>4</v>
      </c>
      <c r="M319" s="78">
        <v>2.25</v>
      </c>
      <c r="N319" s="78">
        <v>0.27</v>
      </c>
      <c r="O319" s="80">
        <v>67.5</v>
      </c>
      <c r="P319" s="79">
        <v>72</v>
      </c>
      <c r="Q319" s="78">
        <v>14</v>
      </c>
      <c r="R319" s="78">
        <v>10</v>
      </c>
      <c r="S319" s="78">
        <v>10</v>
      </c>
      <c r="T319" s="78">
        <v>5.65</v>
      </c>
      <c r="U319" s="80">
        <v>0.81018518518518523</v>
      </c>
      <c r="V319" s="78"/>
      <c r="W319" s="78"/>
      <c r="X319" s="26"/>
      <c r="Y319" s="26"/>
      <c r="Z319" s="81" t="s">
        <v>26</v>
      </c>
      <c r="AA319" s="26"/>
      <c r="AB319" s="14"/>
      <c r="AC319" s="15"/>
      <c r="AD319" s="15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</row>
    <row r="320" spans="1:47" ht="15" customHeight="1">
      <c r="A320" s="77" t="s">
        <v>1459</v>
      </c>
      <c r="B320" s="77" t="s">
        <v>1460</v>
      </c>
      <c r="C320" s="137" t="s">
        <v>1461</v>
      </c>
      <c r="D320" s="141">
        <v>4.09</v>
      </c>
      <c r="E320" s="158">
        <f t="shared" si="30"/>
        <v>1.6360000000000001</v>
      </c>
      <c r="F320" s="78">
        <v>1.875</v>
      </c>
      <c r="G320" s="78">
        <v>0.75</v>
      </c>
      <c r="H320" s="78">
        <v>7.25</v>
      </c>
      <c r="I320" s="78">
        <v>5.6000000000000001E-2</v>
      </c>
      <c r="J320" s="79">
        <v>6</v>
      </c>
      <c r="K320" s="78">
        <v>7.5</v>
      </c>
      <c r="L320" s="78">
        <v>4</v>
      </c>
      <c r="M320" s="78">
        <v>2.25</v>
      </c>
      <c r="N320" s="78">
        <v>0.27</v>
      </c>
      <c r="O320" s="80">
        <v>67.5</v>
      </c>
      <c r="P320" s="79">
        <v>72</v>
      </c>
      <c r="Q320" s="78">
        <v>14</v>
      </c>
      <c r="R320" s="78">
        <v>10</v>
      </c>
      <c r="S320" s="78">
        <v>10</v>
      </c>
      <c r="T320" s="78">
        <v>5.65</v>
      </c>
      <c r="U320" s="80">
        <v>0.81018518518518523</v>
      </c>
      <c r="V320" s="78"/>
      <c r="W320" s="78"/>
      <c r="X320" s="26"/>
      <c r="Y320" s="26"/>
      <c r="Z320" s="81" t="s">
        <v>26</v>
      </c>
      <c r="AA320" s="26"/>
      <c r="AB320" s="14"/>
      <c r="AC320" s="15"/>
      <c r="AD320" s="15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</row>
    <row r="321" spans="1:47" ht="15" customHeight="1">
      <c r="A321" s="77" t="s">
        <v>1453</v>
      </c>
      <c r="B321" s="77" t="s">
        <v>1454</v>
      </c>
      <c r="C321" s="137" t="s">
        <v>1455</v>
      </c>
      <c r="D321" s="141">
        <v>4.09</v>
      </c>
      <c r="E321" s="158">
        <f t="shared" si="30"/>
        <v>1.6360000000000001</v>
      </c>
      <c r="F321" s="78">
        <v>1.875</v>
      </c>
      <c r="G321" s="78">
        <v>0.75</v>
      </c>
      <c r="H321" s="78">
        <v>7.25</v>
      </c>
      <c r="I321" s="78">
        <v>5.6000000000000001E-2</v>
      </c>
      <c r="J321" s="79">
        <v>6</v>
      </c>
      <c r="K321" s="78">
        <v>7.5</v>
      </c>
      <c r="L321" s="78">
        <v>4</v>
      </c>
      <c r="M321" s="78">
        <v>2.25</v>
      </c>
      <c r="N321" s="78">
        <v>0.27</v>
      </c>
      <c r="O321" s="80">
        <v>67.5</v>
      </c>
      <c r="P321" s="79">
        <v>72</v>
      </c>
      <c r="Q321" s="78">
        <v>14</v>
      </c>
      <c r="R321" s="78">
        <v>10</v>
      </c>
      <c r="S321" s="78">
        <v>10</v>
      </c>
      <c r="T321" s="78">
        <v>5.65</v>
      </c>
      <c r="U321" s="80">
        <v>0.81018518518518523</v>
      </c>
      <c r="V321" s="78"/>
      <c r="W321" s="78"/>
      <c r="X321" s="26"/>
      <c r="Y321" s="26"/>
      <c r="Z321" s="81" t="s">
        <v>26</v>
      </c>
      <c r="AA321" s="26"/>
      <c r="AB321" s="14"/>
      <c r="AC321" s="15"/>
      <c r="AD321" s="15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</row>
    <row r="322" spans="1:47" ht="15" customHeight="1">
      <c r="A322" s="77" t="s">
        <v>1506</v>
      </c>
      <c r="B322" s="77" t="s">
        <v>1507</v>
      </c>
      <c r="C322" s="137" t="s">
        <v>1508</v>
      </c>
      <c r="D322" s="141">
        <v>4.09</v>
      </c>
      <c r="E322" s="158">
        <f t="shared" si="30"/>
        <v>1.6360000000000001</v>
      </c>
      <c r="F322" s="78">
        <v>1.875</v>
      </c>
      <c r="G322" s="78">
        <v>0.75</v>
      </c>
      <c r="H322" s="78">
        <v>7.25</v>
      </c>
      <c r="I322" s="78">
        <v>5.6000000000000001E-2</v>
      </c>
      <c r="J322" s="79">
        <v>6</v>
      </c>
      <c r="K322" s="78">
        <v>7.5</v>
      </c>
      <c r="L322" s="78">
        <v>4</v>
      </c>
      <c r="M322" s="78">
        <v>2.25</v>
      </c>
      <c r="N322" s="78">
        <v>0.39200000000000002</v>
      </c>
      <c r="O322" s="80">
        <v>67.5</v>
      </c>
      <c r="P322" s="79">
        <v>72</v>
      </c>
      <c r="Q322" s="78">
        <v>14</v>
      </c>
      <c r="R322" s="78">
        <v>10</v>
      </c>
      <c r="S322" s="78">
        <v>10</v>
      </c>
      <c r="T322" s="78">
        <v>5.65</v>
      </c>
      <c r="U322" s="80">
        <v>0.81018518518518523</v>
      </c>
      <c r="V322" s="78"/>
      <c r="W322" s="78"/>
      <c r="X322" s="26"/>
      <c r="Y322" s="26"/>
      <c r="Z322" s="81" t="s">
        <v>26</v>
      </c>
      <c r="AA322" s="26"/>
      <c r="AB322" s="14"/>
      <c r="AC322" s="15"/>
      <c r="AD322" s="15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</row>
    <row r="323" spans="1:47" ht="15" customHeight="1">
      <c r="A323" s="77" t="s">
        <v>1477</v>
      </c>
      <c r="B323" s="77" t="s">
        <v>1478</v>
      </c>
      <c r="C323" s="137" t="s">
        <v>1479</v>
      </c>
      <c r="D323" s="141">
        <v>4.09</v>
      </c>
      <c r="E323" s="158">
        <f t="shared" si="30"/>
        <v>1.6360000000000001</v>
      </c>
      <c r="F323" s="78">
        <v>1.875</v>
      </c>
      <c r="G323" s="78">
        <v>0.75</v>
      </c>
      <c r="H323" s="78">
        <v>7.25</v>
      </c>
      <c r="I323" s="78">
        <v>5.6000000000000001E-2</v>
      </c>
      <c r="J323" s="79">
        <v>6</v>
      </c>
      <c r="K323" s="78">
        <v>7.5</v>
      </c>
      <c r="L323" s="78">
        <v>4</v>
      </c>
      <c r="M323" s="78">
        <v>2.25</v>
      </c>
      <c r="N323" s="78">
        <v>0.39200000000000002</v>
      </c>
      <c r="O323" s="80">
        <v>67.5</v>
      </c>
      <c r="P323" s="79">
        <v>72</v>
      </c>
      <c r="Q323" s="78">
        <v>14</v>
      </c>
      <c r="R323" s="78">
        <v>10</v>
      </c>
      <c r="S323" s="78">
        <v>10</v>
      </c>
      <c r="T323" s="78">
        <v>5.65</v>
      </c>
      <c r="U323" s="80">
        <v>0.81018518518518523</v>
      </c>
      <c r="V323" s="78"/>
      <c r="W323" s="78"/>
      <c r="X323" s="26"/>
      <c r="Y323" s="26"/>
      <c r="Z323" s="81" t="s">
        <v>26</v>
      </c>
      <c r="AA323" s="26"/>
      <c r="AB323" s="14"/>
      <c r="AC323" s="15"/>
      <c r="AD323" s="15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</row>
    <row r="324" spans="1:47" ht="15" customHeight="1">
      <c r="A324" s="77" t="s">
        <v>1471</v>
      </c>
      <c r="B324" s="77" t="s">
        <v>1472</v>
      </c>
      <c r="C324" s="137" t="s">
        <v>1473</v>
      </c>
      <c r="D324" s="141">
        <v>4.09</v>
      </c>
      <c r="E324" s="158">
        <f t="shared" ref="E324:E387" si="35">D324*0.4</f>
        <v>1.6360000000000001</v>
      </c>
      <c r="F324" s="78">
        <v>1.875</v>
      </c>
      <c r="G324" s="78">
        <v>0.75</v>
      </c>
      <c r="H324" s="78">
        <v>7.25</v>
      </c>
      <c r="I324" s="78">
        <v>5.6000000000000001E-2</v>
      </c>
      <c r="J324" s="79">
        <v>6</v>
      </c>
      <c r="K324" s="78">
        <v>7.5</v>
      </c>
      <c r="L324" s="78">
        <v>4</v>
      </c>
      <c r="M324" s="78">
        <v>2.25</v>
      </c>
      <c r="N324" s="78">
        <v>0.39200000000000002</v>
      </c>
      <c r="O324" s="80">
        <v>67.5</v>
      </c>
      <c r="P324" s="79">
        <v>72</v>
      </c>
      <c r="Q324" s="78">
        <v>14</v>
      </c>
      <c r="R324" s="78">
        <v>10</v>
      </c>
      <c r="S324" s="78">
        <v>10</v>
      </c>
      <c r="T324" s="78">
        <v>5.65</v>
      </c>
      <c r="U324" s="80">
        <v>0.81018518518518523</v>
      </c>
      <c r="V324" s="78"/>
      <c r="W324" s="78"/>
      <c r="X324" s="26"/>
      <c r="Y324" s="26"/>
      <c r="Z324" s="81" t="s">
        <v>26</v>
      </c>
      <c r="AA324" s="26"/>
      <c r="AB324" s="14"/>
      <c r="AC324" s="15"/>
      <c r="AD324" s="15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</row>
    <row r="325" spans="1:47" ht="15" customHeight="1">
      <c r="A325" s="77" t="s">
        <v>1527</v>
      </c>
      <c r="B325" s="77" t="s">
        <v>1528</v>
      </c>
      <c r="C325" s="137" t="s">
        <v>1529</v>
      </c>
      <c r="D325" s="141">
        <v>4.09</v>
      </c>
      <c r="E325" s="158">
        <f t="shared" si="35"/>
        <v>1.6360000000000001</v>
      </c>
      <c r="F325" s="78">
        <v>1.875</v>
      </c>
      <c r="G325" s="78">
        <v>0.75</v>
      </c>
      <c r="H325" s="78">
        <v>7.25</v>
      </c>
      <c r="I325" s="78">
        <v>5.6000000000000001E-2</v>
      </c>
      <c r="J325" s="79">
        <v>6</v>
      </c>
      <c r="K325" s="78">
        <v>7.5</v>
      </c>
      <c r="L325" s="78">
        <v>4</v>
      </c>
      <c r="M325" s="78">
        <v>2.25</v>
      </c>
      <c r="N325" s="78">
        <v>0.39200000000000002</v>
      </c>
      <c r="O325" s="80">
        <v>67.5</v>
      </c>
      <c r="P325" s="79">
        <v>72</v>
      </c>
      <c r="Q325" s="78">
        <v>14</v>
      </c>
      <c r="R325" s="78">
        <v>10</v>
      </c>
      <c r="S325" s="78">
        <v>10</v>
      </c>
      <c r="T325" s="78">
        <v>5.65</v>
      </c>
      <c r="U325" s="80">
        <v>0.81018518518518523</v>
      </c>
      <c r="V325" s="78"/>
      <c r="W325" s="78"/>
      <c r="X325" s="26"/>
      <c r="Y325" s="26"/>
      <c r="Z325" s="81" t="s">
        <v>26</v>
      </c>
      <c r="AA325" s="26"/>
      <c r="AB325" s="14"/>
      <c r="AC325" s="15"/>
      <c r="AD325" s="15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</row>
    <row r="326" spans="1:47" ht="15" customHeight="1">
      <c r="A326" s="77" t="s">
        <v>1480</v>
      </c>
      <c r="B326" s="77" t="s">
        <v>1481</v>
      </c>
      <c r="C326" s="137" t="s">
        <v>1482</v>
      </c>
      <c r="D326" s="141">
        <v>4.09</v>
      </c>
      <c r="E326" s="158">
        <f t="shared" si="35"/>
        <v>1.6360000000000001</v>
      </c>
      <c r="F326" s="78">
        <v>1.875</v>
      </c>
      <c r="G326" s="78">
        <v>0.75</v>
      </c>
      <c r="H326" s="78">
        <v>7.25</v>
      </c>
      <c r="I326" s="78">
        <v>5.6000000000000001E-2</v>
      </c>
      <c r="J326" s="79">
        <v>6</v>
      </c>
      <c r="K326" s="78">
        <v>7.5</v>
      </c>
      <c r="L326" s="78">
        <v>4</v>
      </c>
      <c r="M326" s="78">
        <v>2.25</v>
      </c>
      <c r="N326" s="78">
        <v>0.39200000000000002</v>
      </c>
      <c r="O326" s="80">
        <v>67.5</v>
      </c>
      <c r="P326" s="79">
        <v>72</v>
      </c>
      <c r="Q326" s="78">
        <v>14</v>
      </c>
      <c r="R326" s="78">
        <v>10</v>
      </c>
      <c r="S326" s="78">
        <v>10</v>
      </c>
      <c r="T326" s="78">
        <v>5.65</v>
      </c>
      <c r="U326" s="80">
        <v>0.81018518518518523</v>
      </c>
      <c r="V326" s="78"/>
      <c r="W326" s="78"/>
      <c r="X326" s="26"/>
      <c r="Y326" s="26"/>
      <c r="Z326" s="81" t="s">
        <v>26</v>
      </c>
      <c r="AA326" s="26"/>
      <c r="AB326" s="14"/>
      <c r="AC326" s="15"/>
      <c r="AD326" s="15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</row>
    <row r="327" spans="1:47" ht="15" customHeight="1">
      <c r="A327" s="77" t="s">
        <v>1524</v>
      </c>
      <c r="B327" s="77" t="s">
        <v>1525</v>
      </c>
      <c r="C327" s="137" t="s">
        <v>1526</v>
      </c>
      <c r="D327" s="141">
        <v>4.09</v>
      </c>
      <c r="E327" s="158">
        <f t="shared" si="35"/>
        <v>1.6360000000000001</v>
      </c>
      <c r="F327" s="78">
        <v>1.875</v>
      </c>
      <c r="G327" s="78">
        <v>0.75</v>
      </c>
      <c r="H327" s="78">
        <v>7.25</v>
      </c>
      <c r="I327" s="78">
        <v>5.6000000000000001E-2</v>
      </c>
      <c r="J327" s="79">
        <v>6</v>
      </c>
      <c r="K327" s="78">
        <v>7.5</v>
      </c>
      <c r="L327" s="78">
        <v>4</v>
      </c>
      <c r="M327" s="78">
        <v>2.25</v>
      </c>
      <c r="N327" s="78">
        <v>0.39200000000000002</v>
      </c>
      <c r="O327" s="80">
        <v>67.5</v>
      </c>
      <c r="P327" s="79">
        <v>72</v>
      </c>
      <c r="Q327" s="78">
        <v>14</v>
      </c>
      <c r="R327" s="78">
        <v>10</v>
      </c>
      <c r="S327" s="78">
        <v>10</v>
      </c>
      <c r="T327" s="78">
        <v>5.65</v>
      </c>
      <c r="U327" s="80">
        <v>0.81018518518518523</v>
      </c>
      <c r="V327" s="78"/>
      <c r="W327" s="78"/>
      <c r="X327" s="26"/>
      <c r="Y327" s="26"/>
      <c r="Z327" s="81" t="s">
        <v>26</v>
      </c>
      <c r="AA327" s="26"/>
      <c r="AB327" s="14"/>
      <c r="AC327" s="15"/>
      <c r="AD327" s="15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</row>
    <row r="328" spans="1:47" ht="15" customHeight="1">
      <c r="A328" s="77" t="s">
        <v>1503</v>
      </c>
      <c r="B328" s="77" t="s">
        <v>1504</v>
      </c>
      <c r="C328" s="137" t="s">
        <v>1505</v>
      </c>
      <c r="D328" s="141">
        <v>4.09</v>
      </c>
      <c r="E328" s="158">
        <f t="shared" si="35"/>
        <v>1.6360000000000001</v>
      </c>
      <c r="F328" s="78">
        <v>1.875</v>
      </c>
      <c r="G328" s="78">
        <v>0.75</v>
      </c>
      <c r="H328" s="78">
        <v>7.25</v>
      </c>
      <c r="I328" s="78">
        <v>5.6000000000000001E-2</v>
      </c>
      <c r="J328" s="79">
        <v>6</v>
      </c>
      <c r="K328" s="78">
        <v>7.5</v>
      </c>
      <c r="L328" s="78">
        <v>4</v>
      </c>
      <c r="M328" s="78">
        <v>2.25</v>
      </c>
      <c r="N328" s="78">
        <v>0.39200000000000002</v>
      </c>
      <c r="O328" s="80">
        <v>67.5</v>
      </c>
      <c r="P328" s="79">
        <v>72</v>
      </c>
      <c r="Q328" s="78">
        <v>14</v>
      </c>
      <c r="R328" s="78">
        <v>10</v>
      </c>
      <c r="S328" s="78">
        <v>10</v>
      </c>
      <c r="T328" s="78">
        <v>5.65</v>
      </c>
      <c r="U328" s="80">
        <v>0.81018518518518523</v>
      </c>
      <c r="V328" s="78"/>
      <c r="W328" s="78"/>
      <c r="X328" s="26"/>
      <c r="Y328" s="26"/>
      <c r="Z328" s="81" t="s">
        <v>26</v>
      </c>
      <c r="AA328" s="26"/>
      <c r="AB328" s="14"/>
      <c r="AC328" s="15"/>
      <c r="AD328" s="15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</row>
    <row r="329" spans="1:47" ht="15" customHeight="1">
      <c r="A329" s="77" t="s">
        <v>1465</v>
      </c>
      <c r="B329" s="77" t="s">
        <v>1466</v>
      </c>
      <c r="C329" s="137" t="s">
        <v>1467</v>
      </c>
      <c r="D329" s="141">
        <v>4.09</v>
      </c>
      <c r="E329" s="158">
        <f t="shared" si="35"/>
        <v>1.6360000000000001</v>
      </c>
      <c r="F329" s="78">
        <v>1.875</v>
      </c>
      <c r="G329" s="78">
        <v>0.75</v>
      </c>
      <c r="H329" s="78">
        <v>7.25</v>
      </c>
      <c r="I329" s="78">
        <v>5.6000000000000001E-2</v>
      </c>
      <c r="J329" s="79">
        <v>6</v>
      </c>
      <c r="K329" s="78">
        <v>7.5</v>
      </c>
      <c r="L329" s="78">
        <v>4</v>
      </c>
      <c r="M329" s="78">
        <v>2.25</v>
      </c>
      <c r="N329" s="78">
        <v>0.39200000000000002</v>
      </c>
      <c r="O329" s="80">
        <v>67.5</v>
      </c>
      <c r="P329" s="79">
        <v>72</v>
      </c>
      <c r="Q329" s="78">
        <v>14</v>
      </c>
      <c r="R329" s="78">
        <v>10</v>
      </c>
      <c r="S329" s="78">
        <v>10</v>
      </c>
      <c r="T329" s="78">
        <v>5.65</v>
      </c>
      <c r="U329" s="80">
        <v>0.81018518518518523</v>
      </c>
      <c r="V329" s="78"/>
      <c r="W329" s="78"/>
      <c r="X329" s="26"/>
      <c r="Y329" s="26"/>
      <c r="Z329" s="81" t="s">
        <v>26</v>
      </c>
      <c r="AA329" s="26"/>
      <c r="AB329" s="14"/>
      <c r="AC329" s="15"/>
      <c r="AD329" s="15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</row>
    <row r="330" spans="1:47" ht="15" customHeight="1">
      <c r="A330" s="77" t="s">
        <v>1521</v>
      </c>
      <c r="B330" s="77" t="s">
        <v>1522</v>
      </c>
      <c r="C330" s="137" t="s">
        <v>1523</v>
      </c>
      <c r="D330" s="141">
        <v>4.09</v>
      </c>
      <c r="E330" s="158">
        <f t="shared" si="35"/>
        <v>1.6360000000000001</v>
      </c>
      <c r="F330" s="78">
        <v>1.875</v>
      </c>
      <c r="G330" s="78">
        <v>0.75</v>
      </c>
      <c r="H330" s="78">
        <v>7.25</v>
      </c>
      <c r="I330" s="78">
        <v>5.6000000000000001E-2</v>
      </c>
      <c r="J330" s="79">
        <v>6</v>
      </c>
      <c r="K330" s="78">
        <v>7.5</v>
      </c>
      <c r="L330" s="78">
        <v>4</v>
      </c>
      <c r="M330" s="78">
        <v>2.25</v>
      </c>
      <c r="N330" s="78">
        <v>0.39200000000000002</v>
      </c>
      <c r="O330" s="80">
        <v>67.5</v>
      </c>
      <c r="P330" s="79">
        <v>72</v>
      </c>
      <c r="Q330" s="78">
        <v>14</v>
      </c>
      <c r="R330" s="78">
        <v>10</v>
      </c>
      <c r="S330" s="78">
        <v>10</v>
      </c>
      <c r="T330" s="78">
        <v>5.65</v>
      </c>
      <c r="U330" s="80">
        <v>0.81018518518518523</v>
      </c>
      <c r="V330" s="78"/>
      <c r="W330" s="78"/>
      <c r="X330" s="26"/>
      <c r="Y330" s="26"/>
      <c r="Z330" s="81" t="s">
        <v>26</v>
      </c>
      <c r="AA330" s="26"/>
      <c r="AB330" s="14"/>
      <c r="AC330" s="15"/>
      <c r="AD330" s="15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</row>
    <row r="331" spans="1:47" ht="15" customHeight="1">
      <c r="A331" s="77" t="s">
        <v>1492</v>
      </c>
      <c r="B331" s="77" t="s">
        <v>1493</v>
      </c>
      <c r="C331" s="137" t="s">
        <v>1494</v>
      </c>
      <c r="D331" s="141">
        <v>4.09</v>
      </c>
      <c r="E331" s="158">
        <f t="shared" si="35"/>
        <v>1.6360000000000001</v>
      </c>
      <c r="F331" s="78">
        <v>1.875</v>
      </c>
      <c r="G331" s="78">
        <v>0.75</v>
      </c>
      <c r="H331" s="78">
        <v>7.25</v>
      </c>
      <c r="I331" s="78">
        <v>5.6000000000000001E-2</v>
      </c>
      <c r="J331" s="79">
        <v>6</v>
      </c>
      <c r="K331" s="78">
        <v>7.5</v>
      </c>
      <c r="L331" s="78">
        <v>4</v>
      </c>
      <c r="M331" s="78">
        <v>2.25</v>
      </c>
      <c r="N331" s="78">
        <v>0.39200000000000002</v>
      </c>
      <c r="O331" s="80">
        <v>67.5</v>
      </c>
      <c r="P331" s="79">
        <v>72</v>
      </c>
      <c r="Q331" s="78">
        <v>14</v>
      </c>
      <c r="R331" s="78">
        <v>10</v>
      </c>
      <c r="S331" s="78">
        <v>10</v>
      </c>
      <c r="T331" s="78">
        <v>5.65</v>
      </c>
      <c r="U331" s="80">
        <v>0.81018518518518523</v>
      </c>
      <c r="V331" s="78"/>
      <c r="W331" s="78"/>
      <c r="X331" s="26"/>
      <c r="Y331" s="26"/>
      <c r="Z331" s="81" t="s">
        <v>26</v>
      </c>
      <c r="AA331" s="26"/>
      <c r="AB331" s="14"/>
      <c r="AC331" s="15"/>
      <c r="AD331" s="15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</row>
    <row r="332" spans="1:47" ht="15" customHeight="1">
      <c r="A332" s="77" t="s">
        <v>1474</v>
      </c>
      <c r="B332" s="77" t="s">
        <v>1475</v>
      </c>
      <c r="C332" s="137" t="s">
        <v>1476</v>
      </c>
      <c r="D332" s="141">
        <v>4.09</v>
      </c>
      <c r="E332" s="158">
        <f t="shared" si="35"/>
        <v>1.6360000000000001</v>
      </c>
      <c r="F332" s="78">
        <v>1.875</v>
      </c>
      <c r="G332" s="78">
        <v>0.75</v>
      </c>
      <c r="H332" s="78">
        <v>7.25</v>
      </c>
      <c r="I332" s="78">
        <v>5.6000000000000001E-2</v>
      </c>
      <c r="J332" s="79">
        <v>6</v>
      </c>
      <c r="K332" s="78">
        <v>7.5</v>
      </c>
      <c r="L332" s="78">
        <v>4</v>
      </c>
      <c r="M332" s="78">
        <v>2.25</v>
      </c>
      <c r="N332" s="78">
        <v>0.39200000000000002</v>
      </c>
      <c r="O332" s="80">
        <v>67.5</v>
      </c>
      <c r="P332" s="79">
        <v>72</v>
      </c>
      <c r="Q332" s="78">
        <v>14</v>
      </c>
      <c r="R332" s="78">
        <v>10</v>
      </c>
      <c r="S332" s="78">
        <v>10</v>
      </c>
      <c r="T332" s="78">
        <v>5.65</v>
      </c>
      <c r="U332" s="80">
        <v>0.81018518518518523</v>
      </c>
      <c r="V332" s="78"/>
      <c r="W332" s="78"/>
      <c r="X332" s="26"/>
      <c r="Y332" s="26"/>
      <c r="Z332" s="81" t="s">
        <v>26</v>
      </c>
      <c r="AA332" s="26"/>
      <c r="AB332" s="14"/>
      <c r="AC332" s="15"/>
      <c r="AD332" s="15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</row>
    <row r="333" spans="1:47" ht="15" customHeight="1">
      <c r="A333" s="77" t="s">
        <v>1486</v>
      </c>
      <c r="B333" s="77" t="s">
        <v>1487</v>
      </c>
      <c r="C333" s="137" t="s">
        <v>1488</v>
      </c>
      <c r="D333" s="141">
        <v>4.09</v>
      </c>
      <c r="E333" s="158">
        <f t="shared" si="35"/>
        <v>1.6360000000000001</v>
      </c>
      <c r="F333" s="78">
        <v>1.875</v>
      </c>
      <c r="G333" s="78">
        <v>0.75</v>
      </c>
      <c r="H333" s="78">
        <v>7.25</v>
      </c>
      <c r="I333" s="78">
        <v>5.6000000000000001E-2</v>
      </c>
      <c r="J333" s="79">
        <v>6</v>
      </c>
      <c r="K333" s="78">
        <v>7.5</v>
      </c>
      <c r="L333" s="78">
        <v>4</v>
      </c>
      <c r="M333" s="78">
        <v>2.25</v>
      </c>
      <c r="N333" s="78">
        <v>0.39200000000000002</v>
      </c>
      <c r="O333" s="80">
        <v>67.5</v>
      </c>
      <c r="P333" s="79">
        <v>72</v>
      </c>
      <c r="Q333" s="78">
        <v>14</v>
      </c>
      <c r="R333" s="78">
        <v>10</v>
      </c>
      <c r="S333" s="78">
        <v>10</v>
      </c>
      <c r="T333" s="78">
        <v>5.65</v>
      </c>
      <c r="U333" s="80">
        <v>0.81018518518518523</v>
      </c>
      <c r="V333" s="78"/>
      <c r="W333" s="78"/>
      <c r="X333" s="26"/>
      <c r="Y333" s="26"/>
      <c r="Z333" s="81" t="s">
        <v>26</v>
      </c>
      <c r="AA333" s="26"/>
      <c r="AB333" s="14"/>
      <c r="AC333" s="15"/>
      <c r="AD333" s="15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</row>
    <row r="334" spans="1:47" ht="15" customHeight="1">
      <c r="A334" s="77" t="s">
        <v>1497</v>
      </c>
      <c r="B334" s="77" t="s">
        <v>1498</v>
      </c>
      <c r="C334" s="137" t="s">
        <v>1499</v>
      </c>
      <c r="D334" s="141">
        <v>4.09</v>
      </c>
      <c r="E334" s="158">
        <f t="shared" si="35"/>
        <v>1.6360000000000001</v>
      </c>
      <c r="F334" s="78">
        <v>1.875</v>
      </c>
      <c r="G334" s="78">
        <v>0.75</v>
      </c>
      <c r="H334" s="78">
        <v>7.25</v>
      </c>
      <c r="I334" s="78">
        <v>5.6000000000000001E-2</v>
      </c>
      <c r="J334" s="79">
        <v>6</v>
      </c>
      <c r="K334" s="78">
        <v>7.5</v>
      </c>
      <c r="L334" s="78">
        <v>4</v>
      </c>
      <c r="M334" s="78">
        <v>2.25</v>
      </c>
      <c r="N334" s="78">
        <v>0.39200000000000002</v>
      </c>
      <c r="O334" s="80">
        <v>67.5</v>
      </c>
      <c r="P334" s="79">
        <v>72</v>
      </c>
      <c r="Q334" s="78">
        <v>14</v>
      </c>
      <c r="R334" s="78">
        <v>10</v>
      </c>
      <c r="S334" s="78">
        <v>10</v>
      </c>
      <c r="T334" s="78">
        <v>5.65</v>
      </c>
      <c r="U334" s="80">
        <v>0.81018518518518523</v>
      </c>
      <c r="V334" s="78"/>
      <c r="W334" s="78"/>
      <c r="X334" s="26"/>
      <c r="Y334" s="26"/>
      <c r="Z334" s="81" t="s">
        <v>26</v>
      </c>
      <c r="AA334" s="26"/>
      <c r="AB334" s="14"/>
      <c r="AC334" s="15"/>
      <c r="AD334" s="15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</row>
    <row r="335" spans="1:47" ht="15" customHeight="1">
      <c r="A335" s="77" t="s">
        <v>1495</v>
      </c>
      <c r="B335" s="77" t="s">
        <v>1496</v>
      </c>
      <c r="C335" s="137" t="s">
        <v>5509</v>
      </c>
      <c r="D335" s="141">
        <v>4.09</v>
      </c>
      <c r="E335" s="158">
        <f t="shared" si="35"/>
        <v>1.6360000000000001</v>
      </c>
      <c r="F335" s="78">
        <v>1.875</v>
      </c>
      <c r="G335" s="78">
        <v>0.75</v>
      </c>
      <c r="H335" s="78">
        <v>7.25</v>
      </c>
      <c r="I335" s="78">
        <v>5.6000000000000001E-2</v>
      </c>
      <c r="J335" s="79">
        <v>6</v>
      </c>
      <c r="K335" s="78">
        <v>7.5</v>
      </c>
      <c r="L335" s="78">
        <v>4</v>
      </c>
      <c r="M335" s="78">
        <v>2.25</v>
      </c>
      <c r="N335" s="78">
        <v>0.39200000000000002</v>
      </c>
      <c r="O335" s="80">
        <v>67.5</v>
      </c>
      <c r="P335" s="79">
        <v>72</v>
      </c>
      <c r="Q335" s="78">
        <v>14</v>
      </c>
      <c r="R335" s="78">
        <v>10</v>
      </c>
      <c r="S335" s="78">
        <v>10</v>
      </c>
      <c r="T335" s="78">
        <v>5.65</v>
      </c>
      <c r="U335" s="80">
        <v>0.81018518518518523</v>
      </c>
      <c r="V335" s="78"/>
      <c r="W335" s="78"/>
      <c r="X335" s="26"/>
      <c r="Y335" s="26"/>
      <c r="Z335" s="81" t="s">
        <v>26</v>
      </c>
      <c r="AA335" s="26"/>
      <c r="AB335" s="14"/>
      <c r="AC335" s="15"/>
      <c r="AD335" s="15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</row>
    <row r="336" spans="1:47" ht="15" customHeight="1">
      <c r="A336" s="77" t="s">
        <v>1489</v>
      </c>
      <c r="B336" s="77" t="s">
        <v>1490</v>
      </c>
      <c r="C336" s="137" t="s">
        <v>1491</v>
      </c>
      <c r="D336" s="141">
        <v>4.09</v>
      </c>
      <c r="E336" s="158">
        <f t="shared" si="35"/>
        <v>1.6360000000000001</v>
      </c>
      <c r="F336" s="78">
        <v>1.875</v>
      </c>
      <c r="G336" s="78">
        <v>0.75</v>
      </c>
      <c r="H336" s="78">
        <v>7.25</v>
      </c>
      <c r="I336" s="78">
        <v>5.6000000000000001E-2</v>
      </c>
      <c r="J336" s="79">
        <v>6</v>
      </c>
      <c r="K336" s="78">
        <v>7.5</v>
      </c>
      <c r="L336" s="78">
        <v>4</v>
      </c>
      <c r="M336" s="78">
        <v>2.25</v>
      </c>
      <c r="N336" s="78">
        <v>0.39200000000000002</v>
      </c>
      <c r="O336" s="80">
        <v>67.5</v>
      </c>
      <c r="P336" s="79">
        <v>72</v>
      </c>
      <c r="Q336" s="78">
        <v>14</v>
      </c>
      <c r="R336" s="78">
        <v>10</v>
      </c>
      <c r="S336" s="78">
        <v>10</v>
      </c>
      <c r="T336" s="78">
        <v>5.65</v>
      </c>
      <c r="U336" s="80">
        <v>0.81018518518518523</v>
      </c>
      <c r="V336" s="78"/>
      <c r="W336" s="78"/>
      <c r="X336" s="26"/>
      <c r="Y336" s="26"/>
      <c r="Z336" s="81" t="s">
        <v>26</v>
      </c>
      <c r="AA336" s="26"/>
      <c r="AB336" s="14"/>
      <c r="AC336" s="15"/>
      <c r="AD336" s="15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</row>
    <row r="337" spans="1:47" ht="15" customHeight="1">
      <c r="A337" s="77" t="s">
        <v>1509</v>
      </c>
      <c r="B337" s="77" t="s">
        <v>1510</v>
      </c>
      <c r="C337" s="137" t="s">
        <v>1511</v>
      </c>
      <c r="D337" s="141">
        <v>4.09</v>
      </c>
      <c r="E337" s="158">
        <f t="shared" si="35"/>
        <v>1.6360000000000001</v>
      </c>
      <c r="F337" s="78">
        <v>1.875</v>
      </c>
      <c r="G337" s="78">
        <v>0.75</v>
      </c>
      <c r="H337" s="78">
        <v>7.25</v>
      </c>
      <c r="I337" s="78">
        <v>5.6000000000000001E-2</v>
      </c>
      <c r="J337" s="79">
        <v>6</v>
      </c>
      <c r="K337" s="78">
        <v>7.5</v>
      </c>
      <c r="L337" s="78">
        <v>4</v>
      </c>
      <c r="M337" s="78">
        <v>2.25</v>
      </c>
      <c r="N337" s="78">
        <v>0.39200000000000002</v>
      </c>
      <c r="O337" s="80">
        <v>67.5</v>
      </c>
      <c r="P337" s="79">
        <v>72</v>
      </c>
      <c r="Q337" s="78">
        <v>14</v>
      </c>
      <c r="R337" s="78">
        <v>10</v>
      </c>
      <c r="S337" s="78">
        <v>10</v>
      </c>
      <c r="T337" s="78">
        <v>5.65</v>
      </c>
      <c r="U337" s="80">
        <v>0.81018518518518523</v>
      </c>
      <c r="V337" s="78"/>
      <c r="W337" s="78"/>
      <c r="X337" s="26"/>
      <c r="Y337" s="26"/>
      <c r="Z337" s="81" t="s">
        <v>26</v>
      </c>
      <c r="AA337" s="26"/>
      <c r="AB337" s="14"/>
      <c r="AC337" s="15"/>
      <c r="AD337" s="15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</row>
    <row r="338" spans="1:47" ht="15" customHeight="1">
      <c r="A338" s="77" t="s">
        <v>1468</v>
      </c>
      <c r="B338" s="77" t="s">
        <v>1469</v>
      </c>
      <c r="C338" s="137" t="s">
        <v>1470</v>
      </c>
      <c r="D338" s="141">
        <v>4.09</v>
      </c>
      <c r="E338" s="158">
        <f t="shared" si="35"/>
        <v>1.6360000000000001</v>
      </c>
      <c r="F338" s="78">
        <v>1.875</v>
      </c>
      <c r="G338" s="78">
        <v>0.75</v>
      </c>
      <c r="H338" s="78">
        <v>7.25</v>
      </c>
      <c r="I338" s="78">
        <v>5.6000000000000001E-2</v>
      </c>
      <c r="J338" s="79">
        <v>6</v>
      </c>
      <c r="K338" s="78">
        <v>7.5</v>
      </c>
      <c r="L338" s="78">
        <v>4</v>
      </c>
      <c r="M338" s="78">
        <v>2.25</v>
      </c>
      <c r="N338" s="78">
        <v>0.39200000000000002</v>
      </c>
      <c r="O338" s="80">
        <v>67.5</v>
      </c>
      <c r="P338" s="79">
        <v>72</v>
      </c>
      <c r="Q338" s="78">
        <v>14</v>
      </c>
      <c r="R338" s="78">
        <v>10</v>
      </c>
      <c r="S338" s="78">
        <v>10</v>
      </c>
      <c r="T338" s="78">
        <v>5.65</v>
      </c>
      <c r="U338" s="80">
        <v>0.81018518518518523</v>
      </c>
      <c r="V338" s="78"/>
      <c r="W338" s="78"/>
      <c r="X338" s="26"/>
      <c r="Y338" s="26"/>
      <c r="Z338" s="81" t="s">
        <v>26</v>
      </c>
      <c r="AA338" s="26"/>
      <c r="AB338" s="14"/>
      <c r="AC338" s="15"/>
      <c r="AD338" s="15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</row>
    <row r="339" spans="1:47" ht="15" customHeight="1">
      <c r="A339" s="77" t="s">
        <v>1518</v>
      </c>
      <c r="B339" s="77" t="s">
        <v>1519</v>
      </c>
      <c r="C339" s="137" t="s">
        <v>1520</v>
      </c>
      <c r="D339" s="141">
        <v>4.09</v>
      </c>
      <c r="E339" s="158">
        <f t="shared" si="35"/>
        <v>1.6360000000000001</v>
      </c>
      <c r="F339" s="78">
        <v>1.875</v>
      </c>
      <c r="G339" s="78">
        <v>0.75</v>
      </c>
      <c r="H339" s="78">
        <v>7.25</v>
      </c>
      <c r="I339" s="78">
        <v>5.6000000000000001E-2</v>
      </c>
      <c r="J339" s="79">
        <v>6</v>
      </c>
      <c r="K339" s="78">
        <v>7.5</v>
      </c>
      <c r="L339" s="78">
        <v>4</v>
      </c>
      <c r="M339" s="78">
        <v>2.25</v>
      </c>
      <c r="N339" s="78">
        <v>0.39200000000000002</v>
      </c>
      <c r="O339" s="80">
        <v>67.5</v>
      </c>
      <c r="P339" s="79">
        <v>72</v>
      </c>
      <c r="Q339" s="78">
        <v>14</v>
      </c>
      <c r="R339" s="78">
        <v>10</v>
      </c>
      <c r="S339" s="78">
        <v>10</v>
      </c>
      <c r="T339" s="78">
        <v>5.65</v>
      </c>
      <c r="U339" s="80">
        <v>0.81018518518518523</v>
      </c>
      <c r="V339" s="78"/>
      <c r="W339" s="78"/>
      <c r="X339" s="26"/>
      <c r="Y339" s="26"/>
      <c r="Z339" s="81" t="s">
        <v>26</v>
      </c>
      <c r="AA339" s="26"/>
      <c r="AB339" s="14"/>
      <c r="AC339" s="15"/>
      <c r="AD339" s="15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</row>
    <row r="340" spans="1:47" ht="15" customHeight="1">
      <c r="A340" s="77" t="s">
        <v>1533</v>
      </c>
      <c r="B340" s="77" t="s">
        <v>1534</v>
      </c>
      <c r="C340" s="137" t="s">
        <v>1535</v>
      </c>
      <c r="D340" s="141">
        <v>4.09</v>
      </c>
      <c r="E340" s="158">
        <f t="shared" si="35"/>
        <v>1.6360000000000001</v>
      </c>
      <c r="F340" s="78">
        <v>1.875</v>
      </c>
      <c r="G340" s="78">
        <v>0.75</v>
      </c>
      <c r="H340" s="78">
        <v>7.25</v>
      </c>
      <c r="I340" s="78">
        <v>5.6000000000000001E-2</v>
      </c>
      <c r="J340" s="79">
        <v>6</v>
      </c>
      <c r="K340" s="78">
        <v>7.5</v>
      </c>
      <c r="L340" s="78">
        <v>4</v>
      </c>
      <c r="M340" s="78">
        <v>2.25</v>
      </c>
      <c r="N340" s="78">
        <v>0.39200000000000002</v>
      </c>
      <c r="O340" s="80">
        <v>67.5</v>
      </c>
      <c r="P340" s="79">
        <v>72</v>
      </c>
      <c r="Q340" s="78">
        <v>14</v>
      </c>
      <c r="R340" s="78">
        <v>10</v>
      </c>
      <c r="S340" s="78">
        <v>10</v>
      </c>
      <c r="T340" s="78">
        <v>5.65</v>
      </c>
      <c r="U340" s="80">
        <v>0.81018518518518523</v>
      </c>
      <c r="V340" s="78"/>
      <c r="W340" s="78"/>
      <c r="X340" s="26"/>
      <c r="Y340" s="26"/>
      <c r="Z340" s="81" t="s">
        <v>26</v>
      </c>
      <c r="AA340" s="26"/>
      <c r="AB340" s="14"/>
      <c r="AC340" s="15"/>
      <c r="AD340" s="15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</row>
    <row r="341" spans="1:47" ht="15" customHeight="1">
      <c r="A341" s="77" t="s">
        <v>1483</v>
      </c>
      <c r="B341" s="77" t="s">
        <v>1484</v>
      </c>
      <c r="C341" s="137" t="s">
        <v>1485</v>
      </c>
      <c r="D341" s="141">
        <v>4.09</v>
      </c>
      <c r="E341" s="158">
        <f t="shared" si="35"/>
        <v>1.6360000000000001</v>
      </c>
      <c r="F341" s="78">
        <v>1.875</v>
      </c>
      <c r="G341" s="78">
        <v>0.75</v>
      </c>
      <c r="H341" s="78">
        <v>7.25</v>
      </c>
      <c r="I341" s="78">
        <v>5.6000000000000001E-2</v>
      </c>
      <c r="J341" s="79">
        <v>6</v>
      </c>
      <c r="K341" s="78">
        <v>7.5</v>
      </c>
      <c r="L341" s="78">
        <v>4</v>
      </c>
      <c r="M341" s="78">
        <v>2.25</v>
      </c>
      <c r="N341" s="78">
        <v>0.39200000000000002</v>
      </c>
      <c r="O341" s="80">
        <v>67.5</v>
      </c>
      <c r="P341" s="79">
        <v>72</v>
      </c>
      <c r="Q341" s="78">
        <v>14</v>
      </c>
      <c r="R341" s="78">
        <v>10</v>
      </c>
      <c r="S341" s="78">
        <v>10</v>
      </c>
      <c r="T341" s="78">
        <v>5.65</v>
      </c>
      <c r="U341" s="80">
        <v>0.81018518518518523</v>
      </c>
      <c r="V341" s="78"/>
      <c r="W341" s="78"/>
      <c r="X341" s="26"/>
      <c r="Y341" s="26"/>
      <c r="Z341" s="81" t="s">
        <v>26</v>
      </c>
      <c r="AA341" s="26"/>
      <c r="AB341" s="14"/>
      <c r="AC341" s="15"/>
      <c r="AD341" s="15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</row>
    <row r="342" spans="1:47" ht="15" customHeight="1">
      <c r="A342" s="77" t="s">
        <v>1512</v>
      </c>
      <c r="B342" s="77" t="s">
        <v>1513</v>
      </c>
      <c r="C342" s="137" t="s">
        <v>1514</v>
      </c>
      <c r="D342" s="141">
        <v>4.09</v>
      </c>
      <c r="E342" s="158">
        <f t="shared" si="35"/>
        <v>1.6360000000000001</v>
      </c>
      <c r="F342" s="78">
        <v>1.875</v>
      </c>
      <c r="G342" s="78">
        <v>0.75</v>
      </c>
      <c r="H342" s="78">
        <v>7.25</v>
      </c>
      <c r="I342" s="78">
        <v>5.6000000000000001E-2</v>
      </c>
      <c r="J342" s="79">
        <v>6</v>
      </c>
      <c r="K342" s="78">
        <v>7.5</v>
      </c>
      <c r="L342" s="78">
        <v>4</v>
      </c>
      <c r="M342" s="78">
        <v>2.25</v>
      </c>
      <c r="N342" s="78">
        <v>0.39200000000000002</v>
      </c>
      <c r="O342" s="80">
        <v>67.5</v>
      </c>
      <c r="P342" s="79">
        <v>72</v>
      </c>
      <c r="Q342" s="78">
        <v>14</v>
      </c>
      <c r="R342" s="78">
        <v>10</v>
      </c>
      <c r="S342" s="78">
        <v>10</v>
      </c>
      <c r="T342" s="78">
        <v>5.65</v>
      </c>
      <c r="U342" s="80">
        <v>0.81018518518518523</v>
      </c>
      <c r="V342" s="78"/>
      <c r="W342" s="78"/>
      <c r="X342" s="26"/>
      <c r="Y342" s="26"/>
      <c r="Z342" s="81" t="s">
        <v>26</v>
      </c>
      <c r="AA342" s="26"/>
      <c r="AB342" s="14"/>
      <c r="AC342" s="15"/>
      <c r="AD342" s="15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</row>
    <row r="343" spans="1:47" ht="15" customHeight="1">
      <c r="A343" s="77" t="s">
        <v>1530</v>
      </c>
      <c r="B343" s="77" t="s">
        <v>1531</v>
      </c>
      <c r="C343" s="137" t="s">
        <v>1532</v>
      </c>
      <c r="D343" s="141">
        <v>4.09</v>
      </c>
      <c r="E343" s="158">
        <f t="shared" si="35"/>
        <v>1.6360000000000001</v>
      </c>
      <c r="F343" s="78">
        <v>1.875</v>
      </c>
      <c r="G343" s="78">
        <v>0.75</v>
      </c>
      <c r="H343" s="78">
        <v>7.25</v>
      </c>
      <c r="I343" s="78">
        <v>5.6000000000000001E-2</v>
      </c>
      <c r="J343" s="79">
        <v>6</v>
      </c>
      <c r="K343" s="78">
        <v>7.5</v>
      </c>
      <c r="L343" s="78">
        <v>4</v>
      </c>
      <c r="M343" s="78">
        <v>2.25</v>
      </c>
      <c r="N343" s="78">
        <v>0.39200000000000002</v>
      </c>
      <c r="O343" s="80">
        <v>67.5</v>
      </c>
      <c r="P343" s="79">
        <v>72</v>
      </c>
      <c r="Q343" s="78">
        <v>14</v>
      </c>
      <c r="R343" s="78">
        <v>10</v>
      </c>
      <c r="S343" s="78">
        <v>10</v>
      </c>
      <c r="T343" s="78">
        <v>5.65</v>
      </c>
      <c r="U343" s="80">
        <v>0.81018518518518523</v>
      </c>
      <c r="V343" s="78"/>
      <c r="W343" s="78"/>
      <c r="X343" s="26"/>
      <c r="Y343" s="26"/>
      <c r="Z343" s="81" t="s">
        <v>26</v>
      </c>
      <c r="AA343" s="26"/>
      <c r="AB343" s="14"/>
      <c r="AC343" s="15"/>
      <c r="AD343" s="15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</row>
    <row r="344" spans="1:47" ht="15" customHeight="1">
      <c r="A344" s="77" t="s">
        <v>1515</v>
      </c>
      <c r="B344" s="77" t="s">
        <v>1516</v>
      </c>
      <c r="C344" s="137" t="s">
        <v>1517</v>
      </c>
      <c r="D344" s="141">
        <v>4.09</v>
      </c>
      <c r="E344" s="158">
        <f t="shared" si="35"/>
        <v>1.6360000000000001</v>
      </c>
      <c r="F344" s="78">
        <v>1.875</v>
      </c>
      <c r="G344" s="78">
        <v>0.75</v>
      </c>
      <c r="H344" s="78">
        <v>7.25</v>
      </c>
      <c r="I344" s="78">
        <v>5.6000000000000001E-2</v>
      </c>
      <c r="J344" s="79">
        <v>6</v>
      </c>
      <c r="K344" s="78">
        <v>7.5</v>
      </c>
      <c r="L344" s="78">
        <v>4</v>
      </c>
      <c r="M344" s="78">
        <v>2.25</v>
      </c>
      <c r="N344" s="78">
        <v>0.39200000000000002</v>
      </c>
      <c r="O344" s="80">
        <v>67.5</v>
      </c>
      <c r="P344" s="79">
        <v>72</v>
      </c>
      <c r="Q344" s="78">
        <v>14</v>
      </c>
      <c r="R344" s="78">
        <v>10</v>
      </c>
      <c r="S344" s="78">
        <v>10</v>
      </c>
      <c r="T344" s="78">
        <v>5.65</v>
      </c>
      <c r="U344" s="80">
        <v>0.81018518518518523</v>
      </c>
      <c r="V344" s="78"/>
      <c r="W344" s="78"/>
      <c r="X344" s="26"/>
      <c r="Y344" s="26"/>
      <c r="Z344" s="81" t="s">
        <v>26</v>
      </c>
      <c r="AA344" s="26"/>
      <c r="AB344" s="14"/>
      <c r="AC344" s="15"/>
      <c r="AD344" s="15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</row>
    <row r="345" spans="1:47" ht="15" customHeight="1">
      <c r="A345" s="77" t="s">
        <v>1500</v>
      </c>
      <c r="B345" s="77" t="s">
        <v>1501</v>
      </c>
      <c r="C345" s="137" t="s">
        <v>1502</v>
      </c>
      <c r="D345" s="141">
        <v>4.09</v>
      </c>
      <c r="E345" s="158">
        <f t="shared" si="35"/>
        <v>1.6360000000000001</v>
      </c>
      <c r="F345" s="78">
        <v>1.875</v>
      </c>
      <c r="G345" s="78">
        <v>0.75</v>
      </c>
      <c r="H345" s="78">
        <v>7.25</v>
      </c>
      <c r="I345" s="78">
        <v>5.6000000000000001E-2</v>
      </c>
      <c r="J345" s="79">
        <v>6</v>
      </c>
      <c r="K345" s="78">
        <v>7.5</v>
      </c>
      <c r="L345" s="78">
        <v>4</v>
      </c>
      <c r="M345" s="78">
        <v>2.25</v>
      </c>
      <c r="N345" s="78">
        <v>0.39200000000000002</v>
      </c>
      <c r="O345" s="80">
        <v>67.5</v>
      </c>
      <c r="P345" s="79">
        <v>72</v>
      </c>
      <c r="Q345" s="78">
        <v>14</v>
      </c>
      <c r="R345" s="78">
        <v>10</v>
      </c>
      <c r="S345" s="78">
        <v>10</v>
      </c>
      <c r="T345" s="78">
        <v>5.65</v>
      </c>
      <c r="U345" s="80">
        <v>0.81018518518518523</v>
      </c>
      <c r="V345" s="78"/>
      <c r="W345" s="78"/>
      <c r="X345" s="26"/>
      <c r="Y345" s="26"/>
      <c r="Z345" s="81" t="s">
        <v>26</v>
      </c>
      <c r="AA345" s="26"/>
      <c r="AB345" s="14"/>
      <c r="AC345" s="15"/>
      <c r="AD345" s="15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</row>
    <row r="346" spans="1:47" ht="15" customHeight="1">
      <c r="A346" s="77" t="s">
        <v>1536</v>
      </c>
      <c r="B346" s="77" t="s">
        <v>1537</v>
      </c>
      <c r="C346" s="137" t="s">
        <v>5510</v>
      </c>
      <c r="D346" s="141">
        <v>16.059999999999999</v>
      </c>
      <c r="E346" s="158">
        <f t="shared" si="35"/>
        <v>6.4239999999999995</v>
      </c>
      <c r="F346" s="98">
        <v>3.625</v>
      </c>
      <c r="G346" s="99">
        <v>0.75</v>
      </c>
      <c r="H346" s="98">
        <v>7</v>
      </c>
      <c r="I346" s="99">
        <v>0.22</v>
      </c>
      <c r="J346" s="79">
        <v>1</v>
      </c>
      <c r="K346" s="98">
        <v>3.625</v>
      </c>
      <c r="L346" s="99">
        <v>0.75</v>
      </c>
      <c r="M346" s="98">
        <v>7</v>
      </c>
      <c r="N346" s="99">
        <v>0.22</v>
      </c>
      <c r="O346" s="80">
        <f t="shared" ref="O346:O351" si="36">K346*L346*M346</f>
        <v>19.03125</v>
      </c>
      <c r="P346" s="79">
        <v>72</v>
      </c>
      <c r="Q346" s="78">
        <v>14</v>
      </c>
      <c r="R346" s="78">
        <v>10</v>
      </c>
      <c r="S346" s="78">
        <v>12</v>
      </c>
      <c r="T346" s="78">
        <v>17</v>
      </c>
      <c r="U346" s="80">
        <v>0.97222222222222221</v>
      </c>
      <c r="V346" s="78"/>
      <c r="W346" s="78"/>
      <c r="X346" s="26"/>
      <c r="Y346" s="26"/>
      <c r="Z346" s="81" t="s">
        <v>26</v>
      </c>
      <c r="AA346" s="26"/>
      <c r="AB346" s="14"/>
      <c r="AC346" s="15"/>
      <c r="AD346" s="15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</row>
    <row r="347" spans="1:47" ht="15" customHeight="1">
      <c r="A347" s="77" t="s">
        <v>5366</v>
      </c>
      <c r="B347" s="77" t="s">
        <v>1538</v>
      </c>
      <c r="C347" s="137" t="s">
        <v>5511</v>
      </c>
      <c r="D347" s="141">
        <v>16.059999999999999</v>
      </c>
      <c r="E347" s="158">
        <f t="shared" si="35"/>
        <v>6.4239999999999995</v>
      </c>
      <c r="F347" s="98">
        <v>3.625</v>
      </c>
      <c r="G347" s="99">
        <v>0.75</v>
      </c>
      <c r="H347" s="98">
        <v>7</v>
      </c>
      <c r="I347" s="99">
        <v>0.22</v>
      </c>
      <c r="J347" s="79">
        <v>1</v>
      </c>
      <c r="K347" s="98">
        <v>3.625</v>
      </c>
      <c r="L347" s="99">
        <v>0.75</v>
      </c>
      <c r="M347" s="98">
        <v>7</v>
      </c>
      <c r="N347" s="99">
        <v>0.22</v>
      </c>
      <c r="O347" s="80">
        <f t="shared" si="36"/>
        <v>19.03125</v>
      </c>
      <c r="P347" s="79">
        <v>72</v>
      </c>
      <c r="Q347" s="78">
        <v>14</v>
      </c>
      <c r="R347" s="78">
        <v>10</v>
      </c>
      <c r="S347" s="78">
        <v>12</v>
      </c>
      <c r="T347" s="78">
        <v>17</v>
      </c>
      <c r="U347" s="80">
        <v>0.97222222222222221</v>
      </c>
      <c r="V347" s="78"/>
      <c r="W347" s="78"/>
      <c r="X347" s="26"/>
      <c r="Y347" s="26"/>
      <c r="Z347" s="81" t="s">
        <v>26</v>
      </c>
      <c r="AA347" s="26"/>
      <c r="AB347" s="14"/>
      <c r="AC347" s="15"/>
      <c r="AD347" s="15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</row>
    <row r="348" spans="1:47" ht="15" customHeight="1">
      <c r="A348" s="77" t="s">
        <v>1539</v>
      </c>
      <c r="B348" s="77" t="s">
        <v>1540</v>
      </c>
      <c r="C348" s="137" t="s">
        <v>5512</v>
      </c>
      <c r="D348" s="141">
        <v>16.059999999999999</v>
      </c>
      <c r="E348" s="158">
        <f t="shared" si="35"/>
        <v>6.4239999999999995</v>
      </c>
      <c r="F348" s="98">
        <v>3.625</v>
      </c>
      <c r="G348" s="99">
        <v>0.75</v>
      </c>
      <c r="H348" s="98">
        <v>7</v>
      </c>
      <c r="I348" s="99">
        <v>0.22</v>
      </c>
      <c r="J348" s="79">
        <v>1</v>
      </c>
      <c r="K348" s="98">
        <v>3.625</v>
      </c>
      <c r="L348" s="99">
        <v>0.75</v>
      </c>
      <c r="M348" s="98">
        <v>7</v>
      </c>
      <c r="N348" s="99">
        <v>0.22</v>
      </c>
      <c r="O348" s="80">
        <f t="shared" si="36"/>
        <v>19.03125</v>
      </c>
      <c r="P348" s="79">
        <v>72</v>
      </c>
      <c r="Q348" s="78">
        <v>14</v>
      </c>
      <c r="R348" s="78">
        <v>10</v>
      </c>
      <c r="S348" s="78">
        <v>12</v>
      </c>
      <c r="T348" s="78">
        <v>17</v>
      </c>
      <c r="U348" s="80">
        <v>0.97222222222222221</v>
      </c>
      <c r="V348" s="78"/>
      <c r="W348" s="78"/>
      <c r="X348" s="26"/>
      <c r="Y348" s="26"/>
      <c r="Z348" s="81" t="s">
        <v>26</v>
      </c>
      <c r="AA348" s="26"/>
      <c r="AB348" s="14"/>
      <c r="AC348" s="15"/>
      <c r="AD348" s="15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</row>
    <row r="349" spans="1:47" ht="15" customHeight="1">
      <c r="A349" s="77" t="s">
        <v>1541</v>
      </c>
      <c r="B349" s="77" t="s">
        <v>1542</v>
      </c>
      <c r="C349" s="137" t="s">
        <v>5514</v>
      </c>
      <c r="D349" s="141">
        <v>16.059999999999999</v>
      </c>
      <c r="E349" s="158">
        <f t="shared" si="35"/>
        <v>6.4239999999999995</v>
      </c>
      <c r="F349" s="98">
        <v>3.625</v>
      </c>
      <c r="G349" s="99">
        <v>0.75</v>
      </c>
      <c r="H349" s="98">
        <v>7</v>
      </c>
      <c r="I349" s="99">
        <v>0.22</v>
      </c>
      <c r="J349" s="79">
        <v>1</v>
      </c>
      <c r="K349" s="98">
        <v>3.625</v>
      </c>
      <c r="L349" s="99">
        <v>0.75</v>
      </c>
      <c r="M349" s="98">
        <v>7</v>
      </c>
      <c r="N349" s="99">
        <v>0.22</v>
      </c>
      <c r="O349" s="80">
        <f t="shared" si="36"/>
        <v>19.03125</v>
      </c>
      <c r="P349" s="79">
        <v>72</v>
      </c>
      <c r="Q349" s="78">
        <v>14</v>
      </c>
      <c r="R349" s="78">
        <v>10</v>
      </c>
      <c r="S349" s="78">
        <v>12</v>
      </c>
      <c r="T349" s="78">
        <v>17</v>
      </c>
      <c r="U349" s="80">
        <v>0.97222222222222221</v>
      </c>
      <c r="V349" s="78"/>
      <c r="W349" s="78"/>
      <c r="X349" s="26"/>
      <c r="Y349" s="26"/>
      <c r="Z349" s="81" t="s">
        <v>26</v>
      </c>
      <c r="AA349" s="26"/>
      <c r="AB349" s="14"/>
      <c r="AC349" s="15"/>
      <c r="AD349" s="15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</row>
    <row r="350" spans="1:47" ht="15" customHeight="1">
      <c r="A350" s="77" t="s">
        <v>1543</v>
      </c>
      <c r="B350" s="77" t="s">
        <v>1544</v>
      </c>
      <c r="C350" s="137" t="s">
        <v>5516</v>
      </c>
      <c r="D350" s="141">
        <v>16.059999999999999</v>
      </c>
      <c r="E350" s="158">
        <f t="shared" si="35"/>
        <v>6.4239999999999995</v>
      </c>
      <c r="F350" s="98">
        <v>3.625</v>
      </c>
      <c r="G350" s="99">
        <v>0.75</v>
      </c>
      <c r="H350" s="98">
        <v>7</v>
      </c>
      <c r="I350" s="99">
        <v>0.22</v>
      </c>
      <c r="J350" s="79">
        <v>1</v>
      </c>
      <c r="K350" s="98">
        <v>3.625</v>
      </c>
      <c r="L350" s="99">
        <v>0.75</v>
      </c>
      <c r="M350" s="98">
        <v>7</v>
      </c>
      <c r="N350" s="99">
        <v>0.22</v>
      </c>
      <c r="O350" s="80">
        <f t="shared" si="36"/>
        <v>19.03125</v>
      </c>
      <c r="P350" s="79">
        <v>72</v>
      </c>
      <c r="Q350" s="78">
        <v>14</v>
      </c>
      <c r="R350" s="78">
        <v>10</v>
      </c>
      <c r="S350" s="78">
        <v>12</v>
      </c>
      <c r="T350" s="78">
        <v>17</v>
      </c>
      <c r="U350" s="80">
        <v>0.97222222222222221</v>
      </c>
      <c r="V350" s="78"/>
      <c r="W350" s="78"/>
      <c r="X350" s="26"/>
      <c r="Y350" s="26"/>
      <c r="Z350" s="81" t="s">
        <v>26</v>
      </c>
      <c r="AA350" s="26"/>
      <c r="AB350" s="14"/>
      <c r="AC350" s="15"/>
      <c r="AD350" s="15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</row>
    <row r="351" spans="1:47" ht="15" customHeight="1">
      <c r="A351" s="77" t="s">
        <v>1545</v>
      </c>
      <c r="B351" s="77" t="s">
        <v>1546</v>
      </c>
      <c r="C351" s="137" t="s">
        <v>5517</v>
      </c>
      <c r="D351" s="141">
        <v>16.059999999999999</v>
      </c>
      <c r="E351" s="158">
        <f t="shared" si="35"/>
        <v>6.4239999999999995</v>
      </c>
      <c r="F351" s="98">
        <v>3.625</v>
      </c>
      <c r="G351" s="99">
        <v>0.75</v>
      </c>
      <c r="H351" s="98">
        <v>7</v>
      </c>
      <c r="I351" s="99">
        <v>0.22</v>
      </c>
      <c r="J351" s="79">
        <v>1</v>
      </c>
      <c r="K351" s="98">
        <v>3.625</v>
      </c>
      <c r="L351" s="99">
        <v>0.75</v>
      </c>
      <c r="M351" s="98">
        <v>7</v>
      </c>
      <c r="N351" s="99">
        <v>0.22</v>
      </c>
      <c r="O351" s="80">
        <f t="shared" si="36"/>
        <v>19.03125</v>
      </c>
      <c r="P351" s="79">
        <v>72</v>
      </c>
      <c r="Q351" s="78">
        <v>14</v>
      </c>
      <c r="R351" s="78">
        <v>10</v>
      </c>
      <c r="S351" s="78">
        <v>12</v>
      </c>
      <c r="T351" s="78">
        <v>17</v>
      </c>
      <c r="U351" s="80">
        <v>0.81018518518518523</v>
      </c>
      <c r="V351" s="78"/>
      <c r="W351" s="78"/>
      <c r="X351" s="26"/>
      <c r="Y351" s="26"/>
      <c r="Z351" s="81" t="s">
        <v>26</v>
      </c>
      <c r="AA351" s="26"/>
      <c r="AB351" s="14"/>
      <c r="AC351" s="15"/>
      <c r="AD351" s="15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</row>
    <row r="352" spans="1:47" ht="15" customHeight="1">
      <c r="A352" s="77" t="s">
        <v>1547</v>
      </c>
      <c r="B352" s="77" t="s">
        <v>1548</v>
      </c>
      <c r="C352" s="137" t="s">
        <v>5518</v>
      </c>
      <c r="D352" s="141">
        <v>1077.3</v>
      </c>
      <c r="E352" s="158">
        <f t="shared" si="35"/>
        <v>430.92</v>
      </c>
      <c r="F352" s="78">
        <v>15</v>
      </c>
      <c r="G352" s="78">
        <v>6</v>
      </c>
      <c r="H352" s="78">
        <v>23.75</v>
      </c>
      <c r="I352" s="78">
        <v>12</v>
      </c>
      <c r="J352" s="79">
        <v>1</v>
      </c>
      <c r="K352" s="78">
        <v>15</v>
      </c>
      <c r="L352" s="78">
        <v>6</v>
      </c>
      <c r="M352" s="78">
        <v>23.75</v>
      </c>
      <c r="N352" s="78">
        <v>12</v>
      </c>
      <c r="O352" s="80">
        <v>2137.5</v>
      </c>
      <c r="P352" s="79">
        <v>1</v>
      </c>
      <c r="Q352" s="78">
        <v>24</v>
      </c>
      <c r="R352" s="78">
        <v>18</v>
      </c>
      <c r="S352" s="78">
        <v>12</v>
      </c>
      <c r="T352" s="78">
        <v>13</v>
      </c>
      <c r="U352" s="80">
        <v>3</v>
      </c>
      <c r="V352" s="78"/>
      <c r="W352" s="26"/>
      <c r="X352" s="26"/>
      <c r="Y352" s="26"/>
      <c r="Z352" s="81" t="s">
        <v>26</v>
      </c>
      <c r="AA352" s="26"/>
      <c r="AB352" s="14"/>
      <c r="AC352" s="15"/>
      <c r="AD352" s="15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</row>
    <row r="353" spans="1:47" ht="15" customHeight="1">
      <c r="A353" s="77" t="s">
        <v>1595</v>
      </c>
      <c r="B353" s="77" t="s">
        <v>1596</v>
      </c>
      <c r="C353" s="137" t="s">
        <v>1597</v>
      </c>
      <c r="D353" s="141">
        <v>6.99</v>
      </c>
      <c r="E353" s="158">
        <f t="shared" si="35"/>
        <v>2.7960000000000003</v>
      </c>
      <c r="F353" s="78">
        <v>1.0625</v>
      </c>
      <c r="G353" s="78">
        <v>1.0625</v>
      </c>
      <c r="H353" s="78">
        <v>6.25</v>
      </c>
      <c r="I353" s="78">
        <v>0.15</v>
      </c>
      <c r="J353" s="79">
        <v>6</v>
      </c>
      <c r="K353" s="78">
        <v>6.2</v>
      </c>
      <c r="L353" s="78">
        <v>6.5</v>
      </c>
      <c r="M353" s="78">
        <v>1</v>
      </c>
      <c r="N353" s="78">
        <v>0.9</v>
      </c>
      <c r="O353" s="80">
        <f>K353*L353*M353</f>
        <v>40.300000000000004</v>
      </c>
      <c r="P353" s="79">
        <v>240</v>
      </c>
      <c r="Q353" s="78">
        <v>19</v>
      </c>
      <c r="R353" s="78">
        <v>13</v>
      </c>
      <c r="S353" s="78">
        <v>9</v>
      </c>
      <c r="T353" s="78">
        <v>37.4</v>
      </c>
      <c r="U353" s="80">
        <f>Q353*R353*S353/1728</f>
        <v>1.2864583333333333</v>
      </c>
      <c r="V353" s="78"/>
      <c r="W353" s="26"/>
      <c r="X353" s="26"/>
      <c r="Y353" s="26"/>
      <c r="Z353" s="81" t="s">
        <v>26</v>
      </c>
      <c r="AA353" s="26"/>
      <c r="AB353" s="14"/>
      <c r="AC353" s="15"/>
      <c r="AD353" s="15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</row>
    <row r="354" spans="1:47" ht="15" customHeight="1">
      <c r="A354" s="77" t="s">
        <v>1586</v>
      </c>
      <c r="B354" s="77" t="s">
        <v>1587</v>
      </c>
      <c r="C354" s="137" t="s">
        <v>1588</v>
      </c>
      <c r="D354" s="141">
        <v>6.99</v>
      </c>
      <c r="E354" s="158">
        <f t="shared" si="35"/>
        <v>2.7960000000000003</v>
      </c>
      <c r="F354" s="78">
        <v>1.0625</v>
      </c>
      <c r="G354" s="78">
        <v>1.0625</v>
      </c>
      <c r="H354" s="78">
        <v>6.25</v>
      </c>
      <c r="I354" s="78">
        <v>0.15</v>
      </c>
      <c r="J354" s="79">
        <v>6</v>
      </c>
      <c r="K354" s="78">
        <v>6.2</v>
      </c>
      <c r="L354" s="78">
        <v>6.5</v>
      </c>
      <c r="M354" s="78">
        <v>1</v>
      </c>
      <c r="N354" s="78">
        <v>0.9</v>
      </c>
      <c r="O354" s="80">
        <f t="shared" ref="O354:O375" si="37">K354*L354*M354</f>
        <v>40.300000000000004</v>
      </c>
      <c r="P354" s="79">
        <v>240</v>
      </c>
      <c r="Q354" s="78">
        <v>19</v>
      </c>
      <c r="R354" s="78">
        <v>13</v>
      </c>
      <c r="S354" s="78">
        <v>9</v>
      </c>
      <c r="T354" s="78">
        <v>37.4</v>
      </c>
      <c r="U354" s="80">
        <f t="shared" ref="U354:U375" si="38">Q354*R354*S354/1728</f>
        <v>1.2864583333333333</v>
      </c>
      <c r="V354" s="78"/>
      <c r="W354" s="26"/>
      <c r="X354" s="26"/>
      <c r="Y354" s="26"/>
      <c r="Z354" s="81" t="s">
        <v>26</v>
      </c>
      <c r="AA354" s="26"/>
      <c r="AB354" s="14"/>
      <c r="AC354" s="15"/>
      <c r="AD354" s="15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</row>
    <row r="355" spans="1:47" ht="15" customHeight="1">
      <c r="A355" s="77" t="s">
        <v>1583</v>
      </c>
      <c r="B355" s="77" t="s">
        <v>1584</v>
      </c>
      <c r="C355" s="137" t="s">
        <v>1585</v>
      </c>
      <c r="D355" s="141">
        <v>6.99</v>
      </c>
      <c r="E355" s="158">
        <f t="shared" si="35"/>
        <v>2.7960000000000003</v>
      </c>
      <c r="F355" s="78">
        <v>1.0625</v>
      </c>
      <c r="G355" s="78">
        <v>1.0625</v>
      </c>
      <c r="H355" s="78">
        <v>6.25</v>
      </c>
      <c r="I355" s="78">
        <v>0.15</v>
      </c>
      <c r="J355" s="79">
        <v>6</v>
      </c>
      <c r="K355" s="78">
        <v>6.2</v>
      </c>
      <c r="L355" s="78">
        <v>6.5</v>
      </c>
      <c r="M355" s="78">
        <v>1</v>
      </c>
      <c r="N355" s="78">
        <v>0.9</v>
      </c>
      <c r="O355" s="80">
        <f>K355*L355*M355</f>
        <v>40.300000000000004</v>
      </c>
      <c r="P355" s="79">
        <v>240</v>
      </c>
      <c r="Q355" s="78">
        <v>19</v>
      </c>
      <c r="R355" s="78">
        <v>13</v>
      </c>
      <c r="S355" s="78">
        <v>9</v>
      </c>
      <c r="T355" s="78">
        <v>37.4</v>
      </c>
      <c r="U355" s="80">
        <f>Q355*R355*S355/1728</f>
        <v>1.2864583333333333</v>
      </c>
      <c r="V355" s="78"/>
      <c r="W355" s="26"/>
      <c r="X355" s="26"/>
      <c r="Y355" s="26"/>
      <c r="Z355" s="81" t="s">
        <v>26</v>
      </c>
      <c r="AA355" s="26"/>
      <c r="AB355" s="14"/>
      <c r="AC355" s="15"/>
      <c r="AD355" s="15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</row>
    <row r="356" spans="1:47" ht="15" customHeight="1">
      <c r="A356" s="77" t="s">
        <v>1604</v>
      </c>
      <c r="B356" s="77" t="s">
        <v>1605</v>
      </c>
      <c r="C356" s="137" t="s">
        <v>1606</v>
      </c>
      <c r="D356" s="141">
        <v>6.99</v>
      </c>
      <c r="E356" s="158">
        <f t="shared" si="35"/>
        <v>2.7960000000000003</v>
      </c>
      <c r="F356" s="78">
        <v>1.0625</v>
      </c>
      <c r="G356" s="78">
        <v>1.0625</v>
      </c>
      <c r="H356" s="78">
        <v>6.25</v>
      </c>
      <c r="I356" s="78">
        <v>0.15</v>
      </c>
      <c r="J356" s="79">
        <v>6</v>
      </c>
      <c r="K356" s="78">
        <v>6.2</v>
      </c>
      <c r="L356" s="78">
        <v>6.5</v>
      </c>
      <c r="M356" s="78">
        <v>1</v>
      </c>
      <c r="N356" s="78">
        <v>0.9</v>
      </c>
      <c r="O356" s="80">
        <f>K356*L356*M356</f>
        <v>40.300000000000004</v>
      </c>
      <c r="P356" s="79">
        <v>240</v>
      </c>
      <c r="Q356" s="78">
        <v>19</v>
      </c>
      <c r="R356" s="78">
        <v>13</v>
      </c>
      <c r="S356" s="78">
        <v>9</v>
      </c>
      <c r="T356" s="78">
        <v>37.4</v>
      </c>
      <c r="U356" s="80">
        <f>Q356*R356*S356/1728</f>
        <v>1.2864583333333333</v>
      </c>
      <c r="V356" s="78"/>
      <c r="W356" s="26"/>
      <c r="X356" s="26"/>
      <c r="Y356" s="26"/>
      <c r="Z356" s="81" t="s">
        <v>26</v>
      </c>
      <c r="AA356" s="26"/>
      <c r="AB356" s="14"/>
      <c r="AC356" s="15"/>
      <c r="AD356" s="15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</row>
    <row r="357" spans="1:47" ht="15" customHeight="1">
      <c r="A357" s="77" t="s">
        <v>1589</v>
      </c>
      <c r="B357" s="77" t="s">
        <v>1590</v>
      </c>
      <c r="C357" s="137" t="s">
        <v>1591</v>
      </c>
      <c r="D357" s="141">
        <v>6.99</v>
      </c>
      <c r="E357" s="158">
        <f t="shared" si="35"/>
        <v>2.7960000000000003</v>
      </c>
      <c r="F357" s="78">
        <v>1.0625</v>
      </c>
      <c r="G357" s="78">
        <v>1.0625</v>
      </c>
      <c r="H357" s="78">
        <v>6.25</v>
      </c>
      <c r="I357" s="78">
        <v>0.15</v>
      </c>
      <c r="J357" s="79">
        <v>6</v>
      </c>
      <c r="K357" s="78">
        <v>6.2</v>
      </c>
      <c r="L357" s="78">
        <v>6.5</v>
      </c>
      <c r="M357" s="78">
        <v>1</v>
      </c>
      <c r="N357" s="78">
        <v>0.9</v>
      </c>
      <c r="O357" s="80">
        <f>K357*L357*M357</f>
        <v>40.300000000000004</v>
      </c>
      <c r="P357" s="79">
        <v>240</v>
      </c>
      <c r="Q357" s="78">
        <v>19</v>
      </c>
      <c r="R357" s="78">
        <v>13</v>
      </c>
      <c r="S357" s="78">
        <v>9</v>
      </c>
      <c r="T357" s="78">
        <v>37.4</v>
      </c>
      <c r="U357" s="80">
        <f>Q357*R357*S357/1728</f>
        <v>1.2864583333333333</v>
      </c>
      <c r="V357" s="78"/>
      <c r="W357" s="26"/>
      <c r="X357" s="26"/>
      <c r="Y357" s="26"/>
      <c r="Z357" s="81" t="s">
        <v>26</v>
      </c>
      <c r="AA357" s="26"/>
      <c r="AB357" s="14"/>
      <c r="AC357" s="15"/>
      <c r="AD357" s="15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</row>
    <row r="358" spans="1:47" ht="15" customHeight="1">
      <c r="A358" s="77" t="s">
        <v>1601</v>
      </c>
      <c r="B358" s="77" t="s">
        <v>1602</v>
      </c>
      <c r="C358" s="137" t="s">
        <v>1603</v>
      </c>
      <c r="D358" s="141">
        <v>6.99</v>
      </c>
      <c r="E358" s="158">
        <f t="shared" si="35"/>
        <v>2.7960000000000003</v>
      </c>
      <c r="F358" s="78">
        <v>1.0625</v>
      </c>
      <c r="G358" s="78">
        <v>1.0625</v>
      </c>
      <c r="H358" s="78">
        <v>6.25</v>
      </c>
      <c r="I358" s="78">
        <v>0.15</v>
      </c>
      <c r="J358" s="79">
        <v>6</v>
      </c>
      <c r="K358" s="78">
        <v>6.2</v>
      </c>
      <c r="L358" s="78">
        <v>6.5</v>
      </c>
      <c r="M358" s="78">
        <v>1</v>
      </c>
      <c r="N358" s="78">
        <v>0.9</v>
      </c>
      <c r="O358" s="80">
        <f>K358*L358*M358</f>
        <v>40.300000000000004</v>
      </c>
      <c r="P358" s="79">
        <v>240</v>
      </c>
      <c r="Q358" s="78">
        <v>19</v>
      </c>
      <c r="R358" s="78">
        <v>13</v>
      </c>
      <c r="S358" s="78">
        <v>9</v>
      </c>
      <c r="T358" s="78">
        <v>37.4</v>
      </c>
      <c r="U358" s="80">
        <f>Q358*R358*S358/1728</f>
        <v>1.2864583333333333</v>
      </c>
      <c r="V358" s="78"/>
      <c r="W358" s="26"/>
      <c r="X358" s="26"/>
      <c r="Y358" s="26"/>
      <c r="Z358" s="81" t="s">
        <v>26</v>
      </c>
      <c r="AA358" s="26"/>
      <c r="AB358" s="14"/>
      <c r="AC358" s="15"/>
      <c r="AD358" s="15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</row>
    <row r="359" spans="1:47" ht="15" customHeight="1">
      <c r="A359" s="77" t="s">
        <v>1592</v>
      </c>
      <c r="B359" s="77" t="s">
        <v>1593</v>
      </c>
      <c r="C359" s="137" t="s">
        <v>1594</v>
      </c>
      <c r="D359" s="141">
        <v>6.99</v>
      </c>
      <c r="E359" s="158">
        <f t="shared" si="35"/>
        <v>2.7960000000000003</v>
      </c>
      <c r="F359" s="78">
        <v>1.0625</v>
      </c>
      <c r="G359" s="78">
        <v>1.0625</v>
      </c>
      <c r="H359" s="78">
        <v>6.25</v>
      </c>
      <c r="I359" s="78">
        <v>0.15</v>
      </c>
      <c r="J359" s="79">
        <v>6</v>
      </c>
      <c r="K359" s="78">
        <v>6.2</v>
      </c>
      <c r="L359" s="78">
        <v>6.5</v>
      </c>
      <c r="M359" s="78">
        <v>1</v>
      </c>
      <c r="N359" s="78">
        <v>0.9</v>
      </c>
      <c r="O359" s="80">
        <f t="shared" si="37"/>
        <v>40.300000000000004</v>
      </c>
      <c r="P359" s="79">
        <v>240</v>
      </c>
      <c r="Q359" s="78">
        <v>19</v>
      </c>
      <c r="R359" s="78">
        <v>13</v>
      </c>
      <c r="S359" s="78">
        <v>9</v>
      </c>
      <c r="T359" s="78">
        <v>37.4</v>
      </c>
      <c r="U359" s="80">
        <f t="shared" si="38"/>
        <v>1.2864583333333333</v>
      </c>
      <c r="V359" s="78"/>
      <c r="W359" s="26"/>
      <c r="X359" s="26"/>
      <c r="Y359" s="26"/>
      <c r="Z359" s="81" t="s">
        <v>26</v>
      </c>
      <c r="AA359" s="26"/>
      <c r="AB359" s="14"/>
      <c r="AC359" s="15"/>
      <c r="AD359" s="15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</row>
    <row r="360" spans="1:47" ht="15" customHeight="1">
      <c r="A360" s="77" t="s">
        <v>1580</v>
      </c>
      <c r="B360" s="77" t="s">
        <v>1581</v>
      </c>
      <c r="C360" s="137" t="s">
        <v>1582</v>
      </c>
      <c r="D360" s="141">
        <v>6.99</v>
      </c>
      <c r="E360" s="158">
        <f t="shared" si="35"/>
        <v>2.7960000000000003</v>
      </c>
      <c r="F360" s="78">
        <v>1.0625</v>
      </c>
      <c r="G360" s="78">
        <v>1.0625</v>
      </c>
      <c r="H360" s="78">
        <v>6.25</v>
      </c>
      <c r="I360" s="78">
        <v>0.15</v>
      </c>
      <c r="J360" s="79">
        <v>6</v>
      </c>
      <c r="K360" s="78">
        <v>6.2</v>
      </c>
      <c r="L360" s="78">
        <v>6.5</v>
      </c>
      <c r="M360" s="78">
        <v>1</v>
      </c>
      <c r="N360" s="78">
        <v>0.9</v>
      </c>
      <c r="O360" s="80">
        <f>K360*L360*M360</f>
        <v>40.300000000000004</v>
      </c>
      <c r="P360" s="79">
        <v>240</v>
      </c>
      <c r="Q360" s="78">
        <v>19</v>
      </c>
      <c r="R360" s="78">
        <v>13</v>
      </c>
      <c r="S360" s="78">
        <v>9</v>
      </c>
      <c r="T360" s="78">
        <v>37.4</v>
      </c>
      <c r="U360" s="80">
        <f>Q360*R360*S360/1728</f>
        <v>1.2864583333333333</v>
      </c>
      <c r="V360" s="78"/>
      <c r="W360" s="26"/>
      <c r="X360" s="26"/>
      <c r="Y360" s="26"/>
      <c r="Z360" s="81" t="s">
        <v>26</v>
      </c>
      <c r="AA360" s="26"/>
      <c r="AB360" s="14"/>
      <c r="AC360" s="15"/>
      <c r="AD360" s="15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</row>
    <row r="361" spans="1:47" ht="15" customHeight="1">
      <c r="A361" s="77" t="s">
        <v>1598</v>
      </c>
      <c r="B361" s="77" t="s">
        <v>1599</v>
      </c>
      <c r="C361" s="137" t="s">
        <v>1600</v>
      </c>
      <c r="D361" s="141">
        <v>6.99</v>
      </c>
      <c r="E361" s="158">
        <f t="shared" si="35"/>
        <v>2.7960000000000003</v>
      </c>
      <c r="F361" s="78">
        <v>1.0625</v>
      </c>
      <c r="G361" s="78">
        <v>1.0625</v>
      </c>
      <c r="H361" s="78">
        <v>6.25</v>
      </c>
      <c r="I361" s="78">
        <v>0.15</v>
      </c>
      <c r="J361" s="79">
        <v>6</v>
      </c>
      <c r="K361" s="78">
        <v>6.2</v>
      </c>
      <c r="L361" s="78">
        <v>6.5</v>
      </c>
      <c r="M361" s="78">
        <v>1</v>
      </c>
      <c r="N361" s="78">
        <v>0.9</v>
      </c>
      <c r="O361" s="80">
        <f t="shared" si="37"/>
        <v>40.300000000000004</v>
      </c>
      <c r="P361" s="79">
        <v>240</v>
      </c>
      <c r="Q361" s="78">
        <v>19</v>
      </c>
      <c r="R361" s="78">
        <v>13</v>
      </c>
      <c r="S361" s="78">
        <v>9</v>
      </c>
      <c r="T361" s="78">
        <v>37.4</v>
      </c>
      <c r="U361" s="80">
        <f t="shared" si="38"/>
        <v>1.2864583333333333</v>
      </c>
      <c r="V361" s="78"/>
      <c r="W361" s="26"/>
      <c r="X361" s="26"/>
      <c r="Y361" s="26"/>
      <c r="Z361" s="81" t="s">
        <v>26</v>
      </c>
      <c r="AA361" s="26"/>
      <c r="AB361" s="14"/>
      <c r="AC361" s="15"/>
      <c r="AD361" s="15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</row>
    <row r="362" spans="1:47" ht="15" customHeight="1">
      <c r="A362" s="77" t="s">
        <v>1622</v>
      </c>
      <c r="B362" s="77" t="s">
        <v>1623</v>
      </c>
      <c r="C362" s="137" t="s">
        <v>1624</v>
      </c>
      <c r="D362" s="141">
        <v>7.09</v>
      </c>
      <c r="E362" s="158">
        <f t="shared" si="35"/>
        <v>2.8360000000000003</v>
      </c>
      <c r="F362" s="78">
        <v>1.875</v>
      </c>
      <c r="G362" s="78">
        <v>1.125</v>
      </c>
      <c r="H362" s="78">
        <v>7.875</v>
      </c>
      <c r="I362" s="78">
        <v>0.16</v>
      </c>
      <c r="J362" s="79">
        <v>6</v>
      </c>
      <c r="K362" s="78">
        <v>9.5</v>
      </c>
      <c r="L362" s="78">
        <v>4</v>
      </c>
      <c r="M362" s="78">
        <v>2.5</v>
      </c>
      <c r="N362" s="78">
        <v>1</v>
      </c>
      <c r="O362" s="80">
        <f>K362*L362*M362</f>
        <v>95</v>
      </c>
      <c r="P362" s="79">
        <v>72</v>
      </c>
      <c r="Q362" s="78">
        <v>14</v>
      </c>
      <c r="R362" s="78">
        <v>10</v>
      </c>
      <c r="S362" s="78">
        <v>10</v>
      </c>
      <c r="T362" s="78">
        <v>12.6</v>
      </c>
      <c r="U362" s="80">
        <f>Q362*R362*S362/1728</f>
        <v>0.81018518518518523</v>
      </c>
      <c r="V362" s="78"/>
      <c r="W362" s="26"/>
      <c r="X362" s="26"/>
      <c r="Y362" s="26"/>
      <c r="Z362" s="81" t="s">
        <v>26</v>
      </c>
      <c r="AA362" s="26"/>
      <c r="AB362" s="14"/>
      <c r="AC362" s="15"/>
      <c r="AD362" s="15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</row>
    <row r="363" spans="1:47" ht="15" customHeight="1">
      <c r="A363" s="77" t="s">
        <v>1613</v>
      </c>
      <c r="B363" s="77" t="s">
        <v>1614</v>
      </c>
      <c r="C363" s="137" t="s">
        <v>1615</v>
      </c>
      <c r="D363" s="141">
        <v>7.09</v>
      </c>
      <c r="E363" s="158">
        <f t="shared" si="35"/>
        <v>2.8360000000000003</v>
      </c>
      <c r="F363" s="78">
        <v>1.875</v>
      </c>
      <c r="G363" s="78">
        <v>1.125</v>
      </c>
      <c r="H363" s="78">
        <v>7.875</v>
      </c>
      <c r="I363" s="78">
        <v>0.16</v>
      </c>
      <c r="J363" s="79">
        <v>6</v>
      </c>
      <c r="K363" s="78">
        <v>9.5</v>
      </c>
      <c r="L363" s="78">
        <v>4</v>
      </c>
      <c r="M363" s="78">
        <v>2.5</v>
      </c>
      <c r="N363" s="78">
        <v>1</v>
      </c>
      <c r="O363" s="80">
        <f t="shared" si="37"/>
        <v>95</v>
      </c>
      <c r="P363" s="79">
        <v>72</v>
      </c>
      <c r="Q363" s="78">
        <v>14</v>
      </c>
      <c r="R363" s="78">
        <v>10</v>
      </c>
      <c r="S363" s="78">
        <v>10</v>
      </c>
      <c r="T363" s="78">
        <v>12.6</v>
      </c>
      <c r="U363" s="80">
        <f t="shared" si="38"/>
        <v>0.81018518518518523</v>
      </c>
      <c r="V363" s="78"/>
      <c r="W363" s="26"/>
      <c r="X363" s="26"/>
      <c r="Y363" s="26"/>
      <c r="Z363" s="81" t="s">
        <v>26</v>
      </c>
      <c r="AA363" s="26"/>
      <c r="AB363" s="14"/>
      <c r="AC363" s="15"/>
      <c r="AD363" s="15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</row>
    <row r="364" spans="1:47" ht="15" customHeight="1">
      <c r="A364" s="77" t="s">
        <v>1610</v>
      </c>
      <c r="B364" s="77" t="s">
        <v>1611</v>
      </c>
      <c r="C364" s="137" t="s">
        <v>1612</v>
      </c>
      <c r="D364" s="141">
        <v>7.09</v>
      </c>
      <c r="E364" s="158">
        <f t="shared" si="35"/>
        <v>2.8360000000000003</v>
      </c>
      <c r="F364" s="78">
        <v>1.875</v>
      </c>
      <c r="G364" s="78">
        <v>1.125</v>
      </c>
      <c r="H364" s="78">
        <v>7.875</v>
      </c>
      <c r="I364" s="78">
        <v>0.16</v>
      </c>
      <c r="J364" s="79">
        <v>6</v>
      </c>
      <c r="K364" s="78">
        <v>9.5</v>
      </c>
      <c r="L364" s="78">
        <v>4</v>
      </c>
      <c r="M364" s="78">
        <v>2.5</v>
      </c>
      <c r="N364" s="78">
        <v>1</v>
      </c>
      <c r="O364" s="80">
        <f>K364*L364*M364</f>
        <v>95</v>
      </c>
      <c r="P364" s="79">
        <v>72</v>
      </c>
      <c r="Q364" s="78">
        <v>14</v>
      </c>
      <c r="R364" s="78">
        <v>10</v>
      </c>
      <c r="S364" s="78">
        <v>10</v>
      </c>
      <c r="T364" s="78">
        <v>12.6</v>
      </c>
      <c r="U364" s="80">
        <f>Q364*R364*S364/1728</f>
        <v>0.81018518518518523</v>
      </c>
      <c r="V364" s="78"/>
      <c r="W364" s="26"/>
      <c r="X364" s="26"/>
      <c r="Y364" s="26"/>
      <c r="Z364" s="81" t="s">
        <v>26</v>
      </c>
      <c r="AA364" s="26"/>
      <c r="AB364" s="14"/>
      <c r="AC364" s="15"/>
      <c r="AD364" s="15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</row>
    <row r="365" spans="1:47" ht="15" customHeight="1">
      <c r="A365" s="77" t="s">
        <v>1631</v>
      </c>
      <c r="B365" s="77" t="s">
        <v>1632</v>
      </c>
      <c r="C365" s="137" t="s">
        <v>1633</v>
      </c>
      <c r="D365" s="141">
        <v>7.09</v>
      </c>
      <c r="E365" s="158">
        <f t="shared" si="35"/>
        <v>2.8360000000000003</v>
      </c>
      <c r="F365" s="78">
        <v>1.875</v>
      </c>
      <c r="G365" s="78">
        <v>1.125</v>
      </c>
      <c r="H365" s="78">
        <v>7.875</v>
      </c>
      <c r="I365" s="78">
        <v>0.16</v>
      </c>
      <c r="J365" s="79">
        <v>6</v>
      </c>
      <c r="K365" s="78">
        <v>9.5</v>
      </c>
      <c r="L365" s="78">
        <v>4</v>
      </c>
      <c r="M365" s="78">
        <v>2.5</v>
      </c>
      <c r="N365" s="78">
        <v>1</v>
      </c>
      <c r="O365" s="80">
        <f>K365*L365*M365</f>
        <v>95</v>
      </c>
      <c r="P365" s="79">
        <v>72</v>
      </c>
      <c r="Q365" s="78">
        <v>14</v>
      </c>
      <c r="R365" s="78">
        <v>10</v>
      </c>
      <c r="S365" s="78">
        <v>10</v>
      </c>
      <c r="T365" s="78">
        <v>12.6</v>
      </c>
      <c r="U365" s="80">
        <f>Q365*R365*S365/1728</f>
        <v>0.81018518518518523</v>
      </c>
      <c r="V365" s="78"/>
      <c r="W365" s="26"/>
      <c r="X365" s="26"/>
      <c r="Y365" s="26"/>
      <c r="Z365" s="81" t="s">
        <v>26</v>
      </c>
      <c r="AA365" s="26"/>
      <c r="AB365" s="14"/>
      <c r="AC365" s="15"/>
      <c r="AD365" s="15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</row>
    <row r="366" spans="1:47" ht="15" customHeight="1">
      <c r="A366" s="77" t="s">
        <v>1616</v>
      </c>
      <c r="B366" s="77" t="s">
        <v>1617</v>
      </c>
      <c r="C366" s="137" t="s">
        <v>1618</v>
      </c>
      <c r="D366" s="141">
        <v>7.09</v>
      </c>
      <c r="E366" s="158">
        <f t="shared" si="35"/>
        <v>2.8360000000000003</v>
      </c>
      <c r="F366" s="78">
        <v>1.875</v>
      </c>
      <c r="G366" s="78">
        <v>1.125</v>
      </c>
      <c r="H366" s="78">
        <v>7.875</v>
      </c>
      <c r="I366" s="78">
        <v>0.16</v>
      </c>
      <c r="J366" s="79">
        <v>6</v>
      </c>
      <c r="K366" s="78">
        <v>9.5</v>
      </c>
      <c r="L366" s="78">
        <v>4</v>
      </c>
      <c r="M366" s="78">
        <v>2.5</v>
      </c>
      <c r="N366" s="78">
        <v>1</v>
      </c>
      <c r="O366" s="80">
        <f>K366*L366*M366</f>
        <v>95</v>
      </c>
      <c r="P366" s="79">
        <v>72</v>
      </c>
      <c r="Q366" s="78">
        <v>14</v>
      </c>
      <c r="R366" s="78">
        <v>10</v>
      </c>
      <c r="S366" s="78">
        <v>10</v>
      </c>
      <c r="T366" s="78">
        <v>12.6</v>
      </c>
      <c r="U366" s="80">
        <f>Q366*R366*S366/1728</f>
        <v>0.81018518518518523</v>
      </c>
      <c r="V366" s="78"/>
      <c r="W366" s="26"/>
      <c r="X366" s="26"/>
      <c r="Y366" s="26"/>
      <c r="Z366" s="81" t="s">
        <v>26</v>
      </c>
      <c r="AA366" s="26"/>
      <c r="AB366" s="14"/>
      <c r="AC366" s="15"/>
      <c r="AD366" s="15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</row>
    <row r="367" spans="1:47" ht="15" customHeight="1">
      <c r="A367" s="77" t="s">
        <v>1628</v>
      </c>
      <c r="B367" s="77" t="s">
        <v>1629</v>
      </c>
      <c r="C367" s="137" t="s">
        <v>1630</v>
      </c>
      <c r="D367" s="141">
        <v>7.09</v>
      </c>
      <c r="E367" s="158">
        <f t="shared" si="35"/>
        <v>2.8360000000000003</v>
      </c>
      <c r="F367" s="78">
        <v>1.875</v>
      </c>
      <c r="G367" s="78">
        <v>1.125</v>
      </c>
      <c r="H367" s="78">
        <v>7.875</v>
      </c>
      <c r="I367" s="78">
        <v>0.16</v>
      </c>
      <c r="J367" s="79">
        <v>6</v>
      </c>
      <c r="K367" s="78">
        <v>9.5</v>
      </c>
      <c r="L367" s="78">
        <v>4</v>
      </c>
      <c r="M367" s="78">
        <v>2.5</v>
      </c>
      <c r="N367" s="78">
        <v>1</v>
      </c>
      <c r="O367" s="80">
        <f>K367*L367*M367</f>
        <v>95</v>
      </c>
      <c r="P367" s="79">
        <v>72</v>
      </c>
      <c r="Q367" s="78">
        <v>14</v>
      </c>
      <c r="R367" s="78">
        <v>10</v>
      </c>
      <c r="S367" s="78">
        <v>10</v>
      </c>
      <c r="T367" s="78">
        <v>12.6</v>
      </c>
      <c r="U367" s="80">
        <f>Q367*R367*S367/1728</f>
        <v>0.81018518518518523</v>
      </c>
      <c r="V367" s="78"/>
      <c r="W367" s="26"/>
      <c r="X367" s="26"/>
      <c r="Y367" s="26"/>
      <c r="Z367" s="81" t="s">
        <v>26</v>
      </c>
      <c r="AA367" s="26"/>
      <c r="AB367" s="14"/>
      <c r="AC367" s="15"/>
      <c r="AD367" s="15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</row>
    <row r="368" spans="1:47" ht="15" customHeight="1">
      <c r="A368" s="77" t="s">
        <v>1619</v>
      </c>
      <c r="B368" s="77" t="s">
        <v>1620</v>
      </c>
      <c r="C368" s="137" t="s">
        <v>1621</v>
      </c>
      <c r="D368" s="141">
        <v>7.09</v>
      </c>
      <c r="E368" s="158">
        <f t="shared" si="35"/>
        <v>2.8360000000000003</v>
      </c>
      <c r="F368" s="78">
        <v>1.875</v>
      </c>
      <c r="G368" s="78">
        <v>1.125</v>
      </c>
      <c r="H368" s="78">
        <v>7.875</v>
      </c>
      <c r="I368" s="78">
        <v>0.16</v>
      </c>
      <c r="J368" s="79">
        <v>6</v>
      </c>
      <c r="K368" s="78">
        <v>9.5</v>
      </c>
      <c r="L368" s="78">
        <v>4</v>
      </c>
      <c r="M368" s="78">
        <v>2.5</v>
      </c>
      <c r="N368" s="78">
        <v>1</v>
      </c>
      <c r="O368" s="80">
        <f t="shared" si="37"/>
        <v>95</v>
      </c>
      <c r="P368" s="79">
        <v>72</v>
      </c>
      <c r="Q368" s="78">
        <v>14</v>
      </c>
      <c r="R368" s="78">
        <v>10</v>
      </c>
      <c r="S368" s="78">
        <v>10</v>
      </c>
      <c r="T368" s="78">
        <v>12.6</v>
      </c>
      <c r="U368" s="80">
        <f t="shared" si="38"/>
        <v>0.81018518518518523</v>
      </c>
      <c r="V368" s="78"/>
      <c r="W368" s="26"/>
      <c r="X368" s="26"/>
      <c r="Y368" s="26"/>
      <c r="Z368" s="81" t="s">
        <v>26</v>
      </c>
      <c r="AA368" s="26"/>
      <c r="AB368" s="14"/>
      <c r="AC368" s="15"/>
      <c r="AD368" s="15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</row>
    <row r="369" spans="1:47" ht="15" customHeight="1">
      <c r="A369" s="77" t="s">
        <v>1607</v>
      </c>
      <c r="B369" s="77" t="s">
        <v>1608</v>
      </c>
      <c r="C369" s="137" t="s">
        <v>1609</v>
      </c>
      <c r="D369" s="141">
        <v>7.09</v>
      </c>
      <c r="E369" s="158">
        <f t="shared" si="35"/>
        <v>2.8360000000000003</v>
      </c>
      <c r="F369" s="78">
        <v>1.875</v>
      </c>
      <c r="G369" s="78">
        <v>1.125</v>
      </c>
      <c r="H369" s="78">
        <v>7.875</v>
      </c>
      <c r="I369" s="78">
        <v>0.16</v>
      </c>
      <c r="J369" s="79">
        <v>6</v>
      </c>
      <c r="K369" s="78">
        <v>9.5</v>
      </c>
      <c r="L369" s="78">
        <v>4</v>
      </c>
      <c r="M369" s="78">
        <v>2.5</v>
      </c>
      <c r="N369" s="78">
        <v>1</v>
      </c>
      <c r="O369" s="80">
        <f>K369*L369*M369</f>
        <v>95</v>
      </c>
      <c r="P369" s="79">
        <v>72</v>
      </c>
      <c r="Q369" s="78">
        <v>14</v>
      </c>
      <c r="R369" s="78">
        <v>10</v>
      </c>
      <c r="S369" s="78">
        <v>10</v>
      </c>
      <c r="T369" s="78">
        <v>12.6</v>
      </c>
      <c r="U369" s="80">
        <f>Q369*R369*S369/1728</f>
        <v>0.81018518518518523</v>
      </c>
      <c r="V369" s="78"/>
      <c r="W369" s="26"/>
      <c r="X369" s="26"/>
      <c r="Y369" s="26"/>
      <c r="Z369" s="81" t="s">
        <v>26</v>
      </c>
      <c r="AA369" s="26"/>
      <c r="AB369" s="14"/>
      <c r="AC369" s="15"/>
      <c r="AD369" s="15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</row>
    <row r="370" spans="1:47" ht="15" customHeight="1">
      <c r="A370" s="77" t="s">
        <v>1625</v>
      </c>
      <c r="B370" s="77" t="s">
        <v>1626</v>
      </c>
      <c r="C370" s="137" t="s">
        <v>1627</v>
      </c>
      <c r="D370" s="141">
        <v>7.09</v>
      </c>
      <c r="E370" s="158">
        <f t="shared" si="35"/>
        <v>2.8360000000000003</v>
      </c>
      <c r="F370" s="78">
        <v>1.875</v>
      </c>
      <c r="G370" s="78">
        <v>1.125</v>
      </c>
      <c r="H370" s="78">
        <v>7.875</v>
      </c>
      <c r="I370" s="78">
        <v>0.16</v>
      </c>
      <c r="J370" s="79">
        <v>6</v>
      </c>
      <c r="K370" s="78">
        <v>9.5</v>
      </c>
      <c r="L370" s="78">
        <v>4</v>
      </c>
      <c r="M370" s="78">
        <v>2.5</v>
      </c>
      <c r="N370" s="78">
        <v>1</v>
      </c>
      <c r="O370" s="80">
        <f t="shared" si="37"/>
        <v>95</v>
      </c>
      <c r="P370" s="79">
        <v>72</v>
      </c>
      <c r="Q370" s="78">
        <v>14</v>
      </c>
      <c r="R370" s="78">
        <v>10</v>
      </c>
      <c r="S370" s="78">
        <v>10</v>
      </c>
      <c r="T370" s="78">
        <v>12.6</v>
      </c>
      <c r="U370" s="80">
        <f t="shared" si="38"/>
        <v>0.81018518518518523</v>
      </c>
      <c r="V370" s="78"/>
      <c r="W370" s="26"/>
      <c r="X370" s="26"/>
      <c r="Y370" s="26"/>
      <c r="Z370" s="81" t="s">
        <v>26</v>
      </c>
      <c r="AA370" s="26"/>
      <c r="AB370" s="14"/>
      <c r="AC370" s="15"/>
      <c r="AD370" s="15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</row>
    <row r="371" spans="1:47" ht="15" customHeight="1">
      <c r="A371" s="77" t="s">
        <v>1634</v>
      </c>
      <c r="B371" s="77" t="s">
        <v>1635</v>
      </c>
      <c r="C371" s="137" t="s">
        <v>5530</v>
      </c>
      <c r="D371" s="141">
        <v>335.52</v>
      </c>
      <c r="E371" s="158">
        <f t="shared" si="35"/>
        <v>134.208</v>
      </c>
      <c r="F371" s="78">
        <v>5</v>
      </c>
      <c r="G371" s="78">
        <v>9.75</v>
      </c>
      <c r="H371" s="78">
        <v>21.5</v>
      </c>
      <c r="I371" s="78">
        <v>13</v>
      </c>
      <c r="J371" s="79">
        <v>1</v>
      </c>
      <c r="K371" s="78">
        <v>5</v>
      </c>
      <c r="L371" s="78">
        <v>9.75</v>
      </c>
      <c r="M371" s="78">
        <v>21.5</v>
      </c>
      <c r="N371" s="78">
        <v>13</v>
      </c>
      <c r="O371" s="80">
        <f t="shared" si="37"/>
        <v>1048.125</v>
      </c>
      <c r="P371" s="79">
        <v>1</v>
      </c>
      <c r="Q371" s="78">
        <v>24</v>
      </c>
      <c r="R371" s="78">
        <v>14</v>
      </c>
      <c r="S371" s="78">
        <v>8</v>
      </c>
      <c r="T371" s="78">
        <v>13.5</v>
      </c>
      <c r="U371" s="80">
        <f t="shared" si="38"/>
        <v>1.5555555555555556</v>
      </c>
      <c r="V371" s="78"/>
      <c r="W371" s="26"/>
      <c r="X371" s="26"/>
      <c r="Y371" s="26"/>
      <c r="Z371" s="81" t="s">
        <v>26</v>
      </c>
      <c r="AA371" s="26">
        <v>1</v>
      </c>
      <c r="AB371" s="14"/>
      <c r="AC371" s="15"/>
      <c r="AD371" s="15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</row>
    <row r="372" spans="1:47" ht="15" customHeight="1">
      <c r="A372" s="77" t="s">
        <v>1636</v>
      </c>
      <c r="B372" s="77" t="s">
        <v>1637</v>
      </c>
      <c r="C372" s="137" t="s">
        <v>5575</v>
      </c>
      <c r="D372" s="141">
        <v>7.49</v>
      </c>
      <c r="E372" s="158">
        <f t="shared" si="35"/>
        <v>2.9960000000000004</v>
      </c>
      <c r="F372" s="78">
        <v>1.0625</v>
      </c>
      <c r="G372" s="78">
        <v>1.0625</v>
      </c>
      <c r="H372" s="78">
        <v>6.25</v>
      </c>
      <c r="I372" s="78">
        <v>0.14000000000000001</v>
      </c>
      <c r="J372" s="79">
        <v>6</v>
      </c>
      <c r="K372" s="78">
        <v>6.2</v>
      </c>
      <c r="L372" s="78">
        <v>1</v>
      </c>
      <c r="M372" s="78">
        <v>6.5</v>
      </c>
      <c r="N372" s="78">
        <v>0.84</v>
      </c>
      <c r="O372" s="80">
        <f t="shared" si="37"/>
        <v>40.300000000000004</v>
      </c>
      <c r="P372" s="79">
        <v>240</v>
      </c>
      <c r="Q372" s="78">
        <v>19</v>
      </c>
      <c r="R372" s="78">
        <v>13</v>
      </c>
      <c r="S372" s="78">
        <v>9</v>
      </c>
      <c r="T372" s="78">
        <f>I372*240+0.8</f>
        <v>34.4</v>
      </c>
      <c r="U372" s="80">
        <f t="shared" si="38"/>
        <v>1.2864583333333333</v>
      </c>
      <c r="V372" s="78"/>
      <c r="W372" s="26"/>
      <c r="X372" s="26"/>
      <c r="Y372" s="26"/>
      <c r="Z372" s="81"/>
      <c r="AA372" s="26">
        <v>6</v>
      </c>
      <c r="AB372" s="14"/>
      <c r="AC372" s="15"/>
      <c r="AD372" s="15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</row>
    <row r="373" spans="1:47" ht="15" customHeight="1">
      <c r="A373" s="77" t="s">
        <v>1638</v>
      </c>
      <c r="B373" s="77" t="s">
        <v>1639</v>
      </c>
      <c r="C373" s="137" t="s">
        <v>5577</v>
      </c>
      <c r="D373" s="141">
        <v>7.49</v>
      </c>
      <c r="E373" s="158">
        <f t="shared" si="35"/>
        <v>2.9960000000000004</v>
      </c>
      <c r="F373" s="78">
        <v>1.0625</v>
      </c>
      <c r="G373" s="78">
        <v>1.0625</v>
      </c>
      <c r="H373" s="78">
        <v>6.25</v>
      </c>
      <c r="I373" s="78">
        <v>0.14000000000000001</v>
      </c>
      <c r="J373" s="79">
        <v>6</v>
      </c>
      <c r="K373" s="78">
        <v>7.2</v>
      </c>
      <c r="L373" s="78">
        <v>1.1000000000000001</v>
      </c>
      <c r="M373" s="78">
        <v>10</v>
      </c>
      <c r="N373" s="78">
        <v>0.84</v>
      </c>
      <c r="O373" s="80">
        <f t="shared" si="37"/>
        <v>79.2</v>
      </c>
      <c r="P373" s="79">
        <v>240</v>
      </c>
      <c r="Q373" s="78">
        <v>14</v>
      </c>
      <c r="R373" s="78">
        <v>10</v>
      </c>
      <c r="S373" s="78">
        <v>10</v>
      </c>
      <c r="T373" s="78">
        <f>I373*240+0.8</f>
        <v>34.4</v>
      </c>
      <c r="U373" s="80">
        <f t="shared" si="38"/>
        <v>0.81018518518518523</v>
      </c>
      <c r="V373" s="78"/>
      <c r="W373" s="26"/>
      <c r="X373" s="26"/>
      <c r="Y373" s="26"/>
      <c r="Z373" s="81"/>
      <c r="AA373" s="26">
        <v>6</v>
      </c>
      <c r="AB373" s="14"/>
      <c r="AC373" s="15"/>
      <c r="AD373" s="15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</row>
    <row r="374" spans="1:47" ht="15" customHeight="1">
      <c r="A374" s="77" t="s">
        <v>1640</v>
      </c>
      <c r="B374" s="77" t="s">
        <v>1641</v>
      </c>
      <c r="C374" s="137" t="s">
        <v>5576</v>
      </c>
      <c r="D374" s="141">
        <v>7.59</v>
      </c>
      <c r="E374" s="158">
        <f t="shared" si="35"/>
        <v>3.036</v>
      </c>
      <c r="F374" s="78">
        <v>1.875</v>
      </c>
      <c r="G374" s="78">
        <v>1.125</v>
      </c>
      <c r="H374" s="78">
        <v>7.875</v>
      </c>
      <c r="I374" s="78">
        <v>0.16</v>
      </c>
      <c r="J374" s="79">
        <v>6</v>
      </c>
      <c r="K374" s="78">
        <v>9.5</v>
      </c>
      <c r="L374" s="78">
        <v>4</v>
      </c>
      <c r="M374" s="78">
        <v>2.5</v>
      </c>
      <c r="N374" s="78">
        <v>1</v>
      </c>
      <c r="O374" s="80">
        <f t="shared" si="37"/>
        <v>95</v>
      </c>
      <c r="P374" s="79">
        <v>72</v>
      </c>
      <c r="Q374" s="78">
        <v>14</v>
      </c>
      <c r="R374" s="78">
        <v>10</v>
      </c>
      <c r="S374" s="78">
        <v>10</v>
      </c>
      <c r="T374" s="78">
        <v>12.6</v>
      </c>
      <c r="U374" s="80">
        <f t="shared" si="38"/>
        <v>0.81018518518518523</v>
      </c>
      <c r="V374" s="78"/>
      <c r="W374" s="26"/>
      <c r="X374" s="26"/>
      <c r="Y374" s="26"/>
      <c r="Z374" s="81"/>
      <c r="AA374" s="26">
        <v>6</v>
      </c>
      <c r="AB374" s="14"/>
      <c r="AC374" s="15"/>
      <c r="AD374" s="15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</row>
    <row r="375" spans="1:47" ht="15" customHeight="1">
      <c r="A375" s="77" t="s">
        <v>1642</v>
      </c>
      <c r="B375" s="77" t="s">
        <v>1643</v>
      </c>
      <c r="C375" s="137" t="s">
        <v>5578</v>
      </c>
      <c r="D375" s="141">
        <v>7.59</v>
      </c>
      <c r="E375" s="158">
        <f t="shared" si="35"/>
        <v>3.036</v>
      </c>
      <c r="F375" s="78">
        <v>1.875</v>
      </c>
      <c r="G375" s="78">
        <v>1.125</v>
      </c>
      <c r="H375" s="78">
        <v>7.875</v>
      </c>
      <c r="I375" s="78">
        <v>0.16</v>
      </c>
      <c r="J375" s="79">
        <v>6</v>
      </c>
      <c r="K375" s="78">
        <v>9.5</v>
      </c>
      <c r="L375" s="78">
        <v>4</v>
      </c>
      <c r="M375" s="78">
        <v>2.5</v>
      </c>
      <c r="N375" s="78">
        <v>1</v>
      </c>
      <c r="O375" s="80">
        <f t="shared" si="37"/>
        <v>95</v>
      </c>
      <c r="P375" s="79">
        <v>72</v>
      </c>
      <c r="Q375" s="78">
        <v>14</v>
      </c>
      <c r="R375" s="78">
        <v>10</v>
      </c>
      <c r="S375" s="78">
        <v>10</v>
      </c>
      <c r="T375" s="78">
        <v>12.6</v>
      </c>
      <c r="U375" s="80">
        <f t="shared" si="38"/>
        <v>0.81018518518518523</v>
      </c>
      <c r="V375" s="78"/>
      <c r="W375" s="26"/>
      <c r="X375" s="26"/>
      <c r="Y375" s="26"/>
      <c r="Z375" s="81"/>
      <c r="AA375" s="26">
        <v>6</v>
      </c>
      <c r="AB375" s="14"/>
      <c r="AC375" s="15"/>
      <c r="AD375" s="15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</row>
    <row r="376" spans="1:47" ht="15" customHeight="1">
      <c r="A376" s="77" t="s">
        <v>636</v>
      </c>
      <c r="B376" s="77" t="s">
        <v>637</v>
      </c>
      <c r="C376" s="137" t="s">
        <v>638</v>
      </c>
      <c r="D376" s="141">
        <v>3.99</v>
      </c>
      <c r="E376" s="158">
        <f t="shared" si="35"/>
        <v>1.5960000000000001</v>
      </c>
      <c r="F376" s="78">
        <v>0.4375</v>
      </c>
      <c r="G376" s="78">
        <v>0.4375</v>
      </c>
      <c r="H376" s="78">
        <v>5.1875</v>
      </c>
      <c r="I376" s="78">
        <v>0.02</v>
      </c>
      <c r="J376" s="79">
        <v>12</v>
      </c>
      <c r="K376" s="78">
        <v>5.5</v>
      </c>
      <c r="L376" s="78">
        <v>2.75</v>
      </c>
      <c r="M376" s="78">
        <v>1</v>
      </c>
      <c r="N376" s="78">
        <v>0.35</v>
      </c>
      <c r="O376" s="80">
        <f t="shared" ref="O376:O396" si="39">K376*L376*M376</f>
        <v>15.125</v>
      </c>
      <c r="P376" s="79">
        <v>240</v>
      </c>
      <c r="Q376" s="78">
        <v>12</v>
      </c>
      <c r="R376" s="78">
        <v>6</v>
      </c>
      <c r="S376" s="78">
        <v>6</v>
      </c>
      <c r="T376" s="78">
        <v>8</v>
      </c>
      <c r="U376" s="80">
        <f>Q376*R376*S376/1728</f>
        <v>0.25</v>
      </c>
      <c r="V376" s="78"/>
      <c r="W376" s="26"/>
      <c r="X376" s="26"/>
      <c r="Y376" s="26"/>
      <c r="Z376" s="81" t="s">
        <v>26</v>
      </c>
      <c r="AA376" s="26"/>
      <c r="AB376" s="14"/>
      <c r="AC376" s="15"/>
      <c r="AD376" s="15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</row>
    <row r="377" spans="1:47" ht="15" customHeight="1">
      <c r="A377" s="77" t="s">
        <v>627</v>
      </c>
      <c r="B377" s="77" t="s">
        <v>628</v>
      </c>
      <c r="C377" s="137" t="s">
        <v>629</v>
      </c>
      <c r="D377" s="141">
        <v>3.99</v>
      </c>
      <c r="E377" s="158">
        <f t="shared" si="35"/>
        <v>1.5960000000000001</v>
      </c>
      <c r="F377" s="78">
        <v>0.4375</v>
      </c>
      <c r="G377" s="78">
        <v>0.4375</v>
      </c>
      <c r="H377" s="78">
        <v>5.1875</v>
      </c>
      <c r="I377" s="78">
        <v>0.02</v>
      </c>
      <c r="J377" s="79">
        <v>12</v>
      </c>
      <c r="K377" s="78">
        <v>5.5</v>
      </c>
      <c r="L377" s="78">
        <v>2.75</v>
      </c>
      <c r="M377" s="78">
        <v>1</v>
      </c>
      <c r="N377" s="78">
        <v>0.35</v>
      </c>
      <c r="O377" s="80">
        <f t="shared" si="39"/>
        <v>15.125</v>
      </c>
      <c r="P377" s="79">
        <v>240</v>
      </c>
      <c r="Q377" s="78">
        <v>12</v>
      </c>
      <c r="R377" s="78">
        <v>6</v>
      </c>
      <c r="S377" s="78">
        <v>6</v>
      </c>
      <c r="T377" s="78">
        <v>8</v>
      </c>
      <c r="U377" s="80">
        <f t="shared" ref="U377:U395" si="40">Q377*R377*S377/1728</f>
        <v>0.25</v>
      </c>
      <c r="V377" s="78"/>
      <c r="W377" s="26"/>
      <c r="X377" s="26"/>
      <c r="Y377" s="26"/>
      <c r="Z377" s="81" t="s">
        <v>26</v>
      </c>
      <c r="AA377" s="26"/>
      <c r="AB377" s="14"/>
      <c r="AC377" s="15"/>
      <c r="AD377" s="15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</row>
    <row r="378" spans="1:47" ht="15" customHeight="1">
      <c r="A378" s="77" t="s">
        <v>624</v>
      </c>
      <c r="B378" s="77" t="s">
        <v>625</v>
      </c>
      <c r="C378" s="137" t="s">
        <v>626</v>
      </c>
      <c r="D378" s="141">
        <v>3.99</v>
      </c>
      <c r="E378" s="158">
        <f t="shared" si="35"/>
        <v>1.5960000000000001</v>
      </c>
      <c r="F378" s="78">
        <v>0.4375</v>
      </c>
      <c r="G378" s="78">
        <v>0.4375</v>
      </c>
      <c r="H378" s="78">
        <v>5.1875</v>
      </c>
      <c r="I378" s="78">
        <v>0.02</v>
      </c>
      <c r="J378" s="79">
        <v>12</v>
      </c>
      <c r="K378" s="78">
        <v>5.5</v>
      </c>
      <c r="L378" s="78">
        <v>2.75</v>
      </c>
      <c r="M378" s="78">
        <v>1</v>
      </c>
      <c r="N378" s="78">
        <v>0.35</v>
      </c>
      <c r="O378" s="80">
        <f t="shared" si="39"/>
        <v>15.125</v>
      </c>
      <c r="P378" s="79">
        <v>240</v>
      </c>
      <c r="Q378" s="78">
        <v>12</v>
      </c>
      <c r="R378" s="78">
        <v>6</v>
      </c>
      <c r="S378" s="78">
        <v>6</v>
      </c>
      <c r="T378" s="78">
        <v>8</v>
      </c>
      <c r="U378" s="80">
        <f>Q378*R378*S378/1728</f>
        <v>0.25</v>
      </c>
      <c r="V378" s="78"/>
      <c r="W378" s="26"/>
      <c r="X378" s="26"/>
      <c r="Y378" s="26"/>
      <c r="Z378" s="81" t="s">
        <v>26</v>
      </c>
      <c r="AA378" s="26"/>
      <c r="AB378" s="14"/>
      <c r="AC378" s="15"/>
      <c r="AD378" s="15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</row>
    <row r="379" spans="1:47" ht="15" customHeight="1">
      <c r="A379" s="77" t="s">
        <v>642</v>
      </c>
      <c r="B379" s="77" t="s">
        <v>643</v>
      </c>
      <c r="C379" s="137" t="s">
        <v>644</v>
      </c>
      <c r="D379" s="141">
        <v>3.99</v>
      </c>
      <c r="E379" s="158">
        <f t="shared" si="35"/>
        <v>1.5960000000000001</v>
      </c>
      <c r="F379" s="78">
        <v>0.4375</v>
      </c>
      <c r="G379" s="78">
        <v>0.4375</v>
      </c>
      <c r="H379" s="78">
        <v>5.1875</v>
      </c>
      <c r="I379" s="78">
        <v>0.02</v>
      </c>
      <c r="J379" s="79">
        <v>12</v>
      </c>
      <c r="K379" s="78">
        <v>5.5</v>
      </c>
      <c r="L379" s="78">
        <v>2.75</v>
      </c>
      <c r="M379" s="78">
        <v>1</v>
      </c>
      <c r="N379" s="78">
        <v>0.35</v>
      </c>
      <c r="O379" s="80">
        <f t="shared" si="39"/>
        <v>15.125</v>
      </c>
      <c r="P379" s="79">
        <v>240</v>
      </c>
      <c r="Q379" s="78">
        <v>12</v>
      </c>
      <c r="R379" s="78">
        <v>6</v>
      </c>
      <c r="S379" s="78">
        <v>6</v>
      </c>
      <c r="T379" s="78">
        <v>8</v>
      </c>
      <c r="U379" s="80">
        <f>Q379*R379*S379/1728</f>
        <v>0.25</v>
      </c>
      <c r="V379" s="78"/>
      <c r="W379" s="26"/>
      <c r="X379" s="26"/>
      <c r="Y379" s="26"/>
      <c r="Z379" s="81" t="s">
        <v>26</v>
      </c>
      <c r="AA379" s="26"/>
      <c r="AB379" s="14"/>
      <c r="AC379" s="15"/>
      <c r="AD379" s="15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</row>
    <row r="380" spans="1:47" ht="15" customHeight="1">
      <c r="A380" s="77" t="s">
        <v>630</v>
      </c>
      <c r="B380" s="77" t="s">
        <v>631</v>
      </c>
      <c r="C380" s="137" t="s">
        <v>632</v>
      </c>
      <c r="D380" s="141">
        <v>3.99</v>
      </c>
      <c r="E380" s="158">
        <f t="shared" si="35"/>
        <v>1.5960000000000001</v>
      </c>
      <c r="F380" s="78">
        <v>0.4375</v>
      </c>
      <c r="G380" s="78">
        <v>0.4375</v>
      </c>
      <c r="H380" s="78">
        <v>5.1875</v>
      </c>
      <c r="I380" s="78">
        <v>0.02</v>
      </c>
      <c r="J380" s="79">
        <v>12</v>
      </c>
      <c r="K380" s="78">
        <v>5.5</v>
      </c>
      <c r="L380" s="78">
        <v>2.75</v>
      </c>
      <c r="M380" s="78">
        <v>1</v>
      </c>
      <c r="N380" s="78">
        <v>0.35</v>
      </c>
      <c r="O380" s="80">
        <f t="shared" si="39"/>
        <v>15.125</v>
      </c>
      <c r="P380" s="79">
        <v>240</v>
      </c>
      <c r="Q380" s="78">
        <v>12</v>
      </c>
      <c r="R380" s="78">
        <v>6</v>
      </c>
      <c r="S380" s="78">
        <v>6</v>
      </c>
      <c r="T380" s="78">
        <v>8</v>
      </c>
      <c r="U380" s="80">
        <f t="shared" si="40"/>
        <v>0.25</v>
      </c>
      <c r="V380" s="78"/>
      <c r="W380" s="26"/>
      <c r="X380" s="26"/>
      <c r="Y380" s="26"/>
      <c r="Z380" s="81" t="s">
        <v>26</v>
      </c>
      <c r="AA380" s="26"/>
      <c r="AB380" s="14"/>
      <c r="AC380" s="15"/>
      <c r="AD380" s="15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</row>
    <row r="381" spans="1:47" ht="15" customHeight="1">
      <c r="A381" s="77" t="s">
        <v>639</v>
      </c>
      <c r="B381" s="77" t="s">
        <v>640</v>
      </c>
      <c r="C381" s="137" t="s">
        <v>641</v>
      </c>
      <c r="D381" s="141">
        <v>3.99</v>
      </c>
      <c r="E381" s="158">
        <f t="shared" si="35"/>
        <v>1.5960000000000001</v>
      </c>
      <c r="F381" s="78">
        <v>0.4375</v>
      </c>
      <c r="G381" s="78">
        <v>0.4375</v>
      </c>
      <c r="H381" s="78">
        <v>5.1875</v>
      </c>
      <c r="I381" s="78">
        <v>0.02</v>
      </c>
      <c r="J381" s="79">
        <v>12</v>
      </c>
      <c r="K381" s="78">
        <v>5.5</v>
      </c>
      <c r="L381" s="78">
        <v>2.75</v>
      </c>
      <c r="M381" s="78">
        <v>1</v>
      </c>
      <c r="N381" s="78">
        <v>0.35</v>
      </c>
      <c r="O381" s="80">
        <f t="shared" si="39"/>
        <v>15.125</v>
      </c>
      <c r="P381" s="79">
        <v>240</v>
      </c>
      <c r="Q381" s="78">
        <v>12</v>
      </c>
      <c r="R381" s="78">
        <v>6</v>
      </c>
      <c r="S381" s="78">
        <v>6</v>
      </c>
      <c r="T381" s="78">
        <v>8</v>
      </c>
      <c r="U381" s="80">
        <f t="shared" si="40"/>
        <v>0.25</v>
      </c>
      <c r="V381" s="78"/>
      <c r="W381" s="26"/>
      <c r="X381" s="26"/>
      <c r="Y381" s="26"/>
      <c r="Z381" s="81" t="s">
        <v>26</v>
      </c>
      <c r="AA381" s="26"/>
      <c r="AB381" s="14"/>
      <c r="AC381" s="15"/>
      <c r="AD381" s="15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</row>
    <row r="382" spans="1:47" ht="15" customHeight="1">
      <c r="A382" s="77" t="s">
        <v>633</v>
      </c>
      <c r="B382" s="77" t="s">
        <v>634</v>
      </c>
      <c r="C382" s="137" t="s">
        <v>635</v>
      </c>
      <c r="D382" s="141">
        <v>3.99</v>
      </c>
      <c r="E382" s="158">
        <f t="shared" si="35"/>
        <v>1.5960000000000001</v>
      </c>
      <c r="F382" s="78">
        <v>0.4375</v>
      </c>
      <c r="G382" s="78">
        <v>0.4375</v>
      </c>
      <c r="H382" s="78">
        <v>5.1875</v>
      </c>
      <c r="I382" s="78">
        <v>0.02</v>
      </c>
      <c r="J382" s="79">
        <v>12</v>
      </c>
      <c r="K382" s="78">
        <v>5.5</v>
      </c>
      <c r="L382" s="78">
        <v>2.75</v>
      </c>
      <c r="M382" s="78">
        <v>1</v>
      </c>
      <c r="N382" s="78">
        <v>0.35</v>
      </c>
      <c r="O382" s="80">
        <f t="shared" si="39"/>
        <v>15.125</v>
      </c>
      <c r="P382" s="79">
        <v>240</v>
      </c>
      <c r="Q382" s="78">
        <v>12</v>
      </c>
      <c r="R382" s="78">
        <v>6</v>
      </c>
      <c r="S382" s="78">
        <v>6</v>
      </c>
      <c r="T382" s="78">
        <v>8</v>
      </c>
      <c r="U382" s="80">
        <f>Q382*R382*S382/1728</f>
        <v>0.25</v>
      </c>
      <c r="V382" s="78"/>
      <c r="W382" s="26"/>
      <c r="X382" s="26"/>
      <c r="Y382" s="26"/>
      <c r="Z382" s="81" t="s">
        <v>26</v>
      </c>
      <c r="AA382" s="26"/>
      <c r="AB382" s="14"/>
      <c r="AC382" s="15"/>
      <c r="AD382" s="15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</row>
    <row r="383" spans="1:47" ht="15" customHeight="1">
      <c r="A383" s="77" t="s">
        <v>657</v>
      </c>
      <c r="B383" s="77" t="s">
        <v>658</v>
      </c>
      <c r="C383" s="137" t="s">
        <v>659</v>
      </c>
      <c r="D383" s="141">
        <v>4.09</v>
      </c>
      <c r="E383" s="158">
        <f t="shared" si="35"/>
        <v>1.6360000000000001</v>
      </c>
      <c r="F383" s="78">
        <v>1.875</v>
      </c>
      <c r="G383" s="78">
        <v>0.5</v>
      </c>
      <c r="H383" s="78">
        <v>7.25</v>
      </c>
      <c r="I383" s="78">
        <v>3.5999999999999997E-2</v>
      </c>
      <c r="J383" s="79">
        <v>12</v>
      </c>
      <c r="K383" s="78">
        <v>7.375</v>
      </c>
      <c r="L383" s="78">
        <v>4</v>
      </c>
      <c r="M383" s="78">
        <v>2.25</v>
      </c>
      <c r="N383" s="78">
        <v>0.50900000000000001</v>
      </c>
      <c r="O383" s="80">
        <f t="shared" si="39"/>
        <v>66.375</v>
      </c>
      <c r="P383" s="79">
        <v>144</v>
      </c>
      <c r="Q383" s="78">
        <v>14</v>
      </c>
      <c r="R383" s="78">
        <v>10</v>
      </c>
      <c r="S383" s="78">
        <v>10</v>
      </c>
      <c r="T383" s="78">
        <v>8.125</v>
      </c>
      <c r="U383" s="80">
        <f>Q383*R383*S383/1728</f>
        <v>0.81018518518518523</v>
      </c>
      <c r="V383" s="78"/>
      <c r="W383" s="26"/>
      <c r="X383" s="26"/>
      <c r="Y383" s="26"/>
      <c r="Z383" s="81" t="s">
        <v>26</v>
      </c>
      <c r="AA383" s="26"/>
      <c r="AB383" s="14"/>
      <c r="AC383" s="15"/>
      <c r="AD383" s="15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</row>
    <row r="384" spans="1:47" ht="15" customHeight="1">
      <c r="A384" s="77" t="s">
        <v>648</v>
      </c>
      <c r="B384" s="77" t="s">
        <v>649</v>
      </c>
      <c r="C384" s="137" t="s">
        <v>650</v>
      </c>
      <c r="D384" s="141">
        <v>4.09</v>
      </c>
      <c r="E384" s="158">
        <f t="shared" si="35"/>
        <v>1.6360000000000001</v>
      </c>
      <c r="F384" s="78">
        <v>1.875</v>
      </c>
      <c r="G384" s="78">
        <v>0.5</v>
      </c>
      <c r="H384" s="78">
        <v>7.25</v>
      </c>
      <c r="I384" s="78">
        <v>3.5999999999999997E-2</v>
      </c>
      <c r="J384" s="79">
        <v>12</v>
      </c>
      <c r="K384" s="78">
        <v>7.375</v>
      </c>
      <c r="L384" s="78">
        <v>4</v>
      </c>
      <c r="M384" s="78">
        <v>2.25</v>
      </c>
      <c r="N384" s="78">
        <v>0.50900000000000001</v>
      </c>
      <c r="O384" s="80">
        <f t="shared" si="39"/>
        <v>66.375</v>
      </c>
      <c r="P384" s="79">
        <v>144</v>
      </c>
      <c r="Q384" s="78">
        <v>14</v>
      </c>
      <c r="R384" s="78">
        <v>10</v>
      </c>
      <c r="S384" s="78">
        <v>10</v>
      </c>
      <c r="T384" s="78">
        <v>8.125</v>
      </c>
      <c r="U384" s="80">
        <f t="shared" si="40"/>
        <v>0.81018518518518523</v>
      </c>
      <c r="V384" s="78"/>
      <c r="W384" s="26"/>
      <c r="X384" s="26"/>
      <c r="Y384" s="26"/>
      <c r="Z384" s="81" t="s">
        <v>26</v>
      </c>
      <c r="AA384" s="26"/>
      <c r="AB384" s="14"/>
      <c r="AC384" s="15"/>
      <c r="AD384" s="15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</row>
    <row r="385" spans="1:47" ht="15" customHeight="1">
      <c r="A385" s="77" t="s">
        <v>645</v>
      </c>
      <c r="B385" s="77" t="s">
        <v>646</v>
      </c>
      <c r="C385" s="137" t="s">
        <v>647</v>
      </c>
      <c r="D385" s="141">
        <v>4.09</v>
      </c>
      <c r="E385" s="158">
        <f t="shared" si="35"/>
        <v>1.6360000000000001</v>
      </c>
      <c r="F385" s="78">
        <v>1.875</v>
      </c>
      <c r="G385" s="78">
        <v>0.5</v>
      </c>
      <c r="H385" s="78">
        <v>7.25</v>
      </c>
      <c r="I385" s="78">
        <v>3.5999999999999997E-2</v>
      </c>
      <c r="J385" s="79">
        <v>12</v>
      </c>
      <c r="K385" s="78">
        <v>7.375</v>
      </c>
      <c r="L385" s="78">
        <v>4</v>
      </c>
      <c r="M385" s="78">
        <v>2.25</v>
      </c>
      <c r="N385" s="78">
        <v>0.50900000000000001</v>
      </c>
      <c r="O385" s="80">
        <f t="shared" si="39"/>
        <v>66.375</v>
      </c>
      <c r="P385" s="79">
        <v>144</v>
      </c>
      <c r="Q385" s="78">
        <v>14</v>
      </c>
      <c r="R385" s="78">
        <v>10</v>
      </c>
      <c r="S385" s="78">
        <v>10</v>
      </c>
      <c r="T385" s="78">
        <v>8.125</v>
      </c>
      <c r="U385" s="80">
        <f>Q385*R385*S385/1728</f>
        <v>0.81018518518518523</v>
      </c>
      <c r="V385" s="78"/>
      <c r="W385" s="26"/>
      <c r="X385" s="26"/>
      <c r="Y385" s="26"/>
      <c r="Z385" s="81" t="s">
        <v>26</v>
      </c>
      <c r="AA385" s="26"/>
      <c r="AB385" s="14"/>
      <c r="AC385" s="15"/>
      <c r="AD385" s="15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</row>
    <row r="386" spans="1:47" ht="15" customHeight="1">
      <c r="A386" s="77" t="s">
        <v>663</v>
      </c>
      <c r="B386" s="77" t="s">
        <v>664</v>
      </c>
      <c r="C386" s="137" t="s">
        <v>665</v>
      </c>
      <c r="D386" s="141">
        <v>4.09</v>
      </c>
      <c r="E386" s="158">
        <f t="shared" si="35"/>
        <v>1.6360000000000001</v>
      </c>
      <c r="F386" s="78">
        <v>1.875</v>
      </c>
      <c r="G386" s="78">
        <v>0.5</v>
      </c>
      <c r="H386" s="78">
        <v>7.25</v>
      </c>
      <c r="I386" s="78">
        <v>3.5999999999999997E-2</v>
      </c>
      <c r="J386" s="79">
        <v>12</v>
      </c>
      <c r="K386" s="78">
        <v>7.375</v>
      </c>
      <c r="L386" s="78">
        <v>4</v>
      </c>
      <c r="M386" s="78">
        <v>2.25</v>
      </c>
      <c r="N386" s="78">
        <v>0.50900000000000001</v>
      </c>
      <c r="O386" s="80">
        <f t="shared" si="39"/>
        <v>66.375</v>
      </c>
      <c r="P386" s="79">
        <v>144</v>
      </c>
      <c r="Q386" s="78">
        <v>14</v>
      </c>
      <c r="R386" s="78">
        <v>10</v>
      </c>
      <c r="S386" s="78">
        <v>10</v>
      </c>
      <c r="T386" s="78">
        <v>8.125</v>
      </c>
      <c r="U386" s="80">
        <f>Q386*R386*S386/1728</f>
        <v>0.81018518518518523</v>
      </c>
      <c r="V386" s="78"/>
      <c r="W386" s="26"/>
      <c r="X386" s="26"/>
      <c r="Y386" s="26"/>
      <c r="Z386" s="81" t="s">
        <v>26</v>
      </c>
      <c r="AA386" s="26"/>
      <c r="AB386" s="14"/>
      <c r="AC386" s="15"/>
      <c r="AD386" s="15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</row>
    <row r="387" spans="1:47" ht="15" customHeight="1">
      <c r="A387" s="77" t="s">
        <v>651</v>
      </c>
      <c r="B387" s="77" t="s">
        <v>652</v>
      </c>
      <c r="C387" s="137" t="s">
        <v>653</v>
      </c>
      <c r="D387" s="141">
        <v>4.09</v>
      </c>
      <c r="E387" s="158">
        <f t="shared" si="35"/>
        <v>1.6360000000000001</v>
      </c>
      <c r="F387" s="78">
        <v>1.875</v>
      </c>
      <c r="G387" s="78">
        <v>0.5</v>
      </c>
      <c r="H387" s="78">
        <v>7.25</v>
      </c>
      <c r="I387" s="78">
        <v>3.5999999999999997E-2</v>
      </c>
      <c r="J387" s="79">
        <v>12</v>
      </c>
      <c r="K387" s="78">
        <v>7.375</v>
      </c>
      <c r="L387" s="78">
        <v>4</v>
      </c>
      <c r="M387" s="78">
        <v>2.25</v>
      </c>
      <c r="N387" s="78">
        <v>0.50900000000000001</v>
      </c>
      <c r="O387" s="80">
        <f t="shared" si="39"/>
        <v>66.375</v>
      </c>
      <c r="P387" s="79">
        <v>144</v>
      </c>
      <c r="Q387" s="78">
        <v>14</v>
      </c>
      <c r="R387" s="78">
        <v>10</v>
      </c>
      <c r="S387" s="78">
        <v>10</v>
      </c>
      <c r="T387" s="78">
        <v>8.125</v>
      </c>
      <c r="U387" s="80">
        <f t="shared" si="40"/>
        <v>0.81018518518518523</v>
      </c>
      <c r="V387" s="78"/>
      <c r="W387" s="26"/>
      <c r="X387" s="26"/>
      <c r="Y387" s="26"/>
      <c r="Z387" s="81" t="s">
        <v>26</v>
      </c>
      <c r="AA387" s="26"/>
      <c r="AB387" s="14"/>
      <c r="AC387" s="15"/>
      <c r="AD387" s="15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</row>
    <row r="388" spans="1:47" ht="15" customHeight="1">
      <c r="A388" s="77" t="s">
        <v>660</v>
      </c>
      <c r="B388" s="77" t="s">
        <v>661</v>
      </c>
      <c r="C388" s="137" t="s">
        <v>662</v>
      </c>
      <c r="D388" s="141">
        <v>4.09</v>
      </c>
      <c r="E388" s="158">
        <f t="shared" ref="E388:E398" si="41">D388*0.4</f>
        <v>1.6360000000000001</v>
      </c>
      <c r="F388" s="78">
        <v>1.875</v>
      </c>
      <c r="G388" s="78">
        <v>0.5</v>
      </c>
      <c r="H388" s="78">
        <v>7.25</v>
      </c>
      <c r="I388" s="78">
        <v>3.5999999999999997E-2</v>
      </c>
      <c r="J388" s="79">
        <v>12</v>
      </c>
      <c r="K388" s="78">
        <v>7.375</v>
      </c>
      <c r="L388" s="78">
        <v>4</v>
      </c>
      <c r="M388" s="78">
        <v>2.25</v>
      </c>
      <c r="N388" s="78">
        <v>0.50900000000000001</v>
      </c>
      <c r="O388" s="80">
        <f t="shared" si="39"/>
        <v>66.375</v>
      </c>
      <c r="P388" s="79">
        <v>144</v>
      </c>
      <c r="Q388" s="78">
        <v>14</v>
      </c>
      <c r="R388" s="78">
        <v>10</v>
      </c>
      <c r="S388" s="78">
        <v>10</v>
      </c>
      <c r="T388" s="78">
        <v>8.125</v>
      </c>
      <c r="U388" s="80">
        <f>Q388*R388*S388/1728</f>
        <v>0.81018518518518523</v>
      </c>
      <c r="V388" s="78"/>
      <c r="W388" s="26"/>
      <c r="X388" s="26"/>
      <c r="Y388" s="26"/>
      <c r="Z388" s="81" t="s">
        <v>26</v>
      </c>
      <c r="AA388" s="26"/>
      <c r="AB388" s="14"/>
      <c r="AC388" s="15"/>
      <c r="AD388" s="15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</row>
    <row r="389" spans="1:47" ht="15" customHeight="1">
      <c r="A389" s="77" t="s">
        <v>654</v>
      </c>
      <c r="B389" s="77" t="s">
        <v>655</v>
      </c>
      <c r="C389" s="137" t="s">
        <v>656</v>
      </c>
      <c r="D389" s="141">
        <v>4.09</v>
      </c>
      <c r="E389" s="158">
        <f t="shared" si="41"/>
        <v>1.6360000000000001</v>
      </c>
      <c r="F389" s="78">
        <v>1.875</v>
      </c>
      <c r="G389" s="78">
        <v>0.5</v>
      </c>
      <c r="H389" s="78">
        <v>7.25</v>
      </c>
      <c r="I389" s="78">
        <v>3.5999999999999997E-2</v>
      </c>
      <c r="J389" s="79">
        <v>12</v>
      </c>
      <c r="K389" s="78">
        <v>7.375</v>
      </c>
      <c r="L389" s="78">
        <v>4</v>
      </c>
      <c r="M389" s="78">
        <v>2.25</v>
      </c>
      <c r="N389" s="78">
        <v>0.50900000000000001</v>
      </c>
      <c r="O389" s="80">
        <f t="shared" si="39"/>
        <v>66.375</v>
      </c>
      <c r="P389" s="79">
        <v>144</v>
      </c>
      <c r="Q389" s="78">
        <v>14</v>
      </c>
      <c r="R389" s="78">
        <v>10</v>
      </c>
      <c r="S389" s="78">
        <v>10</v>
      </c>
      <c r="T389" s="78">
        <v>8.125</v>
      </c>
      <c r="U389" s="80">
        <f t="shared" si="40"/>
        <v>0.81018518518518523</v>
      </c>
      <c r="V389" s="78"/>
      <c r="W389" s="26"/>
      <c r="X389" s="26"/>
      <c r="Y389" s="26"/>
      <c r="Z389" s="81" t="s">
        <v>26</v>
      </c>
      <c r="AA389" s="26"/>
      <c r="AB389" s="14"/>
      <c r="AC389" s="15"/>
      <c r="AD389" s="15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</row>
    <row r="390" spans="1:47" ht="15" customHeight="1">
      <c r="A390" s="77" t="s">
        <v>672</v>
      </c>
      <c r="B390" s="77" t="s">
        <v>673</v>
      </c>
      <c r="C390" s="137" t="s">
        <v>674</v>
      </c>
      <c r="D390" s="141">
        <v>12.07</v>
      </c>
      <c r="E390" s="158">
        <f t="shared" si="41"/>
        <v>4.8280000000000003</v>
      </c>
      <c r="F390" s="78">
        <v>2.875</v>
      </c>
      <c r="G390" s="78">
        <v>0.5</v>
      </c>
      <c r="H390" s="78">
        <v>7.25</v>
      </c>
      <c r="I390" s="78">
        <v>0.1</v>
      </c>
      <c r="J390" s="79">
        <v>6</v>
      </c>
      <c r="K390" s="78">
        <v>7.5</v>
      </c>
      <c r="L390" s="78">
        <v>4</v>
      </c>
      <c r="M390" s="78">
        <v>2.5</v>
      </c>
      <c r="N390" s="78">
        <v>0.75</v>
      </c>
      <c r="O390" s="80">
        <f t="shared" si="39"/>
        <v>75</v>
      </c>
      <c r="P390" s="79">
        <v>72</v>
      </c>
      <c r="Q390" s="78">
        <v>14</v>
      </c>
      <c r="R390" s="78">
        <v>10</v>
      </c>
      <c r="S390" s="78">
        <v>10</v>
      </c>
      <c r="T390" s="78">
        <v>9.5</v>
      </c>
      <c r="U390" s="80">
        <f>Q390*R390*S390/1728</f>
        <v>0.81018518518518523</v>
      </c>
      <c r="V390" s="78"/>
      <c r="W390" s="26"/>
      <c r="X390" s="26"/>
      <c r="Y390" s="26"/>
      <c r="Z390" s="81" t="s">
        <v>26</v>
      </c>
      <c r="AA390" s="26"/>
      <c r="AB390" s="14"/>
      <c r="AC390" s="15"/>
      <c r="AD390" s="15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</row>
    <row r="391" spans="1:47" ht="15" customHeight="1">
      <c r="A391" s="77" t="s">
        <v>669</v>
      </c>
      <c r="B391" s="77" t="s">
        <v>670</v>
      </c>
      <c r="C391" s="137" t="s">
        <v>671</v>
      </c>
      <c r="D391" s="141">
        <v>12.07</v>
      </c>
      <c r="E391" s="158">
        <f t="shared" si="41"/>
        <v>4.8280000000000003</v>
      </c>
      <c r="F391" s="78">
        <v>2.875</v>
      </c>
      <c r="G391" s="78">
        <v>0.5</v>
      </c>
      <c r="H391" s="78">
        <v>7.25</v>
      </c>
      <c r="I391" s="78">
        <v>0.1</v>
      </c>
      <c r="J391" s="79">
        <v>6</v>
      </c>
      <c r="K391" s="78">
        <v>7.5</v>
      </c>
      <c r="L391" s="78">
        <v>4</v>
      </c>
      <c r="M391" s="78">
        <v>2.5</v>
      </c>
      <c r="N391" s="78">
        <v>0.75</v>
      </c>
      <c r="O391" s="80">
        <f t="shared" si="39"/>
        <v>75</v>
      </c>
      <c r="P391" s="79">
        <v>72</v>
      </c>
      <c r="Q391" s="78">
        <v>14</v>
      </c>
      <c r="R391" s="78">
        <v>10</v>
      </c>
      <c r="S391" s="78">
        <v>10</v>
      </c>
      <c r="T391" s="78">
        <v>9.5</v>
      </c>
      <c r="U391" s="80">
        <f t="shared" si="40"/>
        <v>0.81018518518518523</v>
      </c>
      <c r="V391" s="78"/>
      <c r="W391" s="26"/>
      <c r="X391" s="26"/>
      <c r="Y391" s="26"/>
      <c r="Z391" s="81" t="s">
        <v>26</v>
      </c>
      <c r="AA391" s="26"/>
      <c r="AB391" s="14"/>
      <c r="AC391" s="15"/>
      <c r="AD391" s="15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</row>
    <row r="392" spans="1:47" ht="15" customHeight="1">
      <c r="A392" s="77" t="s">
        <v>666</v>
      </c>
      <c r="B392" s="77" t="s">
        <v>667</v>
      </c>
      <c r="C392" s="137" t="s">
        <v>668</v>
      </c>
      <c r="D392" s="141">
        <v>12.07</v>
      </c>
      <c r="E392" s="158">
        <f t="shared" si="41"/>
        <v>4.8280000000000003</v>
      </c>
      <c r="F392" s="78">
        <v>2.875</v>
      </c>
      <c r="G392" s="78">
        <v>0.5</v>
      </c>
      <c r="H392" s="78">
        <v>7.25</v>
      </c>
      <c r="I392" s="78">
        <v>0.1</v>
      </c>
      <c r="J392" s="79">
        <v>6</v>
      </c>
      <c r="K392" s="78">
        <v>7.5</v>
      </c>
      <c r="L392" s="78">
        <v>4</v>
      </c>
      <c r="M392" s="78">
        <v>2.5</v>
      </c>
      <c r="N392" s="78">
        <v>0.75</v>
      </c>
      <c r="O392" s="80">
        <f t="shared" si="39"/>
        <v>75</v>
      </c>
      <c r="P392" s="79">
        <v>72</v>
      </c>
      <c r="Q392" s="78">
        <v>14</v>
      </c>
      <c r="R392" s="78">
        <v>10</v>
      </c>
      <c r="S392" s="78">
        <v>10</v>
      </c>
      <c r="T392" s="78">
        <v>9.5</v>
      </c>
      <c r="U392" s="80">
        <f>Q392*R392*S392/1728</f>
        <v>0.81018518518518523</v>
      </c>
      <c r="V392" s="78"/>
      <c r="W392" s="26"/>
      <c r="X392" s="26"/>
      <c r="Y392" s="26"/>
      <c r="Z392" s="81" t="s">
        <v>26</v>
      </c>
      <c r="AA392" s="26"/>
      <c r="AB392" s="14"/>
      <c r="AC392" s="15"/>
      <c r="AD392" s="15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</row>
    <row r="393" spans="1:47" ht="15" customHeight="1">
      <c r="A393" s="77" t="s">
        <v>675</v>
      </c>
      <c r="B393" s="77" t="s">
        <v>676</v>
      </c>
      <c r="C393" s="137" t="s">
        <v>677</v>
      </c>
      <c r="D393" s="141">
        <v>24.04</v>
      </c>
      <c r="E393" s="158">
        <f t="shared" si="41"/>
        <v>9.6159999999999997</v>
      </c>
      <c r="F393" s="78">
        <v>3.375</v>
      </c>
      <c r="G393" s="78">
        <v>0.5</v>
      </c>
      <c r="H393" s="78">
        <v>6.5</v>
      </c>
      <c r="I393" s="78">
        <v>0.2</v>
      </c>
      <c r="J393" s="79">
        <v>1</v>
      </c>
      <c r="K393" s="78">
        <v>6.5</v>
      </c>
      <c r="L393" s="78">
        <v>3.375</v>
      </c>
      <c r="M393" s="78">
        <v>0.5</v>
      </c>
      <c r="N393" s="78">
        <v>0.2</v>
      </c>
      <c r="O393" s="80">
        <f t="shared" si="39"/>
        <v>10.96875</v>
      </c>
      <c r="P393" s="79">
        <v>72</v>
      </c>
      <c r="Q393" s="78">
        <v>8.5</v>
      </c>
      <c r="R393" s="78">
        <v>14</v>
      </c>
      <c r="S393" s="78">
        <v>10.75</v>
      </c>
      <c r="T393" s="78">
        <v>15</v>
      </c>
      <c r="U393" s="80">
        <f t="shared" si="40"/>
        <v>0.74030671296296291</v>
      </c>
      <c r="V393" s="78"/>
      <c r="W393" s="26"/>
      <c r="X393" s="26"/>
      <c r="Y393" s="26"/>
      <c r="Z393" s="81" t="s">
        <v>26</v>
      </c>
      <c r="AA393" s="26"/>
      <c r="AB393" s="14"/>
      <c r="AC393" s="15"/>
      <c r="AD393" s="15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</row>
    <row r="394" spans="1:47" ht="15" customHeight="1">
      <c r="A394" s="77" t="s">
        <v>678</v>
      </c>
      <c r="B394" s="77" t="s">
        <v>679</v>
      </c>
      <c r="C394" s="137" t="s">
        <v>680</v>
      </c>
      <c r="D394" s="141">
        <v>287.27999999999997</v>
      </c>
      <c r="E394" s="158">
        <f t="shared" si="41"/>
        <v>114.91199999999999</v>
      </c>
      <c r="F394" s="78">
        <v>6</v>
      </c>
      <c r="G394" s="78">
        <v>6</v>
      </c>
      <c r="H394" s="78">
        <v>8.75</v>
      </c>
      <c r="I394" s="78">
        <v>3.25</v>
      </c>
      <c r="J394" s="79">
        <v>1</v>
      </c>
      <c r="K394" s="78">
        <v>6</v>
      </c>
      <c r="L394" s="78">
        <v>6</v>
      </c>
      <c r="M394" s="78">
        <v>8.75</v>
      </c>
      <c r="N394" s="78">
        <v>3.25</v>
      </c>
      <c r="O394" s="80">
        <f t="shared" si="39"/>
        <v>315</v>
      </c>
      <c r="P394" s="79">
        <v>1</v>
      </c>
      <c r="Q394" s="78">
        <v>12</v>
      </c>
      <c r="R394" s="78">
        <v>9</v>
      </c>
      <c r="S394" s="78">
        <v>7</v>
      </c>
      <c r="T394" s="78">
        <v>4</v>
      </c>
      <c r="U394" s="80">
        <f t="shared" si="40"/>
        <v>0.4375</v>
      </c>
      <c r="V394" s="78"/>
      <c r="W394" s="26"/>
      <c r="X394" s="26"/>
      <c r="Y394" s="26"/>
      <c r="Z394" s="81" t="s">
        <v>26</v>
      </c>
      <c r="AA394" s="26"/>
      <c r="AB394" s="14"/>
      <c r="AC394" s="15"/>
      <c r="AD394" s="15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</row>
    <row r="395" spans="1:47" ht="15" customHeight="1">
      <c r="A395" s="77" t="s">
        <v>681</v>
      </c>
      <c r="B395" s="77" t="s">
        <v>682</v>
      </c>
      <c r="C395" s="137" t="s">
        <v>683</v>
      </c>
      <c r="D395" s="141">
        <v>574.55999999999995</v>
      </c>
      <c r="E395" s="158">
        <f t="shared" si="41"/>
        <v>229.82399999999998</v>
      </c>
      <c r="F395" s="78">
        <v>4.25</v>
      </c>
      <c r="G395" s="78">
        <v>8.5</v>
      </c>
      <c r="H395" s="78">
        <v>19</v>
      </c>
      <c r="I395" s="78">
        <v>6.5</v>
      </c>
      <c r="J395" s="79">
        <v>1</v>
      </c>
      <c r="K395" s="78">
        <v>4.25</v>
      </c>
      <c r="L395" s="78">
        <v>8.5</v>
      </c>
      <c r="M395" s="78">
        <v>19</v>
      </c>
      <c r="N395" s="78">
        <v>6.5</v>
      </c>
      <c r="O395" s="80">
        <f t="shared" si="39"/>
        <v>686.375</v>
      </c>
      <c r="P395" s="79">
        <v>1</v>
      </c>
      <c r="Q395" s="78">
        <v>18</v>
      </c>
      <c r="R395" s="78">
        <v>10</v>
      </c>
      <c r="S395" s="78">
        <v>8</v>
      </c>
      <c r="T395" s="78">
        <v>7</v>
      </c>
      <c r="U395" s="80">
        <f t="shared" si="40"/>
        <v>0.83333333333333337</v>
      </c>
      <c r="V395" s="78"/>
      <c r="W395" s="26"/>
      <c r="X395" s="26"/>
      <c r="Y395" s="26"/>
      <c r="Z395" s="81" t="s">
        <v>26</v>
      </c>
      <c r="AA395" s="26"/>
      <c r="AB395" s="14"/>
      <c r="AC395" s="15"/>
      <c r="AD395" s="15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</row>
    <row r="396" spans="1:47" ht="15" customHeight="1">
      <c r="A396" s="77" t="s">
        <v>1360</v>
      </c>
      <c r="B396" s="77" t="s">
        <v>1361</v>
      </c>
      <c r="C396" s="137" t="s">
        <v>1362</v>
      </c>
      <c r="D396" s="141">
        <v>4.29</v>
      </c>
      <c r="E396" s="158">
        <f t="shared" si="41"/>
        <v>1.7160000000000002</v>
      </c>
      <c r="F396" s="78">
        <v>0.5</v>
      </c>
      <c r="G396" s="78">
        <v>0.5</v>
      </c>
      <c r="H396" s="78">
        <v>5.5</v>
      </c>
      <c r="I396" s="78">
        <v>0.04</v>
      </c>
      <c r="J396" s="79">
        <v>12</v>
      </c>
      <c r="K396" s="78">
        <v>5.625</v>
      </c>
      <c r="L396" s="78">
        <v>2.5</v>
      </c>
      <c r="M396" s="78">
        <v>1.875</v>
      </c>
      <c r="N396" s="78">
        <v>0.55000000000000004</v>
      </c>
      <c r="O396" s="80">
        <f t="shared" si="39"/>
        <v>26.3671875</v>
      </c>
      <c r="P396" s="79">
        <v>240</v>
      </c>
      <c r="Q396" s="78">
        <v>9</v>
      </c>
      <c r="R396" s="78">
        <v>13</v>
      </c>
      <c r="S396" s="78">
        <v>7</v>
      </c>
      <c r="T396" s="78">
        <v>12</v>
      </c>
      <c r="U396" s="80">
        <f>Q396*R396*S396/1728</f>
        <v>0.47395833333333331</v>
      </c>
      <c r="V396" s="78"/>
      <c r="W396" s="26"/>
      <c r="X396" s="26"/>
      <c r="Y396" s="26"/>
      <c r="Z396" s="81" t="s">
        <v>26</v>
      </c>
      <c r="AA396" s="26"/>
      <c r="AB396" s="14"/>
      <c r="AC396" s="15"/>
      <c r="AD396" s="15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</row>
    <row r="397" spans="1:47" ht="15" customHeight="1">
      <c r="A397" s="77" t="s">
        <v>1363</v>
      </c>
      <c r="B397" s="77" t="s">
        <v>1364</v>
      </c>
      <c r="C397" s="137" t="s">
        <v>1365</v>
      </c>
      <c r="D397" s="141">
        <v>4.3899999999999997</v>
      </c>
      <c r="E397" s="158">
        <f t="shared" si="41"/>
        <v>1.756</v>
      </c>
      <c r="F397" s="78">
        <v>1.875</v>
      </c>
      <c r="G397" s="78">
        <v>0.63</v>
      </c>
      <c r="H397" s="78">
        <v>7.25</v>
      </c>
      <c r="I397" s="78">
        <v>5.6000000000000001E-2</v>
      </c>
      <c r="J397" s="79">
        <v>12</v>
      </c>
      <c r="K397" s="78">
        <v>7.5</v>
      </c>
      <c r="L397" s="78">
        <v>4</v>
      </c>
      <c r="M397" s="78">
        <v>2.75</v>
      </c>
      <c r="N397" s="78">
        <v>0.71899999999999997</v>
      </c>
      <c r="O397" s="80">
        <f>K397*L397*M397</f>
        <v>82.5</v>
      </c>
      <c r="P397" s="79">
        <v>144</v>
      </c>
      <c r="Q397" s="78">
        <v>10</v>
      </c>
      <c r="R397" s="78">
        <v>14</v>
      </c>
      <c r="S397" s="78">
        <v>10</v>
      </c>
      <c r="T397" s="78">
        <v>10.25</v>
      </c>
      <c r="U397" s="80">
        <f>Q397*R397*S397/1728</f>
        <v>0.81018518518518523</v>
      </c>
      <c r="V397" s="78"/>
      <c r="W397" s="26"/>
      <c r="X397" s="26"/>
      <c r="Y397" s="26"/>
      <c r="Z397" s="81" t="s">
        <v>26</v>
      </c>
      <c r="AA397" s="26"/>
      <c r="AB397" s="14"/>
      <c r="AC397" s="15"/>
      <c r="AD397" s="15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</row>
    <row r="398" spans="1:47" ht="15" customHeight="1">
      <c r="A398" s="77" t="s">
        <v>1366</v>
      </c>
      <c r="B398" s="77" t="s">
        <v>1367</v>
      </c>
      <c r="C398" s="137" t="s">
        <v>1368</v>
      </c>
      <c r="D398" s="141">
        <v>102.96</v>
      </c>
      <c r="E398" s="158">
        <f t="shared" si="41"/>
        <v>41.183999999999997</v>
      </c>
      <c r="F398" s="78">
        <v>3.5</v>
      </c>
      <c r="G398" s="78">
        <v>3.5</v>
      </c>
      <c r="H398" s="78">
        <v>5.0999999999999996</v>
      </c>
      <c r="I398" s="78">
        <v>1</v>
      </c>
      <c r="J398" s="79">
        <v>1</v>
      </c>
      <c r="K398" s="78">
        <v>3.5</v>
      </c>
      <c r="L398" s="78">
        <v>3.5</v>
      </c>
      <c r="M398" s="78">
        <v>5.0999999999999996</v>
      </c>
      <c r="N398" s="78">
        <v>1</v>
      </c>
      <c r="O398" s="80">
        <f>K398*L398*M398</f>
        <v>62.474999999999994</v>
      </c>
      <c r="P398" s="79">
        <v>1</v>
      </c>
      <c r="Q398" s="78">
        <v>9</v>
      </c>
      <c r="R398" s="78">
        <v>7</v>
      </c>
      <c r="S398" s="78">
        <v>5</v>
      </c>
      <c r="T398" s="78">
        <v>1.5</v>
      </c>
      <c r="U398" s="80">
        <f>Q398*R398*S398/1728</f>
        <v>0.18229166666666666</v>
      </c>
      <c r="V398" s="78"/>
      <c r="W398" s="26"/>
      <c r="X398" s="26"/>
      <c r="Y398" s="26"/>
      <c r="Z398" s="81" t="s">
        <v>26</v>
      </c>
      <c r="AA398" s="26"/>
      <c r="AB398" s="14"/>
      <c r="AC398" s="15"/>
      <c r="AD398" s="15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</row>
  </sheetData>
  <autoFilter ref="A2:Z398" xr:uid="{00000000-0001-0000-0100-000000000000}"/>
  <mergeCells count="5">
    <mergeCell ref="F1:I1"/>
    <mergeCell ref="J1:O1"/>
    <mergeCell ref="P1:U1"/>
    <mergeCell ref="V1:Y1"/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U423"/>
  <sheetViews>
    <sheetView zoomScaleNormal="100" workbookViewId="0">
      <pane ySplit="2" topLeftCell="A3" activePane="bottomLeft" state="frozen"/>
      <selection pane="bottomLeft" activeCell="E3" sqref="E3"/>
    </sheetView>
  </sheetViews>
  <sheetFormatPr defaultColWidth="12.75" defaultRowHeight="15" customHeight="1"/>
  <cols>
    <col min="2" max="2" width="12.25" customWidth="1"/>
    <col min="3" max="3" width="55.25" customWidth="1"/>
    <col min="9" max="9" width="13.25" customWidth="1"/>
    <col min="15" max="15" width="18.75" customWidth="1"/>
    <col min="21" max="21" width="15.75" customWidth="1"/>
  </cols>
  <sheetData>
    <row r="1" spans="1:47" ht="15" customHeight="1" thickBot="1">
      <c r="A1" s="171" t="s">
        <v>5090</v>
      </c>
      <c r="B1" s="172"/>
      <c r="C1" s="173"/>
      <c r="D1" s="140"/>
      <c r="E1" s="156"/>
      <c r="F1" s="167" t="s">
        <v>0</v>
      </c>
      <c r="G1" s="161"/>
      <c r="H1" s="161"/>
      <c r="I1" s="162"/>
      <c r="J1" s="167" t="s">
        <v>1</v>
      </c>
      <c r="K1" s="161"/>
      <c r="L1" s="161"/>
      <c r="M1" s="161"/>
      <c r="N1" s="161"/>
      <c r="O1" s="162"/>
      <c r="P1" s="167" t="s">
        <v>2</v>
      </c>
      <c r="Q1" s="161"/>
      <c r="R1" s="161"/>
      <c r="S1" s="161"/>
      <c r="T1" s="161"/>
      <c r="U1" s="162"/>
      <c r="V1" s="168" t="s">
        <v>3</v>
      </c>
      <c r="W1" s="161"/>
      <c r="X1" s="161"/>
      <c r="Y1" s="162"/>
      <c r="Z1" s="1" t="s">
        <v>4</v>
      </c>
      <c r="AA1" s="2"/>
      <c r="AB1" s="12"/>
      <c r="AC1" s="12"/>
      <c r="AD1" s="12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34" customFormat="1" ht="30">
      <c r="A2" s="13" t="s">
        <v>5</v>
      </c>
      <c r="B2" s="13" t="s">
        <v>6</v>
      </c>
      <c r="C2" s="13" t="s">
        <v>7</v>
      </c>
      <c r="D2" s="130" t="s">
        <v>8</v>
      </c>
      <c r="E2" s="130" t="s">
        <v>5825</v>
      </c>
      <c r="F2" s="13" t="s">
        <v>9</v>
      </c>
      <c r="G2" s="13" t="s">
        <v>10</v>
      </c>
      <c r="H2" s="13" t="s">
        <v>11</v>
      </c>
      <c r="I2" s="13" t="s">
        <v>12</v>
      </c>
      <c r="J2" s="13" t="s">
        <v>13</v>
      </c>
      <c r="K2" s="13" t="s">
        <v>9</v>
      </c>
      <c r="L2" s="13" t="s">
        <v>14</v>
      </c>
      <c r="M2" s="13" t="s">
        <v>11</v>
      </c>
      <c r="N2" s="13" t="s">
        <v>12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12</v>
      </c>
      <c r="U2" s="13" t="s">
        <v>20</v>
      </c>
      <c r="V2" s="13" t="s">
        <v>11</v>
      </c>
      <c r="W2" s="13" t="s">
        <v>14</v>
      </c>
      <c r="X2" s="13" t="s">
        <v>9</v>
      </c>
      <c r="Y2" s="13" t="s">
        <v>21</v>
      </c>
      <c r="Z2" s="42"/>
      <c r="AA2" s="35" t="s">
        <v>22</v>
      </c>
      <c r="AB2" s="32"/>
      <c r="AC2" s="32"/>
      <c r="AD2" s="32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</row>
    <row r="3" spans="1:47" ht="15" customHeight="1">
      <c r="A3" s="77" t="s">
        <v>1683</v>
      </c>
      <c r="B3" s="77" t="s">
        <v>1684</v>
      </c>
      <c r="C3" s="137" t="s">
        <v>1685</v>
      </c>
      <c r="D3" s="141">
        <v>4.09</v>
      </c>
      <c r="E3" s="141">
        <f>D3*0.4</f>
        <v>1.6360000000000001</v>
      </c>
      <c r="F3" s="78">
        <v>0.5</v>
      </c>
      <c r="G3" s="78">
        <v>0.5</v>
      </c>
      <c r="H3" s="78">
        <v>5.5</v>
      </c>
      <c r="I3" s="78">
        <v>0.03</v>
      </c>
      <c r="J3" s="79">
        <v>6</v>
      </c>
      <c r="K3" s="78">
        <v>5.75</v>
      </c>
      <c r="L3" s="78">
        <v>1.875</v>
      </c>
      <c r="M3" s="78">
        <v>1.25</v>
      </c>
      <c r="N3" s="78">
        <v>0.23</v>
      </c>
      <c r="O3" s="80">
        <f t="shared" ref="O3:O31" si="0">K3*L3*M3</f>
        <v>13.4765625</v>
      </c>
      <c r="P3" s="79">
        <v>720</v>
      </c>
      <c r="Q3" s="78">
        <v>14</v>
      </c>
      <c r="R3" s="78">
        <v>13</v>
      </c>
      <c r="S3" s="78">
        <v>13</v>
      </c>
      <c r="T3" s="78">
        <v>28</v>
      </c>
      <c r="U3" s="80">
        <f t="shared" ref="U3:U31" si="1">Q3*R3*S3/1728</f>
        <v>1.369212962962963</v>
      </c>
      <c r="V3" s="26"/>
      <c r="W3" s="26"/>
      <c r="X3" s="26"/>
      <c r="Y3" s="26"/>
      <c r="Z3" s="81" t="s">
        <v>26</v>
      </c>
      <c r="AA3" s="26"/>
      <c r="AB3" s="14"/>
      <c r="AC3" s="15"/>
      <c r="AD3" s="15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15" customHeight="1">
      <c r="A4" s="77" t="s">
        <v>1689</v>
      </c>
      <c r="B4" s="77" t="s">
        <v>1690</v>
      </c>
      <c r="C4" s="137" t="s">
        <v>1691</v>
      </c>
      <c r="D4" s="141">
        <v>4.09</v>
      </c>
      <c r="E4" s="141">
        <f t="shared" ref="E4:E67" si="2">D4*0.4</f>
        <v>1.6360000000000001</v>
      </c>
      <c r="F4" s="78">
        <v>0.5</v>
      </c>
      <c r="G4" s="78">
        <v>0.5</v>
      </c>
      <c r="H4" s="78">
        <v>5.5</v>
      </c>
      <c r="I4" s="78">
        <v>0.03</v>
      </c>
      <c r="J4" s="79">
        <v>6</v>
      </c>
      <c r="K4" s="78">
        <v>5.75</v>
      </c>
      <c r="L4" s="78">
        <v>1.875</v>
      </c>
      <c r="M4" s="78">
        <v>1.25</v>
      </c>
      <c r="N4" s="78">
        <v>0.23</v>
      </c>
      <c r="O4" s="80">
        <f t="shared" si="0"/>
        <v>13.4765625</v>
      </c>
      <c r="P4" s="79">
        <v>720</v>
      </c>
      <c r="Q4" s="78">
        <v>14</v>
      </c>
      <c r="R4" s="78">
        <v>13</v>
      </c>
      <c r="S4" s="78">
        <v>13</v>
      </c>
      <c r="T4" s="78">
        <v>28</v>
      </c>
      <c r="U4" s="80">
        <f t="shared" si="1"/>
        <v>1.369212962962963</v>
      </c>
      <c r="V4" s="26"/>
      <c r="W4" s="26"/>
      <c r="X4" s="26"/>
      <c r="Y4" s="26"/>
      <c r="Z4" s="81" t="s">
        <v>26</v>
      </c>
      <c r="AA4" s="26"/>
      <c r="AB4" s="14"/>
      <c r="AC4" s="15"/>
      <c r="AD4" s="15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15" customHeight="1">
      <c r="A5" s="77" t="s">
        <v>1668</v>
      </c>
      <c r="B5" s="77" t="s">
        <v>1669</v>
      </c>
      <c r="C5" s="137" t="s">
        <v>1670</v>
      </c>
      <c r="D5" s="141">
        <v>4.09</v>
      </c>
      <c r="E5" s="141">
        <f t="shared" si="2"/>
        <v>1.6360000000000001</v>
      </c>
      <c r="F5" s="78">
        <v>0.5</v>
      </c>
      <c r="G5" s="78">
        <v>0.5</v>
      </c>
      <c r="H5" s="78">
        <v>5.5</v>
      </c>
      <c r="I5" s="78">
        <v>0.03</v>
      </c>
      <c r="J5" s="79">
        <v>6</v>
      </c>
      <c r="K5" s="78">
        <v>5.75</v>
      </c>
      <c r="L5" s="78">
        <v>1.875</v>
      </c>
      <c r="M5" s="78">
        <v>1.25</v>
      </c>
      <c r="N5" s="78">
        <v>0.23</v>
      </c>
      <c r="O5" s="80">
        <f t="shared" si="0"/>
        <v>13.4765625</v>
      </c>
      <c r="P5" s="79">
        <v>720</v>
      </c>
      <c r="Q5" s="78">
        <v>14</v>
      </c>
      <c r="R5" s="78">
        <v>13</v>
      </c>
      <c r="S5" s="78">
        <v>13</v>
      </c>
      <c r="T5" s="78">
        <v>28</v>
      </c>
      <c r="U5" s="80">
        <f t="shared" si="1"/>
        <v>1.369212962962963</v>
      </c>
      <c r="V5" s="26"/>
      <c r="W5" s="26"/>
      <c r="X5" s="26"/>
      <c r="Y5" s="26"/>
      <c r="Z5" s="81" t="s">
        <v>26</v>
      </c>
      <c r="AA5" s="26"/>
      <c r="AB5" s="14"/>
      <c r="AC5" s="15"/>
      <c r="AD5" s="15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ht="15" customHeight="1">
      <c r="A6" s="77" t="s">
        <v>1686</v>
      </c>
      <c r="B6" s="77" t="s">
        <v>1687</v>
      </c>
      <c r="C6" s="137" t="s">
        <v>1688</v>
      </c>
      <c r="D6" s="141">
        <v>4.09</v>
      </c>
      <c r="E6" s="141">
        <f t="shared" si="2"/>
        <v>1.6360000000000001</v>
      </c>
      <c r="F6" s="78">
        <v>0.5</v>
      </c>
      <c r="G6" s="78">
        <v>0.5</v>
      </c>
      <c r="H6" s="78">
        <v>5.5</v>
      </c>
      <c r="I6" s="78">
        <v>0.03</v>
      </c>
      <c r="J6" s="79">
        <v>6</v>
      </c>
      <c r="K6" s="78">
        <v>5.75</v>
      </c>
      <c r="L6" s="78">
        <v>1.875</v>
      </c>
      <c r="M6" s="78">
        <v>1.25</v>
      </c>
      <c r="N6" s="78">
        <v>0.23</v>
      </c>
      <c r="O6" s="80">
        <f t="shared" si="0"/>
        <v>13.4765625</v>
      </c>
      <c r="P6" s="79">
        <v>720</v>
      </c>
      <c r="Q6" s="78">
        <v>14</v>
      </c>
      <c r="R6" s="78">
        <v>13</v>
      </c>
      <c r="S6" s="78">
        <v>13</v>
      </c>
      <c r="T6" s="78">
        <v>28</v>
      </c>
      <c r="U6" s="80">
        <f t="shared" si="1"/>
        <v>1.369212962962963</v>
      </c>
      <c r="V6" s="26"/>
      <c r="W6" s="26"/>
      <c r="X6" s="26"/>
      <c r="Y6" s="26"/>
      <c r="Z6" s="81" t="s">
        <v>26</v>
      </c>
      <c r="AA6" s="26"/>
      <c r="AB6" s="14"/>
      <c r="AC6" s="15"/>
      <c r="AD6" s="15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15" customHeight="1">
      <c r="A7" s="77" t="s">
        <v>1677</v>
      </c>
      <c r="B7" s="77" t="s">
        <v>1678</v>
      </c>
      <c r="C7" s="137" t="s">
        <v>1679</v>
      </c>
      <c r="D7" s="141">
        <v>4.09</v>
      </c>
      <c r="E7" s="141">
        <f t="shared" si="2"/>
        <v>1.6360000000000001</v>
      </c>
      <c r="F7" s="78">
        <v>0.5</v>
      </c>
      <c r="G7" s="78">
        <v>0.5</v>
      </c>
      <c r="H7" s="78">
        <v>5.5</v>
      </c>
      <c r="I7" s="78">
        <v>0.03</v>
      </c>
      <c r="J7" s="79">
        <v>6</v>
      </c>
      <c r="K7" s="78">
        <v>5.75</v>
      </c>
      <c r="L7" s="78">
        <v>1.875</v>
      </c>
      <c r="M7" s="78">
        <v>1.25</v>
      </c>
      <c r="N7" s="78">
        <v>0.23</v>
      </c>
      <c r="O7" s="80">
        <f t="shared" si="0"/>
        <v>13.4765625</v>
      </c>
      <c r="P7" s="79">
        <v>720</v>
      </c>
      <c r="Q7" s="78">
        <v>14</v>
      </c>
      <c r="R7" s="78">
        <v>13</v>
      </c>
      <c r="S7" s="78">
        <v>13</v>
      </c>
      <c r="T7" s="78">
        <v>28</v>
      </c>
      <c r="U7" s="80">
        <f t="shared" si="1"/>
        <v>1.369212962962963</v>
      </c>
      <c r="V7" s="26"/>
      <c r="W7" s="26"/>
      <c r="X7" s="26"/>
      <c r="Y7" s="26"/>
      <c r="Z7" s="81" t="s">
        <v>26</v>
      </c>
      <c r="AA7" s="26"/>
      <c r="AB7" s="14"/>
      <c r="AC7" s="15"/>
      <c r="AD7" s="15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ht="15" customHeight="1">
      <c r="A8" s="77" t="s">
        <v>1671</v>
      </c>
      <c r="B8" s="77" t="s">
        <v>1672</v>
      </c>
      <c r="C8" s="137" t="s">
        <v>1673</v>
      </c>
      <c r="D8" s="141">
        <v>4.09</v>
      </c>
      <c r="E8" s="141">
        <f t="shared" si="2"/>
        <v>1.6360000000000001</v>
      </c>
      <c r="F8" s="78">
        <v>0.5</v>
      </c>
      <c r="G8" s="78">
        <v>0.5</v>
      </c>
      <c r="H8" s="78">
        <v>5.5</v>
      </c>
      <c r="I8" s="78">
        <v>0.03</v>
      </c>
      <c r="J8" s="79">
        <v>6</v>
      </c>
      <c r="K8" s="78">
        <v>5.75</v>
      </c>
      <c r="L8" s="78">
        <v>1.875</v>
      </c>
      <c r="M8" s="78">
        <v>1.25</v>
      </c>
      <c r="N8" s="78">
        <v>0.23</v>
      </c>
      <c r="O8" s="80">
        <f t="shared" si="0"/>
        <v>13.4765625</v>
      </c>
      <c r="P8" s="79">
        <v>720</v>
      </c>
      <c r="Q8" s="78">
        <v>14</v>
      </c>
      <c r="R8" s="78">
        <v>13</v>
      </c>
      <c r="S8" s="78">
        <v>13</v>
      </c>
      <c r="T8" s="78">
        <v>28</v>
      </c>
      <c r="U8" s="80">
        <f t="shared" si="1"/>
        <v>1.369212962962963</v>
      </c>
      <c r="V8" s="26"/>
      <c r="W8" s="26"/>
      <c r="X8" s="26"/>
      <c r="Y8" s="26"/>
      <c r="Z8" s="81" t="s">
        <v>26</v>
      </c>
      <c r="AA8" s="26"/>
      <c r="AB8" s="14"/>
      <c r="AC8" s="15"/>
      <c r="AD8" s="15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5" customHeight="1">
      <c r="A9" s="77" t="s">
        <v>1674</v>
      </c>
      <c r="B9" s="77" t="s">
        <v>1675</v>
      </c>
      <c r="C9" s="137" t="s">
        <v>1676</v>
      </c>
      <c r="D9" s="141">
        <v>4.09</v>
      </c>
      <c r="E9" s="141">
        <f t="shared" si="2"/>
        <v>1.6360000000000001</v>
      </c>
      <c r="F9" s="78">
        <v>0.5</v>
      </c>
      <c r="G9" s="78">
        <v>0.5</v>
      </c>
      <c r="H9" s="78">
        <v>5.5</v>
      </c>
      <c r="I9" s="78">
        <v>0.03</v>
      </c>
      <c r="J9" s="79">
        <v>6</v>
      </c>
      <c r="K9" s="78">
        <v>5.75</v>
      </c>
      <c r="L9" s="78">
        <v>1.875</v>
      </c>
      <c r="M9" s="78">
        <v>1.25</v>
      </c>
      <c r="N9" s="78">
        <v>0.23</v>
      </c>
      <c r="O9" s="80">
        <f t="shared" si="0"/>
        <v>13.4765625</v>
      </c>
      <c r="P9" s="79">
        <v>720</v>
      </c>
      <c r="Q9" s="78">
        <v>14</v>
      </c>
      <c r="R9" s="78">
        <v>13</v>
      </c>
      <c r="S9" s="78">
        <v>13</v>
      </c>
      <c r="T9" s="78">
        <v>28</v>
      </c>
      <c r="U9" s="80">
        <f t="shared" si="1"/>
        <v>1.369212962962963</v>
      </c>
      <c r="V9" s="26"/>
      <c r="W9" s="26"/>
      <c r="X9" s="26"/>
      <c r="Y9" s="26"/>
      <c r="Z9" s="81" t="s">
        <v>26</v>
      </c>
      <c r="AA9" s="26"/>
      <c r="AB9" s="14"/>
      <c r="AC9" s="15"/>
      <c r="AD9" s="15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" customHeight="1">
      <c r="A10" s="77" t="s">
        <v>1680</v>
      </c>
      <c r="B10" s="77" t="s">
        <v>1681</v>
      </c>
      <c r="C10" s="137" t="s">
        <v>1682</v>
      </c>
      <c r="D10" s="141">
        <v>4.09</v>
      </c>
      <c r="E10" s="141">
        <f t="shared" si="2"/>
        <v>1.6360000000000001</v>
      </c>
      <c r="F10" s="78">
        <v>0.5</v>
      </c>
      <c r="G10" s="78">
        <v>0.5</v>
      </c>
      <c r="H10" s="78">
        <v>5.5</v>
      </c>
      <c r="I10" s="78">
        <v>0.03</v>
      </c>
      <c r="J10" s="79">
        <v>6</v>
      </c>
      <c r="K10" s="78">
        <v>5.75</v>
      </c>
      <c r="L10" s="78">
        <v>1.875</v>
      </c>
      <c r="M10" s="78">
        <v>1.25</v>
      </c>
      <c r="N10" s="78">
        <v>0.23</v>
      </c>
      <c r="O10" s="80">
        <f t="shared" si="0"/>
        <v>13.4765625</v>
      </c>
      <c r="P10" s="79">
        <v>720</v>
      </c>
      <c r="Q10" s="78">
        <v>14</v>
      </c>
      <c r="R10" s="78">
        <v>13</v>
      </c>
      <c r="S10" s="78">
        <v>13</v>
      </c>
      <c r="T10" s="78">
        <v>28</v>
      </c>
      <c r="U10" s="80">
        <f t="shared" si="1"/>
        <v>1.369212962962963</v>
      </c>
      <c r="V10" s="26"/>
      <c r="W10" s="26"/>
      <c r="X10" s="26"/>
      <c r="Y10" s="26"/>
      <c r="Z10" s="81" t="s">
        <v>26</v>
      </c>
      <c r="AA10" s="26"/>
      <c r="AB10" s="14"/>
      <c r="AC10" s="15"/>
      <c r="AD10" s="15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 ht="15" customHeight="1">
      <c r="A11" s="77" t="s">
        <v>1737</v>
      </c>
      <c r="B11" s="77" t="s">
        <v>1738</v>
      </c>
      <c r="C11" s="137" t="s">
        <v>1739</v>
      </c>
      <c r="D11" s="141">
        <v>4.09</v>
      </c>
      <c r="E11" s="141">
        <f t="shared" si="2"/>
        <v>1.6360000000000001</v>
      </c>
      <c r="F11" s="78">
        <v>0.5</v>
      </c>
      <c r="G11" s="78">
        <v>0.5</v>
      </c>
      <c r="H11" s="78">
        <v>5.5</v>
      </c>
      <c r="I11" s="78">
        <v>0.03</v>
      </c>
      <c r="J11" s="79">
        <v>6</v>
      </c>
      <c r="K11" s="78">
        <v>5.75</v>
      </c>
      <c r="L11" s="78">
        <v>1.875</v>
      </c>
      <c r="M11" s="78">
        <v>1.25</v>
      </c>
      <c r="N11" s="78">
        <v>0.23</v>
      </c>
      <c r="O11" s="80">
        <f t="shared" si="0"/>
        <v>13.4765625</v>
      </c>
      <c r="P11" s="79">
        <v>720</v>
      </c>
      <c r="Q11" s="78">
        <v>14</v>
      </c>
      <c r="R11" s="78">
        <v>13</v>
      </c>
      <c r="S11" s="78">
        <v>13</v>
      </c>
      <c r="T11" s="78">
        <v>28</v>
      </c>
      <c r="U11" s="80">
        <f t="shared" si="1"/>
        <v>1.369212962962963</v>
      </c>
      <c r="V11" s="26"/>
      <c r="W11" s="26"/>
      <c r="X11" s="26"/>
      <c r="Y11" s="26"/>
      <c r="Z11" s="81" t="s">
        <v>26</v>
      </c>
      <c r="AA11" s="26"/>
      <c r="AB11" s="14"/>
      <c r="AC11" s="15"/>
      <c r="AD11" s="15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" customHeight="1">
      <c r="A12" s="77" t="s">
        <v>1743</v>
      </c>
      <c r="B12" s="77" t="s">
        <v>1744</v>
      </c>
      <c r="C12" s="137" t="s">
        <v>1745</v>
      </c>
      <c r="D12" s="141">
        <v>4.09</v>
      </c>
      <c r="E12" s="141">
        <f t="shared" si="2"/>
        <v>1.6360000000000001</v>
      </c>
      <c r="F12" s="78">
        <v>0.5</v>
      </c>
      <c r="G12" s="78">
        <v>0.5</v>
      </c>
      <c r="H12" s="78">
        <v>5.5</v>
      </c>
      <c r="I12" s="78">
        <v>0.03</v>
      </c>
      <c r="J12" s="79">
        <v>6</v>
      </c>
      <c r="K12" s="78">
        <v>5.75</v>
      </c>
      <c r="L12" s="78">
        <v>1.875</v>
      </c>
      <c r="M12" s="78">
        <v>1.25</v>
      </c>
      <c r="N12" s="78">
        <v>0.23</v>
      </c>
      <c r="O12" s="80">
        <f>K12*L12*M12</f>
        <v>13.4765625</v>
      </c>
      <c r="P12" s="79">
        <v>720</v>
      </c>
      <c r="Q12" s="78">
        <v>14</v>
      </c>
      <c r="R12" s="78">
        <v>13</v>
      </c>
      <c r="S12" s="78">
        <v>13</v>
      </c>
      <c r="T12" s="78">
        <v>28</v>
      </c>
      <c r="U12" s="80">
        <f>Q12*R12*S12/1728</f>
        <v>1.369212962962963</v>
      </c>
      <c r="V12" s="26"/>
      <c r="W12" s="26"/>
      <c r="X12" s="26"/>
      <c r="Y12" s="26"/>
      <c r="Z12" s="81" t="s">
        <v>26</v>
      </c>
      <c r="AA12" s="26"/>
      <c r="AB12" s="14"/>
      <c r="AC12" s="15"/>
      <c r="AD12" s="15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ht="15" customHeight="1">
      <c r="A13" s="77" t="s">
        <v>1740</v>
      </c>
      <c r="B13" s="77" t="s">
        <v>1741</v>
      </c>
      <c r="C13" s="137" t="s">
        <v>1742</v>
      </c>
      <c r="D13" s="141">
        <v>4.09</v>
      </c>
      <c r="E13" s="141">
        <f t="shared" si="2"/>
        <v>1.6360000000000001</v>
      </c>
      <c r="F13" s="78">
        <v>0.5</v>
      </c>
      <c r="G13" s="78">
        <v>0.5</v>
      </c>
      <c r="H13" s="78">
        <v>5.5</v>
      </c>
      <c r="I13" s="78">
        <v>0.03</v>
      </c>
      <c r="J13" s="79">
        <v>6</v>
      </c>
      <c r="K13" s="78">
        <v>5.75</v>
      </c>
      <c r="L13" s="78">
        <v>1.875</v>
      </c>
      <c r="M13" s="78">
        <v>1.25</v>
      </c>
      <c r="N13" s="78">
        <v>0.23</v>
      </c>
      <c r="O13" s="80">
        <f t="shared" si="0"/>
        <v>13.4765625</v>
      </c>
      <c r="P13" s="79">
        <v>720</v>
      </c>
      <c r="Q13" s="78">
        <v>14</v>
      </c>
      <c r="R13" s="78">
        <v>13</v>
      </c>
      <c r="S13" s="78">
        <v>13</v>
      </c>
      <c r="T13" s="78">
        <v>28</v>
      </c>
      <c r="U13" s="80">
        <f t="shared" si="1"/>
        <v>1.369212962962963</v>
      </c>
      <c r="V13" s="26"/>
      <c r="W13" s="26"/>
      <c r="X13" s="26"/>
      <c r="Y13" s="26"/>
      <c r="Z13" s="81" t="s">
        <v>26</v>
      </c>
      <c r="AA13" s="26"/>
      <c r="AB13" s="14"/>
      <c r="AC13" s="15"/>
      <c r="AD13" s="15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 ht="15" customHeight="1">
      <c r="A14" s="77" t="s">
        <v>1746</v>
      </c>
      <c r="B14" s="77" t="s">
        <v>1747</v>
      </c>
      <c r="C14" s="137" t="s">
        <v>1748</v>
      </c>
      <c r="D14" s="141">
        <v>4.09</v>
      </c>
      <c r="E14" s="141">
        <f t="shared" si="2"/>
        <v>1.6360000000000001</v>
      </c>
      <c r="F14" s="78">
        <v>0.5</v>
      </c>
      <c r="G14" s="78">
        <v>0.5</v>
      </c>
      <c r="H14" s="78">
        <v>5.5</v>
      </c>
      <c r="I14" s="78">
        <v>0.03</v>
      </c>
      <c r="J14" s="79">
        <v>6</v>
      </c>
      <c r="K14" s="78">
        <v>5.75</v>
      </c>
      <c r="L14" s="78">
        <v>1.875</v>
      </c>
      <c r="M14" s="78">
        <v>1.25</v>
      </c>
      <c r="N14" s="78">
        <v>0.23</v>
      </c>
      <c r="O14" s="80">
        <f t="shared" si="0"/>
        <v>13.4765625</v>
      </c>
      <c r="P14" s="79">
        <v>720</v>
      </c>
      <c r="Q14" s="78">
        <v>14</v>
      </c>
      <c r="R14" s="78">
        <v>13</v>
      </c>
      <c r="S14" s="78">
        <v>13</v>
      </c>
      <c r="T14" s="78">
        <v>28</v>
      </c>
      <c r="U14" s="80">
        <f t="shared" si="1"/>
        <v>1.369212962962963</v>
      </c>
      <c r="V14" s="26"/>
      <c r="W14" s="26"/>
      <c r="X14" s="26"/>
      <c r="Y14" s="26"/>
      <c r="Z14" s="81" t="s">
        <v>26</v>
      </c>
      <c r="AA14" s="26"/>
      <c r="AB14" s="14"/>
      <c r="AC14" s="15"/>
      <c r="AD14" s="15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5" customHeight="1">
      <c r="A15" s="77" t="s">
        <v>1692</v>
      </c>
      <c r="B15" s="77" t="s">
        <v>1693</v>
      </c>
      <c r="C15" s="137" t="s">
        <v>1694</v>
      </c>
      <c r="D15" s="141">
        <v>4.09</v>
      </c>
      <c r="E15" s="141">
        <f t="shared" si="2"/>
        <v>1.6360000000000001</v>
      </c>
      <c r="F15" s="78">
        <v>0.5</v>
      </c>
      <c r="G15" s="78">
        <v>0.5</v>
      </c>
      <c r="H15" s="78">
        <v>5.5</v>
      </c>
      <c r="I15" s="78">
        <v>0.03</v>
      </c>
      <c r="J15" s="79">
        <v>6</v>
      </c>
      <c r="K15" s="78">
        <v>5.75</v>
      </c>
      <c r="L15" s="78">
        <v>1.875</v>
      </c>
      <c r="M15" s="78">
        <v>1.25</v>
      </c>
      <c r="N15" s="78">
        <v>0.23</v>
      </c>
      <c r="O15" s="80">
        <f t="shared" si="0"/>
        <v>13.4765625</v>
      </c>
      <c r="P15" s="79">
        <v>720</v>
      </c>
      <c r="Q15" s="78">
        <v>14</v>
      </c>
      <c r="R15" s="78">
        <v>13</v>
      </c>
      <c r="S15" s="78">
        <v>13</v>
      </c>
      <c r="T15" s="78">
        <v>28</v>
      </c>
      <c r="U15" s="80">
        <f t="shared" si="1"/>
        <v>1.369212962962963</v>
      </c>
      <c r="V15" s="26"/>
      <c r="W15" s="26"/>
      <c r="X15" s="26"/>
      <c r="Y15" s="26"/>
      <c r="Z15" s="81" t="s">
        <v>26</v>
      </c>
      <c r="AA15" s="26"/>
      <c r="AB15" s="14"/>
      <c r="AC15" s="15"/>
      <c r="AD15" s="15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ht="15" customHeight="1">
      <c r="A16" s="77" t="s">
        <v>1707</v>
      </c>
      <c r="B16" s="77" t="s">
        <v>1708</v>
      </c>
      <c r="C16" s="137" t="s">
        <v>1709</v>
      </c>
      <c r="D16" s="141">
        <v>4.09</v>
      </c>
      <c r="E16" s="141">
        <f t="shared" si="2"/>
        <v>1.6360000000000001</v>
      </c>
      <c r="F16" s="78">
        <v>0.5</v>
      </c>
      <c r="G16" s="78">
        <v>0.5</v>
      </c>
      <c r="H16" s="78">
        <v>5.5</v>
      </c>
      <c r="I16" s="78">
        <v>0.03</v>
      </c>
      <c r="J16" s="79">
        <v>6</v>
      </c>
      <c r="K16" s="78">
        <v>5.75</v>
      </c>
      <c r="L16" s="78">
        <v>1.875</v>
      </c>
      <c r="M16" s="78">
        <v>1.25</v>
      </c>
      <c r="N16" s="78">
        <v>0.23</v>
      </c>
      <c r="O16" s="80">
        <f t="shared" si="0"/>
        <v>13.4765625</v>
      </c>
      <c r="P16" s="79">
        <v>720</v>
      </c>
      <c r="Q16" s="78">
        <v>14</v>
      </c>
      <c r="R16" s="78">
        <v>13</v>
      </c>
      <c r="S16" s="78">
        <v>13</v>
      </c>
      <c r="T16" s="78">
        <v>28</v>
      </c>
      <c r="U16" s="80">
        <f t="shared" si="1"/>
        <v>1.369212962962963</v>
      </c>
      <c r="V16" s="26"/>
      <c r="W16" s="26"/>
      <c r="X16" s="26"/>
      <c r="Y16" s="26"/>
      <c r="Z16" s="81" t="s">
        <v>26</v>
      </c>
      <c r="AA16" s="26"/>
      <c r="AB16" s="14"/>
      <c r="AC16" s="15"/>
      <c r="AD16" s="15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ht="15" customHeight="1">
      <c r="A17" s="77" t="s">
        <v>1704</v>
      </c>
      <c r="B17" s="77" t="s">
        <v>1705</v>
      </c>
      <c r="C17" s="137" t="s">
        <v>1706</v>
      </c>
      <c r="D17" s="141">
        <v>4.09</v>
      </c>
      <c r="E17" s="141">
        <f t="shared" si="2"/>
        <v>1.6360000000000001</v>
      </c>
      <c r="F17" s="78">
        <v>0.5</v>
      </c>
      <c r="G17" s="78">
        <v>0.5</v>
      </c>
      <c r="H17" s="78">
        <v>5.5</v>
      </c>
      <c r="I17" s="78">
        <v>0.03</v>
      </c>
      <c r="J17" s="79">
        <v>6</v>
      </c>
      <c r="K17" s="78">
        <v>5.75</v>
      </c>
      <c r="L17" s="78">
        <v>1.875</v>
      </c>
      <c r="M17" s="78">
        <v>1.25</v>
      </c>
      <c r="N17" s="78">
        <v>0.23</v>
      </c>
      <c r="O17" s="80">
        <f t="shared" si="0"/>
        <v>13.4765625</v>
      </c>
      <c r="P17" s="79">
        <v>720</v>
      </c>
      <c r="Q17" s="78">
        <v>14</v>
      </c>
      <c r="R17" s="78">
        <v>13</v>
      </c>
      <c r="S17" s="78">
        <v>13</v>
      </c>
      <c r="T17" s="78">
        <v>28</v>
      </c>
      <c r="U17" s="80">
        <f t="shared" si="1"/>
        <v>1.369212962962963</v>
      </c>
      <c r="V17" s="26"/>
      <c r="W17" s="26"/>
      <c r="X17" s="26"/>
      <c r="Y17" s="26"/>
      <c r="Z17" s="81" t="s">
        <v>26</v>
      </c>
      <c r="AA17" s="26"/>
      <c r="AB17" s="14"/>
      <c r="AC17" s="15"/>
      <c r="AD17" s="15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 ht="15" customHeight="1">
      <c r="A18" s="77" t="s">
        <v>1701</v>
      </c>
      <c r="B18" s="77" t="s">
        <v>1702</v>
      </c>
      <c r="C18" s="137" t="s">
        <v>1703</v>
      </c>
      <c r="D18" s="141">
        <v>4.09</v>
      </c>
      <c r="E18" s="141">
        <f t="shared" si="2"/>
        <v>1.6360000000000001</v>
      </c>
      <c r="F18" s="78">
        <v>0.5</v>
      </c>
      <c r="G18" s="78">
        <v>0.5</v>
      </c>
      <c r="H18" s="78">
        <v>5.5</v>
      </c>
      <c r="I18" s="78">
        <v>0.03</v>
      </c>
      <c r="J18" s="79">
        <v>6</v>
      </c>
      <c r="K18" s="78">
        <v>5.75</v>
      </c>
      <c r="L18" s="78">
        <v>1.875</v>
      </c>
      <c r="M18" s="78">
        <v>1.25</v>
      </c>
      <c r="N18" s="78">
        <v>0.23</v>
      </c>
      <c r="O18" s="80">
        <f t="shared" si="0"/>
        <v>13.4765625</v>
      </c>
      <c r="P18" s="79">
        <v>720</v>
      </c>
      <c r="Q18" s="78">
        <v>14</v>
      </c>
      <c r="R18" s="78">
        <v>13</v>
      </c>
      <c r="S18" s="78">
        <v>13</v>
      </c>
      <c r="T18" s="78">
        <v>28</v>
      </c>
      <c r="U18" s="80">
        <f t="shared" si="1"/>
        <v>1.369212962962963</v>
      </c>
      <c r="V18" s="26"/>
      <c r="W18" s="26"/>
      <c r="X18" s="26"/>
      <c r="Y18" s="26"/>
      <c r="Z18" s="81" t="s">
        <v>26</v>
      </c>
      <c r="AA18" s="26"/>
      <c r="AB18" s="14"/>
      <c r="AC18" s="15"/>
      <c r="AD18" s="15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 ht="15" customHeight="1">
      <c r="A19" s="77" t="s">
        <v>1695</v>
      </c>
      <c r="B19" s="77" t="s">
        <v>1696</v>
      </c>
      <c r="C19" s="137" t="s">
        <v>1697</v>
      </c>
      <c r="D19" s="141">
        <v>4.09</v>
      </c>
      <c r="E19" s="141">
        <f t="shared" si="2"/>
        <v>1.6360000000000001</v>
      </c>
      <c r="F19" s="78">
        <v>0.5</v>
      </c>
      <c r="G19" s="78">
        <v>0.5</v>
      </c>
      <c r="H19" s="78">
        <v>5.5</v>
      </c>
      <c r="I19" s="78">
        <v>0.03</v>
      </c>
      <c r="J19" s="79">
        <v>6</v>
      </c>
      <c r="K19" s="78">
        <v>5.75</v>
      </c>
      <c r="L19" s="78">
        <v>1.875</v>
      </c>
      <c r="M19" s="78">
        <v>1.25</v>
      </c>
      <c r="N19" s="78">
        <v>0.23</v>
      </c>
      <c r="O19" s="80">
        <f t="shared" si="0"/>
        <v>13.4765625</v>
      </c>
      <c r="P19" s="79">
        <v>720</v>
      </c>
      <c r="Q19" s="78">
        <v>14</v>
      </c>
      <c r="R19" s="78">
        <v>13</v>
      </c>
      <c r="S19" s="78">
        <v>13</v>
      </c>
      <c r="T19" s="78">
        <v>28</v>
      </c>
      <c r="U19" s="80">
        <f t="shared" si="1"/>
        <v>1.369212962962963</v>
      </c>
      <c r="V19" s="26"/>
      <c r="W19" s="26"/>
      <c r="X19" s="26"/>
      <c r="Y19" s="26"/>
      <c r="Z19" s="81" t="s">
        <v>26</v>
      </c>
      <c r="AA19" s="26"/>
      <c r="AB19" s="14"/>
      <c r="AC19" s="15"/>
      <c r="AD19" s="15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 ht="15" customHeight="1">
      <c r="A20" s="77" t="s">
        <v>1698</v>
      </c>
      <c r="B20" s="77" t="s">
        <v>1699</v>
      </c>
      <c r="C20" s="137" t="s">
        <v>1700</v>
      </c>
      <c r="D20" s="141">
        <v>4.09</v>
      </c>
      <c r="E20" s="141">
        <f t="shared" si="2"/>
        <v>1.6360000000000001</v>
      </c>
      <c r="F20" s="78">
        <v>0.5</v>
      </c>
      <c r="G20" s="78">
        <v>0.5</v>
      </c>
      <c r="H20" s="78">
        <v>5.5</v>
      </c>
      <c r="I20" s="78">
        <v>0.03</v>
      </c>
      <c r="J20" s="79">
        <v>6</v>
      </c>
      <c r="K20" s="78">
        <v>5.75</v>
      </c>
      <c r="L20" s="78">
        <v>1.875</v>
      </c>
      <c r="M20" s="78">
        <v>1.25</v>
      </c>
      <c r="N20" s="78">
        <v>0.23</v>
      </c>
      <c r="O20" s="80">
        <f t="shared" si="0"/>
        <v>13.4765625</v>
      </c>
      <c r="P20" s="79">
        <v>720</v>
      </c>
      <c r="Q20" s="78">
        <v>14</v>
      </c>
      <c r="R20" s="78">
        <v>13</v>
      </c>
      <c r="S20" s="78">
        <v>13</v>
      </c>
      <c r="T20" s="78">
        <v>28</v>
      </c>
      <c r="U20" s="80">
        <f t="shared" si="1"/>
        <v>1.369212962962963</v>
      </c>
      <c r="V20" s="26"/>
      <c r="W20" s="26"/>
      <c r="X20" s="26"/>
      <c r="Y20" s="26"/>
      <c r="Z20" s="81" t="s">
        <v>26</v>
      </c>
      <c r="AA20" s="26"/>
      <c r="AB20" s="14"/>
      <c r="AC20" s="15"/>
      <c r="AD20" s="15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 ht="15" customHeight="1">
      <c r="A21" s="77" t="s">
        <v>1719</v>
      </c>
      <c r="B21" s="77" t="s">
        <v>1720</v>
      </c>
      <c r="C21" s="137" t="s">
        <v>1721</v>
      </c>
      <c r="D21" s="141">
        <v>4.09</v>
      </c>
      <c r="E21" s="141">
        <f t="shared" si="2"/>
        <v>1.6360000000000001</v>
      </c>
      <c r="F21" s="78">
        <v>0.5</v>
      </c>
      <c r="G21" s="78">
        <v>0.5</v>
      </c>
      <c r="H21" s="78">
        <v>5.5</v>
      </c>
      <c r="I21" s="78">
        <v>0.03</v>
      </c>
      <c r="J21" s="79">
        <v>6</v>
      </c>
      <c r="K21" s="78">
        <v>5.75</v>
      </c>
      <c r="L21" s="78">
        <v>1.875</v>
      </c>
      <c r="M21" s="78">
        <v>1.25</v>
      </c>
      <c r="N21" s="78">
        <v>0.23</v>
      </c>
      <c r="O21" s="80">
        <f t="shared" si="0"/>
        <v>13.4765625</v>
      </c>
      <c r="P21" s="79">
        <v>720</v>
      </c>
      <c r="Q21" s="78">
        <v>14</v>
      </c>
      <c r="R21" s="78">
        <v>13</v>
      </c>
      <c r="S21" s="78">
        <v>13</v>
      </c>
      <c r="T21" s="78">
        <v>28</v>
      </c>
      <c r="U21" s="80">
        <f t="shared" si="1"/>
        <v>1.369212962962963</v>
      </c>
      <c r="V21" s="26"/>
      <c r="W21" s="26"/>
      <c r="X21" s="26"/>
      <c r="Y21" s="26"/>
      <c r="Z21" s="81" t="s">
        <v>26</v>
      </c>
      <c r="AA21" s="26"/>
      <c r="AB21" s="14"/>
      <c r="AC21" s="15"/>
      <c r="AD21" s="15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 ht="15" customHeight="1">
      <c r="A22" s="77" t="s">
        <v>1713</v>
      </c>
      <c r="B22" s="77" t="s">
        <v>1714</v>
      </c>
      <c r="C22" s="137" t="s">
        <v>1715</v>
      </c>
      <c r="D22" s="141">
        <v>4.09</v>
      </c>
      <c r="E22" s="141">
        <f t="shared" si="2"/>
        <v>1.6360000000000001</v>
      </c>
      <c r="F22" s="78">
        <v>0.5</v>
      </c>
      <c r="G22" s="78">
        <v>0.5</v>
      </c>
      <c r="H22" s="78">
        <v>5.5</v>
      </c>
      <c r="I22" s="78">
        <v>0.03</v>
      </c>
      <c r="J22" s="79">
        <v>6</v>
      </c>
      <c r="K22" s="78">
        <v>5.75</v>
      </c>
      <c r="L22" s="78">
        <v>1.875</v>
      </c>
      <c r="M22" s="78">
        <v>1.25</v>
      </c>
      <c r="N22" s="78">
        <v>0.23</v>
      </c>
      <c r="O22" s="80">
        <f t="shared" si="0"/>
        <v>13.4765625</v>
      </c>
      <c r="P22" s="79">
        <v>720</v>
      </c>
      <c r="Q22" s="78">
        <v>14</v>
      </c>
      <c r="R22" s="78">
        <v>13</v>
      </c>
      <c r="S22" s="78">
        <v>13</v>
      </c>
      <c r="T22" s="78">
        <v>28</v>
      </c>
      <c r="U22" s="80">
        <f t="shared" si="1"/>
        <v>1.369212962962963</v>
      </c>
      <c r="V22" s="26"/>
      <c r="W22" s="26"/>
      <c r="X22" s="26"/>
      <c r="Y22" s="26"/>
      <c r="Z22" s="81" t="s">
        <v>26</v>
      </c>
      <c r="AA22" s="26"/>
      <c r="AB22" s="14"/>
      <c r="AC22" s="15"/>
      <c r="AD22" s="15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 ht="15" customHeight="1">
      <c r="A23" s="77" t="s">
        <v>1734</v>
      </c>
      <c r="B23" s="77" t="s">
        <v>1735</v>
      </c>
      <c r="C23" s="137" t="s">
        <v>1736</v>
      </c>
      <c r="D23" s="141">
        <v>4.09</v>
      </c>
      <c r="E23" s="141">
        <f t="shared" si="2"/>
        <v>1.6360000000000001</v>
      </c>
      <c r="F23" s="78">
        <v>0.5</v>
      </c>
      <c r="G23" s="78">
        <v>0.5</v>
      </c>
      <c r="H23" s="78">
        <v>5.5</v>
      </c>
      <c r="I23" s="78">
        <v>0.03</v>
      </c>
      <c r="J23" s="79">
        <v>6</v>
      </c>
      <c r="K23" s="78">
        <v>5.75</v>
      </c>
      <c r="L23" s="78">
        <v>1.875</v>
      </c>
      <c r="M23" s="78">
        <v>1.25</v>
      </c>
      <c r="N23" s="78">
        <v>0.23</v>
      </c>
      <c r="O23" s="80">
        <f t="shared" si="0"/>
        <v>13.4765625</v>
      </c>
      <c r="P23" s="79">
        <v>720</v>
      </c>
      <c r="Q23" s="78">
        <v>14</v>
      </c>
      <c r="R23" s="78">
        <v>13</v>
      </c>
      <c r="S23" s="78">
        <v>13</v>
      </c>
      <c r="T23" s="78">
        <v>28</v>
      </c>
      <c r="U23" s="80">
        <f t="shared" si="1"/>
        <v>1.369212962962963</v>
      </c>
      <c r="V23" s="26"/>
      <c r="W23" s="26"/>
      <c r="X23" s="26"/>
      <c r="Y23" s="26"/>
      <c r="Z23" s="81" t="s">
        <v>26</v>
      </c>
      <c r="AA23" s="26"/>
      <c r="AB23" s="14"/>
      <c r="AC23" s="15"/>
      <c r="AD23" s="15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 ht="15" customHeight="1">
      <c r="A24" s="77" t="s">
        <v>1722</v>
      </c>
      <c r="B24" s="77" t="s">
        <v>1723</v>
      </c>
      <c r="C24" s="137" t="s">
        <v>1724</v>
      </c>
      <c r="D24" s="141">
        <v>4.09</v>
      </c>
      <c r="E24" s="141">
        <f t="shared" si="2"/>
        <v>1.6360000000000001</v>
      </c>
      <c r="F24" s="78">
        <v>0.5</v>
      </c>
      <c r="G24" s="78">
        <v>0.5</v>
      </c>
      <c r="H24" s="78">
        <v>5.5</v>
      </c>
      <c r="I24" s="78">
        <v>0.03</v>
      </c>
      <c r="J24" s="79">
        <v>6</v>
      </c>
      <c r="K24" s="78">
        <v>5.75</v>
      </c>
      <c r="L24" s="78">
        <v>1.875</v>
      </c>
      <c r="M24" s="78">
        <v>1.25</v>
      </c>
      <c r="N24" s="78">
        <v>0.23</v>
      </c>
      <c r="O24" s="80">
        <f t="shared" si="0"/>
        <v>13.4765625</v>
      </c>
      <c r="P24" s="79">
        <v>720</v>
      </c>
      <c r="Q24" s="78">
        <v>14</v>
      </c>
      <c r="R24" s="78">
        <v>13</v>
      </c>
      <c r="S24" s="78">
        <v>13</v>
      </c>
      <c r="T24" s="78">
        <v>28</v>
      </c>
      <c r="U24" s="80">
        <f t="shared" si="1"/>
        <v>1.369212962962963</v>
      </c>
      <c r="V24" s="26"/>
      <c r="W24" s="26"/>
      <c r="X24" s="26"/>
      <c r="Y24" s="26"/>
      <c r="Z24" s="81" t="s">
        <v>26</v>
      </c>
      <c r="AA24" s="26"/>
      <c r="AB24" s="14"/>
      <c r="AC24" s="15"/>
      <c r="AD24" s="15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 ht="15" customHeight="1">
      <c r="A25" s="77" t="s">
        <v>1731</v>
      </c>
      <c r="B25" s="77" t="s">
        <v>1732</v>
      </c>
      <c r="C25" s="137" t="s">
        <v>1733</v>
      </c>
      <c r="D25" s="141">
        <v>4.09</v>
      </c>
      <c r="E25" s="141">
        <f t="shared" si="2"/>
        <v>1.6360000000000001</v>
      </c>
      <c r="F25" s="78">
        <v>0.5</v>
      </c>
      <c r="G25" s="78">
        <v>0.5</v>
      </c>
      <c r="H25" s="78">
        <v>5.5</v>
      </c>
      <c r="I25" s="78">
        <v>0.03</v>
      </c>
      <c r="J25" s="79">
        <v>6</v>
      </c>
      <c r="K25" s="78">
        <v>5.75</v>
      </c>
      <c r="L25" s="78">
        <v>1.875</v>
      </c>
      <c r="M25" s="78">
        <v>1.25</v>
      </c>
      <c r="N25" s="78">
        <v>0.23</v>
      </c>
      <c r="O25" s="80">
        <f t="shared" si="0"/>
        <v>13.4765625</v>
      </c>
      <c r="P25" s="79">
        <v>720</v>
      </c>
      <c r="Q25" s="78">
        <v>14</v>
      </c>
      <c r="R25" s="78">
        <v>13</v>
      </c>
      <c r="S25" s="78">
        <v>13</v>
      </c>
      <c r="T25" s="78">
        <v>28</v>
      </c>
      <c r="U25" s="80">
        <f t="shared" si="1"/>
        <v>1.369212962962963</v>
      </c>
      <c r="V25" s="26"/>
      <c r="W25" s="26"/>
      <c r="X25" s="26"/>
      <c r="Y25" s="26"/>
      <c r="Z25" s="81" t="s">
        <v>26</v>
      </c>
      <c r="AA25" s="26"/>
      <c r="AB25" s="14"/>
      <c r="AC25" s="15"/>
      <c r="AD25" s="15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 ht="15" customHeight="1">
      <c r="A26" s="77" t="s">
        <v>1728</v>
      </c>
      <c r="B26" s="77" t="s">
        <v>1729</v>
      </c>
      <c r="C26" s="137" t="s">
        <v>1730</v>
      </c>
      <c r="D26" s="141">
        <v>4.09</v>
      </c>
      <c r="E26" s="141">
        <f t="shared" si="2"/>
        <v>1.6360000000000001</v>
      </c>
      <c r="F26" s="78">
        <v>0.5</v>
      </c>
      <c r="G26" s="78">
        <v>0.5</v>
      </c>
      <c r="H26" s="78">
        <v>5.5</v>
      </c>
      <c r="I26" s="78">
        <v>0.03</v>
      </c>
      <c r="J26" s="79">
        <v>6</v>
      </c>
      <c r="K26" s="78">
        <v>5.75</v>
      </c>
      <c r="L26" s="78">
        <v>1.875</v>
      </c>
      <c r="M26" s="78">
        <v>1.25</v>
      </c>
      <c r="N26" s="78">
        <v>0.23</v>
      </c>
      <c r="O26" s="80">
        <f t="shared" si="0"/>
        <v>13.4765625</v>
      </c>
      <c r="P26" s="79">
        <v>720</v>
      </c>
      <c r="Q26" s="78">
        <v>14</v>
      </c>
      <c r="R26" s="78">
        <v>13</v>
      </c>
      <c r="S26" s="78">
        <v>13</v>
      </c>
      <c r="T26" s="78">
        <v>28</v>
      </c>
      <c r="U26" s="80">
        <f t="shared" si="1"/>
        <v>1.369212962962963</v>
      </c>
      <c r="V26" s="26"/>
      <c r="W26" s="26"/>
      <c r="X26" s="26"/>
      <c r="Y26" s="26"/>
      <c r="Z26" s="81" t="s">
        <v>26</v>
      </c>
      <c r="AA26" s="26"/>
      <c r="AB26" s="14"/>
      <c r="AC26" s="15"/>
      <c r="AD26" s="15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 ht="15" customHeight="1">
      <c r="A27" s="77" t="s">
        <v>1710</v>
      </c>
      <c r="B27" s="77" t="s">
        <v>1711</v>
      </c>
      <c r="C27" s="137" t="s">
        <v>1712</v>
      </c>
      <c r="D27" s="141">
        <v>4.09</v>
      </c>
      <c r="E27" s="141">
        <f t="shared" si="2"/>
        <v>1.6360000000000001</v>
      </c>
      <c r="F27" s="78">
        <v>0.5</v>
      </c>
      <c r="G27" s="78">
        <v>0.5</v>
      </c>
      <c r="H27" s="78">
        <v>5.5</v>
      </c>
      <c r="I27" s="78">
        <v>0.03</v>
      </c>
      <c r="J27" s="79">
        <v>6</v>
      </c>
      <c r="K27" s="78">
        <v>5.75</v>
      </c>
      <c r="L27" s="78">
        <v>1.875</v>
      </c>
      <c r="M27" s="78">
        <v>1.25</v>
      </c>
      <c r="N27" s="78">
        <v>0.23</v>
      </c>
      <c r="O27" s="80">
        <f t="shared" si="0"/>
        <v>13.4765625</v>
      </c>
      <c r="P27" s="79">
        <v>720</v>
      </c>
      <c r="Q27" s="78">
        <v>14</v>
      </c>
      <c r="R27" s="78">
        <v>13</v>
      </c>
      <c r="S27" s="78">
        <v>13</v>
      </c>
      <c r="T27" s="78">
        <v>28</v>
      </c>
      <c r="U27" s="80">
        <f t="shared" si="1"/>
        <v>1.369212962962963</v>
      </c>
      <c r="V27" s="26"/>
      <c r="W27" s="26"/>
      <c r="X27" s="26"/>
      <c r="Y27" s="26"/>
      <c r="Z27" s="81" t="s">
        <v>26</v>
      </c>
      <c r="AA27" s="26"/>
      <c r="AB27" s="14"/>
      <c r="AC27" s="15"/>
      <c r="AD27" s="15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 ht="15" customHeight="1">
      <c r="A28" s="77" t="s">
        <v>1725</v>
      </c>
      <c r="B28" s="77" t="s">
        <v>1726</v>
      </c>
      <c r="C28" s="137" t="s">
        <v>1727</v>
      </c>
      <c r="D28" s="141">
        <v>4.09</v>
      </c>
      <c r="E28" s="141">
        <f t="shared" si="2"/>
        <v>1.6360000000000001</v>
      </c>
      <c r="F28" s="78">
        <v>0.5</v>
      </c>
      <c r="G28" s="78">
        <v>0.5</v>
      </c>
      <c r="H28" s="78">
        <v>5.5</v>
      </c>
      <c r="I28" s="78">
        <v>0.03</v>
      </c>
      <c r="J28" s="79">
        <v>6</v>
      </c>
      <c r="K28" s="78">
        <v>5.75</v>
      </c>
      <c r="L28" s="78">
        <v>1.875</v>
      </c>
      <c r="M28" s="78">
        <v>1.25</v>
      </c>
      <c r="N28" s="78">
        <v>0.23</v>
      </c>
      <c r="O28" s="80">
        <f t="shared" si="0"/>
        <v>13.4765625</v>
      </c>
      <c r="P28" s="79">
        <v>720</v>
      </c>
      <c r="Q28" s="78">
        <v>14</v>
      </c>
      <c r="R28" s="78">
        <v>13</v>
      </c>
      <c r="S28" s="78">
        <v>13</v>
      </c>
      <c r="T28" s="78">
        <v>28</v>
      </c>
      <c r="U28" s="80">
        <f t="shared" si="1"/>
        <v>1.369212962962963</v>
      </c>
      <c r="V28" s="26"/>
      <c r="W28" s="26"/>
      <c r="X28" s="26"/>
      <c r="Y28" s="26"/>
      <c r="Z28" s="81" t="s">
        <v>26</v>
      </c>
      <c r="AA28" s="26"/>
      <c r="AB28" s="14"/>
      <c r="AC28" s="15"/>
      <c r="AD28" s="15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 ht="15" customHeight="1">
      <c r="A29" s="77" t="s">
        <v>1716</v>
      </c>
      <c r="B29" s="77" t="s">
        <v>1717</v>
      </c>
      <c r="C29" s="137" t="s">
        <v>1718</v>
      </c>
      <c r="D29" s="141">
        <v>4.09</v>
      </c>
      <c r="E29" s="141">
        <f t="shared" si="2"/>
        <v>1.6360000000000001</v>
      </c>
      <c r="F29" s="78">
        <v>0.5</v>
      </c>
      <c r="G29" s="78">
        <v>0.5</v>
      </c>
      <c r="H29" s="78">
        <v>5.5</v>
      </c>
      <c r="I29" s="78">
        <v>0.03</v>
      </c>
      <c r="J29" s="79">
        <v>6</v>
      </c>
      <c r="K29" s="78">
        <v>5.75</v>
      </c>
      <c r="L29" s="78">
        <v>1.875</v>
      </c>
      <c r="M29" s="78">
        <v>1.25</v>
      </c>
      <c r="N29" s="78">
        <v>0.23</v>
      </c>
      <c r="O29" s="80">
        <f t="shared" si="0"/>
        <v>13.4765625</v>
      </c>
      <c r="P29" s="79">
        <v>720</v>
      </c>
      <c r="Q29" s="78">
        <v>14</v>
      </c>
      <c r="R29" s="78">
        <v>13</v>
      </c>
      <c r="S29" s="78">
        <v>13</v>
      </c>
      <c r="T29" s="78">
        <v>28</v>
      </c>
      <c r="U29" s="80">
        <f t="shared" si="1"/>
        <v>1.369212962962963</v>
      </c>
      <c r="V29" s="26"/>
      <c r="W29" s="26"/>
      <c r="X29" s="26"/>
      <c r="Y29" s="26"/>
      <c r="Z29" s="81" t="s">
        <v>26</v>
      </c>
      <c r="AA29" s="26"/>
      <c r="AB29" s="14"/>
      <c r="AC29" s="15"/>
      <c r="AD29" s="15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 ht="15" customHeight="1">
      <c r="A30" s="77" t="s">
        <v>1764</v>
      </c>
      <c r="B30" s="77" t="s">
        <v>1765</v>
      </c>
      <c r="C30" s="137" t="s">
        <v>1766</v>
      </c>
      <c r="D30" s="141">
        <v>4.1900000000000004</v>
      </c>
      <c r="E30" s="141">
        <f t="shared" si="2"/>
        <v>1.6760000000000002</v>
      </c>
      <c r="F30" s="78">
        <v>1.88</v>
      </c>
      <c r="G30" s="78">
        <v>0.625</v>
      </c>
      <c r="H30" s="78">
        <v>7.25</v>
      </c>
      <c r="I30" s="78">
        <v>4.4999999999999998E-2</v>
      </c>
      <c r="J30" s="79">
        <v>6</v>
      </c>
      <c r="K30" s="78">
        <v>7.5</v>
      </c>
      <c r="L30" s="78">
        <v>2.75</v>
      </c>
      <c r="M30" s="78">
        <v>2.25</v>
      </c>
      <c r="N30" s="78">
        <v>0.313</v>
      </c>
      <c r="O30" s="80">
        <f t="shared" si="0"/>
        <v>46.40625</v>
      </c>
      <c r="P30" s="79">
        <v>144</v>
      </c>
      <c r="Q30" s="78">
        <v>14</v>
      </c>
      <c r="R30" s="78">
        <v>10</v>
      </c>
      <c r="S30" s="78">
        <v>10</v>
      </c>
      <c r="T30" s="78">
        <v>12</v>
      </c>
      <c r="U30" s="80">
        <f t="shared" si="1"/>
        <v>0.81018518518518523</v>
      </c>
      <c r="V30" s="26"/>
      <c r="W30" s="26"/>
      <c r="X30" s="26"/>
      <c r="Y30" s="26"/>
      <c r="Z30" s="81" t="s">
        <v>26</v>
      </c>
      <c r="AA30" s="26"/>
      <c r="AB30" s="14"/>
      <c r="AC30" s="15"/>
      <c r="AD30" s="15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 ht="15" customHeight="1">
      <c r="A31" s="77" t="s">
        <v>1770</v>
      </c>
      <c r="B31" s="77" t="s">
        <v>1771</v>
      </c>
      <c r="C31" s="137" t="s">
        <v>1772</v>
      </c>
      <c r="D31" s="141">
        <v>4.1900000000000004</v>
      </c>
      <c r="E31" s="141">
        <f t="shared" si="2"/>
        <v>1.6760000000000002</v>
      </c>
      <c r="F31" s="78">
        <v>1.88</v>
      </c>
      <c r="G31" s="78">
        <v>0.625</v>
      </c>
      <c r="H31" s="78">
        <v>7.25</v>
      </c>
      <c r="I31" s="78">
        <v>4.4999999999999998E-2</v>
      </c>
      <c r="J31" s="79">
        <v>6</v>
      </c>
      <c r="K31" s="78">
        <v>7.5</v>
      </c>
      <c r="L31" s="78">
        <v>2.75</v>
      </c>
      <c r="M31" s="78">
        <v>2.25</v>
      </c>
      <c r="N31" s="78">
        <v>0.313</v>
      </c>
      <c r="O31" s="80">
        <f t="shared" si="0"/>
        <v>46.40625</v>
      </c>
      <c r="P31" s="79">
        <v>144</v>
      </c>
      <c r="Q31" s="78">
        <v>14</v>
      </c>
      <c r="R31" s="78">
        <v>10</v>
      </c>
      <c r="S31" s="78">
        <v>10</v>
      </c>
      <c r="T31" s="78">
        <v>12</v>
      </c>
      <c r="U31" s="80">
        <f t="shared" si="1"/>
        <v>0.81018518518518523</v>
      </c>
      <c r="V31" s="26"/>
      <c r="W31" s="26"/>
      <c r="X31" s="26"/>
      <c r="Y31" s="26"/>
      <c r="Z31" s="81" t="s">
        <v>26</v>
      </c>
      <c r="AA31" s="26"/>
      <c r="AB31" s="14"/>
      <c r="AC31" s="15"/>
      <c r="AD31" s="15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15" customHeight="1">
      <c r="A32" s="77" t="s">
        <v>1749</v>
      </c>
      <c r="B32" s="77" t="s">
        <v>1750</v>
      </c>
      <c r="C32" s="137" t="s">
        <v>1751</v>
      </c>
      <c r="D32" s="141">
        <v>4.1900000000000004</v>
      </c>
      <c r="E32" s="141">
        <f t="shared" si="2"/>
        <v>1.6760000000000002</v>
      </c>
      <c r="F32" s="78">
        <v>1.88</v>
      </c>
      <c r="G32" s="78">
        <v>0.625</v>
      </c>
      <c r="H32" s="78">
        <v>7.25</v>
      </c>
      <c r="I32" s="78">
        <v>4.4999999999999998E-2</v>
      </c>
      <c r="J32" s="79">
        <v>6</v>
      </c>
      <c r="K32" s="78">
        <v>7.5</v>
      </c>
      <c r="L32" s="78">
        <v>2.75</v>
      </c>
      <c r="M32" s="78">
        <v>2.25</v>
      </c>
      <c r="N32" s="78">
        <v>0.313</v>
      </c>
      <c r="O32" s="80">
        <f t="shared" ref="O32:O60" si="3">K32*L32*M32</f>
        <v>46.40625</v>
      </c>
      <c r="P32" s="79">
        <v>144</v>
      </c>
      <c r="Q32" s="78">
        <v>14</v>
      </c>
      <c r="R32" s="78">
        <v>10</v>
      </c>
      <c r="S32" s="78">
        <v>10</v>
      </c>
      <c r="T32" s="78">
        <v>12</v>
      </c>
      <c r="U32" s="80">
        <f t="shared" ref="U32:U60" si="4">Q32*R32*S32/1728</f>
        <v>0.81018518518518523</v>
      </c>
      <c r="V32" s="26"/>
      <c r="W32" s="26"/>
      <c r="X32" s="26"/>
      <c r="Y32" s="26"/>
      <c r="Z32" s="81" t="s">
        <v>26</v>
      </c>
      <c r="AA32" s="26"/>
      <c r="AB32" s="14"/>
      <c r="AC32" s="15"/>
      <c r="AD32" s="15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:47" ht="15" customHeight="1">
      <c r="A33" s="77" t="s">
        <v>1767</v>
      </c>
      <c r="B33" s="77" t="s">
        <v>1768</v>
      </c>
      <c r="C33" s="137" t="s">
        <v>1769</v>
      </c>
      <c r="D33" s="141">
        <v>4.1900000000000004</v>
      </c>
      <c r="E33" s="141">
        <f t="shared" si="2"/>
        <v>1.6760000000000002</v>
      </c>
      <c r="F33" s="78">
        <v>1.88</v>
      </c>
      <c r="G33" s="78">
        <v>0.625</v>
      </c>
      <c r="H33" s="78">
        <v>7.25</v>
      </c>
      <c r="I33" s="78">
        <v>4.4999999999999998E-2</v>
      </c>
      <c r="J33" s="79">
        <v>6</v>
      </c>
      <c r="K33" s="78">
        <v>7.5</v>
      </c>
      <c r="L33" s="78">
        <v>2.75</v>
      </c>
      <c r="M33" s="78">
        <v>2.25</v>
      </c>
      <c r="N33" s="78">
        <v>0.313</v>
      </c>
      <c r="O33" s="80">
        <f t="shared" si="3"/>
        <v>46.40625</v>
      </c>
      <c r="P33" s="79">
        <v>144</v>
      </c>
      <c r="Q33" s="78">
        <v>14</v>
      </c>
      <c r="R33" s="78">
        <v>10</v>
      </c>
      <c r="S33" s="78">
        <v>10</v>
      </c>
      <c r="T33" s="78">
        <v>12</v>
      </c>
      <c r="U33" s="80">
        <f t="shared" si="4"/>
        <v>0.81018518518518523</v>
      </c>
      <c r="V33" s="26"/>
      <c r="W33" s="26"/>
      <c r="X33" s="26"/>
      <c r="Y33" s="26"/>
      <c r="Z33" s="81" t="s">
        <v>26</v>
      </c>
      <c r="AA33" s="26"/>
      <c r="AB33" s="14"/>
      <c r="AC33" s="15"/>
      <c r="AD33" s="15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 ht="15" customHeight="1">
      <c r="A34" s="77" t="s">
        <v>1758</v>
      </c>
      <c r="B34" s="77" t="s">
        <v>1759</v>
      </c>
      <c r="C34" s="137" t="s">
        <v>1760</v>
      </c>
      <c r="D34" s="141">
        <v>4.1900000000000004</v>
      </c>
      <c r="E34" s="141">
        <f t="shared" si="2"/>
        <v>1.6760000000000002</v>
      </c>
      <c r="F34" s="78">
        <v>1.88</v>
      </c>
      <c r="G34" s="78">
        <v>0.625</v>
      </c>
      <c r="H34" s="78">
        <v>7.25</v>
      </c>
      <c r="I34" s="78">
        <v>4.4999999999999998E-2</v>
      </c>
      <c r="J34" s="79">
        <v>6</v>
      </c>
      <c r="K34" s="78">
        <v>7.5</v>
      </c>
      <c r="L34" s="78">
        <v>2.75</v>
      </c>
      <c r="M34" s="78">
        <v>2.25</v>
      </c>
      <c r="N34" s="78">
        <v>0.313</v>
      </c>
      <c r="O34" s="80">
        <f t="shared" si="3"/>
        <v>46.40625</v>
      </c>
      <c r="P34" s="79">
        <v>144</v>
      </c>
      <c r="Q34" s="78">
        <v>14</v>
      </c>
      <c r="R34" s="78">
        <v>10</v>
      </c>
      <c r="S34" s="78">
        <v>10</v>
      </c>
      <c r="T34" s="78">
        <v>12</v>
      </c>
      <c r="U34" s="80">
        <f t="shared" si="4"/>
        <v>0.81018518518518523</v>
      </c>
      <c r="V34" s="26"/>
      <c r="W34" s="26"/>
      <c r="X34" s="26"/>
      <c r="Y34" s="26"/>
      <c r="Z34" s="81" t="s">
        <v>26</v>
      </c>
      <c r="AA34" s="26"/>
      <c r="AB34" s="14"/>
      <c r="AC34" s="15"/>
      <c r="AD34" s="15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47" ht="15" customHeight="1">
      <c r="A35" s="77" t="s">
        <v>1752</v>
      </c>
      <c r="B35" s="77" t="s">
        <v>1753</v>
      </c>
      <c r="C35" s="137" t="s">
        <v>1754</v>
      </c>
      <c r="D35" s="141">
        <v>4.1900000000000004</v>
      </c>
      <c r="E35" s="141">
        <f t="shared" si="2"/>
        <v>1.6760000000000002</v>
      </c>
      <c r="F35" s="78">
        <v>1.88</v>
      </c>
      <c r="G35" s="78">
        <v>0.625</v>
      </c>
      <c r="H35" s="78">
        <v>7.25</v>
      </c>
      <c r="I35" s="78">
        <v>4.4999999999999998E-2</v>
      </c>
      <c r="J35" s="79">
        <v>6</v>
      </c>
      <c r="K35" s="78">
        <v>7.5</v>
      </c>
      <c r="L35" s="78">
        <v>2.75</v>
      </c>
      <c r="M35" s="78">
        <v>2.25</v>
      </c>
      <c r="N35" s="78">
        <v>0.313</v>
      </c>
      <c r="O35" s="80">
        <f t="shared" si="3"/>
        <v>46.40625</v>
      </c>
      <c r="P35" s="79">
        <v>144</v>
      </c>
      <c r="Q35" s="78">
        <v>14</v>
      </c>
      <c r="R35" s="78">
        <v>10</v>
      </c>
      <c r="S35" s="78">
        <v>10</v>
      </c>
      <c r="T35" s="78">
        <v>12</v>
      </c>
      <c r="U35" s="80">
        <f t="shared" si="4"/>
        <v>0.81018518518518523</v>
      </c>
      <c r="V35" s="26"/>
      <c r="W35" s="26"/>
      <c r="X35" s="26"/>
      <c r="Y35" s="26"/>
      <c r="Z35" s="81" t="s">
        <v>26</v>
      </c>
      <c r="AA35" s="26"/>
      <c r="AB35" s="14"/>
      <c r="AC35" s="15"/>
      <c r="AD35" s="15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1:47" ht="15" customHeight="1">
      <c r="A36" s="77" t="s">
        <v>1755</v>
      </c>
      <c r="B36" s="77" t="s">
        <v>1756</v>
      </c>
      <c r="C36" s="137" t="s">
        <v>1757</v>
      </c>
      <c r="D36" s="141">
        <v>4.1900000000000004</v>
      </c>
      <c r="E36" s="141">
        <f t="shared" si="2"/>
        <v>1.6760000000000002</v>
      </c>
      <c r="F36" s="78">
        <v>1.88</v>
      </c>
      <c r="G36" s="78">
        <v>0.625</v>
      </c>
      <c r="H36" s="78">
        <v>7.25</v>
      </c>
      <c r="I36" s="78">
        <v>4.4999999999999998E-2</v>
      </c>
      <c r="J36" s="79">
        <v>6</v>
      </c>
      <c r="K36" s="78">
        <v>7.5</v>
      </c>
      <c r="L36" s="78">
        <v>2.75</v>
      </c>
      <c r="M36" s="78">
        <v>2.25</v>
      </c>
      <c r="N36" s="78">
        <v>0.313</v>
      </c>
      <c r="O36" s="80">
        <f t="shared" si="3"/>
        <v>46.40625</v>
      </c>
      <c r="P36" s="79">
        <v>144</v>
      </c>
      <c r="Q36" s="78">
        <v>14</v>
      </c>
      <c r="R36" s="78">
        <v>10</v>
      </c>
      <c r="S36" s="78">
        <v>10</v>
      </c>
      <c r="T36" s="78">
        <v>12</v>
      </c>
      <c r="U36" s="80">
        <f t="shared" si="4"/>
        <v>0.81018518518518523</v>
      </c>
      <c r="V36" s="26"/>
      <c r="W36" s="26"/>
      <c r="X36" s="26"/>
      <c r="Y36" s="26"/>
      <c r="Z36" s="81" t="s">
        <v>26</v>
      </c>
      <c r="AA36" s="26"/>
      <c r="AB36" s="14"/>
      <c r="AC36" s="15"/>
      <c r="AD36" s="15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1:47" ht="15" customHeight="1">
      <c r="A37" s="77" t="s">
        <v>1761</v>
      </c>
      <c r="B37" s="77" t="s">
        <v>1762</v>
      </c>
      <c r="C37" s="137" t="s">
        <v>1763</v>
      </c>
      <c r="D37" s="141">
        <v>4.1900000000000004</v>
      </c>
      <c r="E37" s="141">
        <f t="shared" si="2"/>
        <v>1.6760000000000002</v>
      </c>
      <c r="F37" s="78">
        <v>1.88</v>
      </c>
      <c r="G37" s="78">
        <v>0.625</v>
      </c>
      <c r="H37" s="78">
        <v>7.25</v>
      </c>
      <c r="I37" s="78">
        <v>4.4999999999999998E-2</v>
      </c>
      <c r="J37" s="79">
        <v>6</v>
      </c>
      <c r="K37" s="78">
        <v>7.5</v>
      </c>
      <c r="L37" s="78">
        <v>2.75</v>
      </c>
      <c r="M37" s="78">
        <v>2.25</v>
      </c>
      <c r="N37" s="78">
        <v>0.313</v>
      </c>
      <c r="O37" s="80">
        <f t="shared" si="3"/>
        <v>46.40625</v>
      </c>
      <c r="P37" s="79">
        <v>144</v>
      </c>
      <c r="Q37" s="78">
        <v>14</v>
      </c>
      <c r="R37" s="78">
        <v>10</v>
      </c>
      <c r="S37" s="78">
        <v>10</v>
      </c>
      <c r="T37" s="78">
        <v>12</v>
      </c>
      <c r="U37" s="80">
        <f t="shared" si="4"/>
        <v>0.81018518518518523</v>
      </c>
      <c r="V37" s="26"/>
      <c r="W37" s="26"/>
      <c r="X37" s="26"/>
      <c r="Y37" s="26"/>
      <c r="Z37" s="81" t="s">
        <v>26</v>
      </c>
      <c r="AA37" s="26"/>
      <c r="AB37" s="14"/>
      <c r="AC37" s="15"/>
      <c r="AD37" s="15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47" ht="15" customHeight="1">
      <c r="A38" s="77" t="s">
        <v>1818</v>
      </c>
      <c r="B38" s="77" t="s">
        <v>1819</v>
      </c>
      <c r="C38" s="137" t="s">
        <v>1820</v>
      </c>
      <c r="D38" s="141">
        <v>4.1900000000000004</v>
      </c>
      <c r="E38" s="141">
        <f t="shared" si="2"/>
        <v>1.6760000000000002</v>
      </c>
      <c r="F38" s="78">
        <v>1.88</v>
      </c>
      <c r="G38" s="78">
        <v>0.625</v>
      </c>
      <c r="H38" s="78">
        <v>7.25</v>
      </c>
      <c r="I38" s="78">
        <v>4.4999999999999998E-2</v>
      </c>
      <c r="J38" s="79">
        <v>6</v>
      </c>
      <c r="K38" s="78">
        <v>7.5</v>
      </c>
      <c r="L38" s="78">
        <v>2.75</v>
      </c>
      <c r="M38" s="78">
        <v>2.25</v>
      </c>
      <c r="N38" s="78">
        <v>0.313</v>
      </c>
      <c r="O38" s="80">
        <f t="shared" si="3"/>
        <v>46.40625</v>
      </c>
      <c r="P38" s="79">
        <v>144</v>
      </c>
      <c r="Q38" s="78">
        <v>14</v>
      </c>
      <c r="R38" s="78">
        <v>10</v>
      </c>
      <c r="S38" s="78">
        <v>10</v>
      </c>
      <c r="T38" s="78">
        <v>12</v>
      </c>
      <c r="U38" s="80">
        <f t="shared" si="4"/>
        <v>0.81018518518518523</v>
      </c>
      <c r="V38" s="26"/>
      <c r="W38" s="26"/>
      <c r="X38" s="26"/>
      <c r="Y38" s="26"/>
      <c r="Z38" s="81" t="s">
        <v>26</v>
      </c>
      <c r="AA38" s="26"/>
      <c r="AB38" s="14"/>
      <c r="AC38" s="15"/>
      <c r="AD38" s="15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47" ht="15" customHeight="1">
      <c r="A39" s="77" t="s">
        <v>1824</v>
      </c>
      <c r="B39" s="77" t="s">
        <v>1825</v>
      </c>
      <c r="C39" s="137" t="s">
        <v>1826</v>
      </c>
      <c r="D39" s="141">
        <v>4.1900000000000004</v>
      </c>
      <c r="E39" s="141">
        <f t="shared" si="2"/>
        <v>1.6760000000000002</v>
      </c>
      <c r="F39" s="78">
        <v>1.88</v>
      </c>
      <c r="G39" s="78">
        <v>0.625</v>
      </c>
      <c r="H39" s="78">
        <v>7.25</v>
      </c>
      <c r="I39" s="78">
        <v>4.4999999999999998E-2</v>
      </c>
      <c r="J39" s="79">
        <v>6</v>
      </c>
      <c r="K39" s="78">
        <v>7.5</v>
      </c>
      <c r="L39" s="78">
        <v>2.75</v>
      </c>
      <c r="M39" s="78">
        <v>2.25</v>
      </c>
      <c r="N39" s="78">
        <v>0.313</v>
      </c>
      <c r="O39" s="80">
        <f t="shared" si="3"/>
        <v>46.40625</v>
      </c>
      <c r="P39" s="79">
        <v>144</v>
      </c>
      <c r="Q39" s="78">
        <v>14</v>
      </c>
      <c r="R39" s="78">
        <v>10</v>
      </c>
      <c r="S39" s="78">
        <v>10</v>
      </c>
      <c r="T39" s="78">
        <v>12</v>
      </c>
      <c r="U39" s="80">
        <f t="shared" si="4"/>
        <v>0.81018518518518523</v>
      </c>
      <c r="V39" s="26"/>
      <c r="W39" s="26"/>
      <c r="X39" s="26"/>
      <c r="Y39" s="26"/>
      <c r="Z39" s="81" t="s">
        <v>26</v>
      </c>
      <c r="AA39" s="26"/>
      <c r="AB39" s="14"/>
      <c r="AC39" s="15"/>
      <c r="AD39" s="15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1:47" ht="15" customHeight="1">
      <c r="A40" s="77" t="s">
        <v>1821</v>
      </c>
      <c r="B40" s="77" t="s">
        <v>1822</v>
      </c>
      <c r="C40" s="137" t="s">
        <v>1823</v>
      </c>
      <c r="D40" s="141">
        <v>4.1900000000000004</v>
      </c>
      <c r="E40" s="141">
        <f t="shared" si="2"/>
        <v>1.6760000000000002</v>
      </c>
      <c r="F40" s="78">
        <v>1.88</v>
      </c>
      <c r="G40" s="78">
        <v>0.625</v>
      </c>
      <c r="H40" s="78">
        <v>7.25</v>
      </c>
      <c r="I40" s="78">
        <v>4.4999999999999998E-2</v>
      </c>
      <c r="J40" s="79">
        <v>6</v>
      </c>
      <c r="K40" s="78">
        <v>7.5</v>
      </c>
      <c r="L40" s="78">
        <v>2.75</v>
      </c>
      <c r="M40" s="78">
        <v>2.25</v>
      </c>
      <c r="N40" s="78">
        <v>0.313</v>
      </c>
      <c r="O40" s="80">
        <f t="shared" si="3"/>
        <v>46.40625</v>
      </c>
      <c r="P40" s="79">
        <v>144</v>
      </c>
      <c r="Q40" s="78">
        <v>14</v>
      </c>
      <c r="R40" s="78">
        <v>10</v>
      </c>
      <c r="S40" s="78">
        <v>10</v>
      </c>
      <c r="T40" s="78">
        <v>12</v>
      </c>
      <c r="U40" s="80">
        <f t="shared" si="4"/>
        <v>0.81018518518518523</v>
      </c>
      <c r="V40" s="26"/>
      <c r="W40" s="26"/>
      <c r="X40" s="26"/>
      <c r="Y40" s="26"/>
      <c r="Z40" s="81" t="s">
        <v>26</v>
      </c>
      <c r="AA40" s="26"/>
      <c r="AB40" s="14"/>
      <c r="AC40" s="15"/>
      <c r="AD40" s="15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1:47" ht="15" customHeight="1">
      <c r="A41" s="77" t="s">
        <v>1827</v>
      </c>
      <c r="B41" s="77" t="s">
        <v>1828</v>
      </c>
      <c r="C41" s="137" t="s">
        <v>1829</v>
      </c>
      <c r="D41" s="141">
        <v>4.1900000000000004</v>
      </c>
      <c r="E41" s="141">
        <f t="shared" si="2"/>
        <v>1.6760000000000002</v>
      </c>
      <c r="F41" s="78">
        <v>1.88</v>
      </c>
      <c r="G41" s="78">
        <v>0.625</v>
      </c>
      <c r="H41" s="78">
        <v>7.25</v>
      </c>
      <c r="I41" s="78">
        <v>4.4999999999999998E-2</v>
      </c>
      <c r="J41" s="79">
        <v>6</v>
      </c>
      <c r="K41" s="78">
        <v>7.5</v>
      </c>
      <c r="L41" s="78">
        <v>2.75</v>
      </c>
      <c r="M41" s="78">
        <v>2.25</v>
      </c>
      <c r="N41" s="78">
        <v>0.313</v>
      </c>
      <c r="O41" s="80">
        <f t="shared" si="3"/>
        <v>46.40625</v>
      </c>
      <c r="P41" s="79">
        <v>144</v>
      </c>
      <c r="Q41" s="78">
        <v>14</v>
      </c>
      <c r="R41" s="78">
        <v>10</v>
      </c>
      <c r="S41" s="78">
        <v>10</v>
      </c>
      <c r="T41" s="78">
        <v>12</v>
      </c>
      <c r="U41" s="80">
        <f t="shared" si="4"/>
        <v>0.81018518518518523</v>
      </c>
      <c r="V41" s="26"/>
      <c r="W41" s="26"/>
      <c r="X41" s="26"/>
      <c r="Y41" s="26"/>
      <c r="Z41" s="81" t="s">
        <v>26</v>
      </c>
      <c r="AA41" s="26"/>
      <c r="AB41" s="14"/>
      <c r="AC41" s="15"/>
      <c r="AD41" s="15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1:47" ht="15" customHeight="1">
      <c r="A42" s="77" t="s">
        <v>1773</v>
      </c>
      <c r="B42" s="77" t="s">
        <v>1774</v>
      </c>
      <c r="C42" s="137" t="s">
        <v>1775</v>
      </c>
      <c r="D42" s="141">
        <v>4.1900000000000004</v>
      </c>
      <c r="E42" s="141">
        <f t="shared" si="2"/>
        <v>1.6760000000000002</v>
      </c>
      <c r="F42" s="78">
        <v>1.88</v>
      </c>
      <c r="G42" s="78">
        <v>0.625</v>
      </c>
      <c r="H42" s="78">
        <v>7.25</v>
      </c>
      <c r="I42" s="78">
        <v>4.4999999999999998E-2</v>
      </c>
      <c r="J42" s="79">
        <v>6</v>
      </c>
      <c r="K42" s="78">
        <v>7.5</v>
      </c>
      <c r="L42" s="78">
        <v>2.75</v>
      </c>
      <c r="M42" s="78">
        <v>2.25</v>
      </c>
      <c r="N42" s="78">
        <v>0.313</v>
      </c>
      <c r="O42" s="80">
        <f t="shared" si="3"/>
        <v>46.40625</v>
      </c>
      <c r="P42" s="79">
        <v>144</v>
      </c>
      <c r="Q42" s="78">
        <v>14</v>
      </c>
      <c r="R42" s="78">
        <v>10</v>
      </c>
      <c r="S42" s="78">
        <v>10</v>
      </c>
      <c r="T42" s="78">
        <v>12</v>
      </c>
      <c r="U42" s="80">
        <f t="shared" si="4"/>
        <v>0.81018518518518523</v>
      </c>
      <c r="V42" s="26"/>
      <c r="W42" s="26"/>
      <c r="X42" s="26"/>
      <c r="Y42" s="26"/>
      <c r="Z42" s="81" t="s">
        <v>26</v>
      </c>
      <c r="AA42" s="26"/>
      <c r="AB42" s="14"/>
      <c r="AC42" s="15"/>
      <c r="AD42" s="15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1:47" ht="15" customHeight="1">
      <c r="A43" s="77" t="s">
        <v>1788</v>
      </c>
      <c r="B43" s="77" t="s">
        <v>1789</v>
      </c>
      <c r="C43" s="137" t="s">
        <v>1790</v>
      </c>
      <c r="D43" s="141">
        <v>4.1900000000000004</v>
      </c>
      <c r="E43" s="141">
        <f t="shared" si="2"/>
        <v>1.6760000000000002</v>
      </c>
      <c r="F43" s="78">
        <v>1.88</v>
      </c>
      <c r="G43" s="78">
        <v>0.625</v>
      </c>
      <c r="H43" s="78">
        <v>7.25</v>
      </c>
      <c r="I43" s="78">
        <v>4.4999999999999998E-2</v>
      </c>
      <c r="J43" s="79">
        <v>6</v>
      </c>
      <c r="K43" s="78">
        <v>7.5</v>
      </c>
      <c r="L43" s="78">
        <v>2.75</v>
      </c>
      <c r="M43" s="78">
        <v>2.25</v>
      </c>
      <c r="N43" s="78">
        <v>0.313</v>
      </c>
      <c r="O43" s="80">
        <f t="shared" si="3"/>
        <v>46.40625</v>
      </c>
      <c r="P43" s="79">
        <v>144</v>
      </c>
      <c r="Q43" s="78">
        <v>14</v>
      </c>
      <c r="R43" s="78">
        <v>10</v>
      </c>
      <c r="S43" s="78">
        <v>10</v>
      </c>
      <c r="T43" s="78">
        <v>12</v>
      </c>
      <c r="U43" s="80">
        <f t="shared" si="4"/>
        <v>0.81018518518518523</v>
      </c>
      <c r="V43" s="26"/>
      <c r="W43" s="26"/>
      <c r="X43" s="26"/>
      <c r="Y43" s="26"/>
      <c r="Z43" s="81" t="s">
        <v>26</v>
      </c>
      <c r="AA43" s="26"/>
      <c r="AB43" s="14"/>
      <c r="AC43" s="15"/>
      <c r="AD43" s="15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1:47" ht="15" customHeight="1">
      <c r="A44" s="77" t="s">
        <v>1785</v>
      </c>
      <c r="B44" s="77" t="s">
        <v>1786</v>
      </c>
      <c r="C44" s="137" t="s">
        <v>1787</v>
      </c>
      <c r="D44" s="141">
        <v>4.1900000000000004</v>
      </c>
      <c r="E44" s="141">
        <f t="shared" si="2"/>
        <v>1.6760000000000002</v>
      </c>
      <c r="F44" s="78">
        <v>1.88</v>
      </c>
      <c r="G44" s="78">
        <v>0.625</v>
      </c>
      <c r="H44" s="78">
        <v>7.25</v>
      </c>
      <c r="I44" s="78">
        <v>4.4999999999999998E-2</v>
      </c>
      <c r="J44" s="79">
        <v>6</v>
      </c>
      <c r="K44" s="78">
        <v>7.5</v>
      </c>
      <c r="L44" s="78">
        <v>2.75</v>
      </c>
      <c r="M44" s="78">
        <v>2.25</v>
      </c>
      <c r="N44" s="78">
        <v>0.313</v>
      </c>
      <c r="O44" s="80">
        <f t="shared" si="3"/>
        <v>46.40625</v>
      </c>
      <c r="P44" s="79">
        <v>144</v>
      </c>
      <c r="Q44" s="78">
        <v>14</v>
      </c>
      <c r="R44" s="78">
        <v>10</v>
      </c>
      <c r="S44" s="78">
        <v>10</v>
      </c>
      <c r="T44" s="78">
        <v>12</v>
      </c>
      <c r="U44" s="80">
        <f t="shared" si="4"/>
        <v>0.81018518518518523</v>
      </c>
      <c r="V44" s="26"/>
      <c r="W44" s="26"/>
      <c r="X44" s="26"/>
      <c r="Y44" s="26"/>
      <c r="Z44" s="81" t="s">
        <v>26</v>
      </c>
      <c r="AA44" s="26"/>
      <c r="AB44" s="14"/>
      <c r="AC44" s="15"/>
      <c r="AD44" s="15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1:47" ht="15" customHeight="1">
      <c r="A45" s="77" t="s">
        <v>1782</v>
      </c>
      <c r="B45" s="77" t="s">
        <v>1783</v>
      </c>
      <c r="C45" s="137" t="s">
        <v>1784</v>
      </c>
      <c r="D45" s="141">
        <v>4.1900000000000004</v>
      </c>
      <c r="E45" s="141">
        <f t="shared" si="2"/>
        <v>1.6760000000000002</v>
      </c>
      <c r="F45" s="78">
        <v>1.88</v>
      </c>
      <c r="G45" s="78">
        <v>0.625</v>
      </c>
      <c r="H45" s="78">
        <v>7.25</v>
      </c>
      <c r="I45" s="78">
        <v>4.4999999999999998E-2</v>
      </c>
      <c r="J45" s="79">
        <v>6</v>
      </c>
      <c r="K45" s="78">
        <v>7.5</v>
      </c>
      <c r="L45" s="78">
        <v>2.75</v>
      </c>
      <c r="M45" s="78">
        <v>2.25</v>
      </c>
      <c r="N45" s="78">
        <v>0.313</v>
      </c>
      <c r="O45" s="80">
        <f t="shared" si="3"/>
        <v>46.40625</v>
      </c>
      <c r="P45" s="79">
        <v>144</v>
      </c>
      <c r="Q45" s="78">
        <v>14</v>
      </c>
      <c r="R45" s="78">
        <v>10</v>
      </c>
      <c r="S45" s="78">
        <v>10</v>
      </c>
      <c r="T45" s="78">
        <v>12</v>
      </c>
      <c r="U45" s="80">
        <f t="shared" si="4"/>
        <v>0.81018518518518523</v>
      </c>
      <c r="V45" s="26"/>
      <c r="W45" s="26"/>
      <c r="X45" s="26"/>
      <c r="Y45" s="26"/>
      <c r="Z45" s="81" t="s">
        <v>26</v>
      </c>
      <c r="AA45" s="26"/>
      <c r="AB45" s="14"/>
      <c r="AC45" s="15"/>
      <c r="AD45" s="15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1:47" ht="15" customHeight="1">
      <c r="A46" s="77" t="s">
        <v>1776</v>
      </c>
      <c r="B46" s="77" t="s">
        <v>1777</v>
      </c>
      <c r="C46" s="137" t="s">
        <v>1778</v>
      </c>
      <c r="D46" s="141">
        <v>4.1900000000000004</v>
      </c>
      <c r="E46" s="141">
        <f t="shared" si="2"/>
        <v>1.6760000000000002</v>
      </c>
      <c r="F46" s="78">
        <v>1.88</v>
      </c>
      <c r="G46" s="78">
        <v>0.625</v>
      </c>
      <c r="H46" s="78">
        <v>7.25</v>
      </c>
      <c r="I46" s="78">
        <v>4.4999999999999998E-2</v>
      </c>
      <c r="J46" s="79">
        <v>6</v>
      </c>
      <c r="K46" s="78">
        <v>7.5</v>
      </c>
      <c r="L46" s="78">
        <v>2.75</v>
      </c>
      <c r="M46" s="78">
        <v>2.25</v>
      </c>
      <c r="N46" s="78">
        <v>0.313</v>
      </c>
      <c r="O46" s="80">
        <f t="shared" si="3"/>
        <v>46.40625</v>
      </c>
      <c r="P46" s="79">
        <v>144</v>
      </c>
      <c r="Q46" s="78">
        <v>14</v>
      </c>
      <c r="R46" s="78">
        <v>10</v>
      </c>
      <c r="S46" s="78">
        <v>10</v>
      </c>
      <c r="T46" s="78">
        <v>12</v>
      </c>
      <c r="U46" s="80">
        <f t="shared" si="4"/>
        <v>0.81018518518518523</v>
      </c>
      <c r="V46" s="26"/>
      <c r="W46" s="26"/>
      <c r="X46" s="26"/>
      <c r="Y46" s="26"/>
      <c r="Z46" s="81" t="s">
        <v>26</v>
      </c>
      <c r="AA46" s="26"/>
      <c r="AB46" s="14"/>
      <c r="AC46" s="15"/>
      <c r="AD46" s="15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1:47" ht="15" customHeight="1">
      <c r="A47" s="77" t="s">
        <v>1779</v>
      </c>
      <c r="B47" s="77" t="s">
        <v>1780</v>
      </c>
      <c r="C47" s="137" t="s">
        <v>1781</v>
      </c>
      <c r="D47" s="141">
        <v>4.1900000000000004</v>
      </c>
      <c r="E47" s="141">
        <f t="shared" si="2"/>
        <v>1.6760000000000002</v>
      </c>
      <c r="F47" s="78">
        <v>1.88</v>
      </c>
      <c r="G47" s="78">
        <v>0.625</v>
      </c>
      <c r="H47" s="78">
        <v>7.25</v>
      </c>
      <c r="I47" s="78">
        <v>4.4999999999999998E-2</v>
      </c>
      <c r="J47" s="79">
        <v>6</v>
      </c>
      <c r="K47" s="78">
        <v>7.5</v>
      </c>
      <c r="L47" s="78">
        <v>2.75</v>
      </c>
      <c r="M47" s="78">
        <v>2.25</v>
      </c>
      <c r="N47" s="78">
        <v>0.313</v>
      </c>
      <c r="O47" s="80">
        <f t="shared" si="3"/>
        <v>46.40625</v>
      </c>
      <c r="P47" s="79">
        <v>144</v>
      </c>
      <c r="Q47" s="78">
        <v>14</v>
      </c>
      <c r="R47" s="78">
        <v>10</v>
      </c>
      <c r="S47" s="78">
        <v>10</v>
      </c>
      <c r="T47" s="78">
        <v>12</v>
      </c>
      <c r="U47" s="80">
        <f t="shared" si="4"/>
        <v>0.81018518518518523</v>
      </c>
      <c r="V47" s="26"/>
      <c r="W47" s="26"/>
      <c r="X47" s="26"/>
      <c r="Y47" s="26"/>
      <c r="Z47" s="81" t="s">
        <v>26</v>
      </c>
      <c r="AA47" s="26"/>
      <c r="AB47" s="14"/>
      <c r="AC47" s="15"/>
      <c r="AD47" s="15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47" ht="15" customHeight="1">
      <c r="A48" s="77" t="s">
        <v>1800</v>
      </c>
      <c r="B48" s="77" t="s">
        <v>1801</v>
      </c>
      <c r="C48" s="137" t="s">
        <v>1802</v>
      </c>
      <c r="D48" s="141">
        <v>4.1900000000000004</v>
      </c>
      <c r="E48" s="141">
        <f t="shared" si="2"/>
        <v>1.6760000000000002</v>
      </c>
      <c r="F48" s="78">
        <v>1.88</v>
      </c>
      <c r="G48" s="78">
        <v>0.625</v>
      </c>
      <c r="H48" s="78">
        <v>7.25</v>
      </c>
      <c r="I48" s="78">
        <v>4.4999999999999998E-2</v>
      </c>
      <c r="J48" s="79">
        <v>6</v>
      </c>
      <c r="K48" s="78">
        <v>7.5</v>
      </c>
      <c r="L48" s="78">
        <v>2.75</v>
      </c>
      <c r="M48" s="78">
        <v>2.25</v>
      </c>
      <c r="N48" s="78">
        <v>0.313</v>
      </c>
      <c r="O48" s="80">
        <f t="shared" si="3"/>
        <v>46.40625</v>
      </c>
      <c r="P48" s="79">
        <v>144</v>
      </c>
      <c r="Q48" s="78">
        <v>14</v>
      </c>
      <c r="R48" s="78">
        <v>10</v>
      </c>
      <c r="S48" s="78">
        <v>10</v>
      </c>
      <c r="T48" s="78">
        <v>12</v>
      </c>
      <c r="U48" s="80">
        <f t="shared" si="4"/>
        <v>0.81018518518518523</v>
      </c>
      <c r="V48" s="26"/>
      <c r="W48" s="26"/>
      <c r="X48" s="26"/>
      <c r="Y48" s="26"/>
      <c r="Z48" s="81" t="s">
        <v>26</v>
      </c>
      <c r="AA48" s="26"/>
      <c r="AB48" s="14"/>
      <c r="AC48" s="15"/>
      <c r="AD48" s="15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ht="15" customHeight="1">
      <c r="A49" s="77" t="s">
        <v>1794</v>
      </c>
      <c r="B49" s="77" t="s">
        <v>1795</v>
      </c>
      <c r="C49" s="137" t="s">
        <v>1796</v>
      </c>
      <c r="D49" s="141">
        <v>4.1900000000000004</v>
      </c>
      <c r="E49" s="141">
        <f t="shared" si="2"/>
        <v>1.6760000000000002</v>
      </c>
      <c r="F49" s="78">
        <v>1.88</v>
      </c>
      <c r="G49" s="78">
        <v>0.625</v>
      </c>
      <c r="H49" s="78">
        <v>7.25</v>
      </c>
      <c r="I49" s="78">
        <v>4.4999999999999998E-2</v>
      </c>
      <c r="J49" s="79">
        <v>6</v>
      </c>
      <c r="K49" s="78">
        <v>7.5</v>
      </c>
      <c r="L49" s="78">
        <v>2.75</v>
      </c>
      <c r="M49" s="78">
        <v>2.25</v>
      </c>
      <c r="N49" s="78">
        <v>0.313</v>
      </c>
      <c r="O49" s="80">
        <f t="shared" si="3"/>
        <v>46.40625</v>
      </c>
      <c r="P49" s="79">
        <v>144</v>
      </c>
      <c r="Q49" s="78">
        <v>14</v>
      </c>
      <c r="R49" s="78">
        <v>10</v>
      </c>
      <c r="S49" s="78">
        <v>10</v>
      </c>
      <c r="T49" s="78">
        <v>12</v>
      </c>
      <c r="U49" s="80">
        <f t="shared" si="4"/>
        <v>0.81018518518518523</v>
      </c>
      <c r="V49" s="26"/>
      <c r="W49" s="26"/>
      <c r="X49" s="26"/>
      <c r="Y49" s="26"/>
      <c r="Z49" s="81" t="s">
        <v>26</v>
      </c>
      <c r="AA49" s="26"/>
      <c r="AB49" s="14"/>
      <c r="AC49" s="15"/>
      <c r="AD49" s="15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ht="15" customHeight="1">
      <c r="A50" s="77" t="s">
        <v>1815</v>
      </c>
      <c r="B50" s="77" t="s">
        <v>1816</v>
      </c>
      <c r="C50" s="137" t="s">
        <v>1817</v>
      </c>
      <c r="D50" s="141">
        <v>4.1900000000000004</v>
      </c>
      <c r="E50" s="141">
        <f t="shared" si="2"/>
        <v>1.6760000000000002</v>
      </c>
      <c r="F50" s="78">
        <v>1.88</v>
      </c>
      <c r="G50" s="78">
        <v>0.625</v>
      </c>
      <c r="H50" s="78">
        <v>7.25</v>
      </c>
      <c r="I50" s="78">
        <v>4.4999999999999998E-2</v>
      </c>
      <c r="J50" s="79">
        <v>6</v>
      </c>
      <c r="K50" s="78">
        <v>7.5</v>
      </c>
      <c r="L50" s="78">
        <v>2.75</v>
      </c>
      <c r="M50" s="78">
        <v>2.25</v>
      </c>
      <c r="N50" s="78">
        <v>0.313</v>
      </c>
      <c r="O50" s="80">
        <f t="shared" si="3"/>
        <v>46.40625</v>
      </c>
      <c r="P50" s="79">
        <v>144</v>
      </c>
      <c r="Q50" s="78">
        <v>14</v>
      </c>
      <c r="R50" s="78">
        <v>10</v>
      </c>
      <c r="S50" s="78">
        <v>10</v>
      </c>
      <c r="T50" s="78">
        <v>12</v>
      </c>
      <c r="U50" s="80">
        <f t="shared" si="4"/>
        <v>0.81018518518518523</v>
      </c>
      <c r="V50" s="26"/>
      <c r="W50" s="26"/>
      <c r="X50" s="26"/>
      <c r="Y50" s="26"/>
      <c r="Z50" s="81" t="s">
        <v>26</v>
      </c>
      <c r="AA50" s="26"/>
      <c r="AB50" s="14"/>
      <c r="AC50" s="15"/>
      <c r="AD50" s="15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 ht="15" customHeight="1">
      <c r="A51" s="77" t="s">
        <v>1803</v>
      </c>
      <c r="B51" s="77" t="s">
        <v>1804</v>
      </c>
      <c r="C51" s="137" t="s">
        <v>1805</v>
      </c>
      <c r="D51" s="141">
        <v>4.1900000000000004</v>
      </c>
      <c r="E51" s="141">
        <f t="shared" si="2"/>
        <v>1.6760000000000002</v>
      </c>
      <c r="F51" s="78">
        <v>1.88</v>
      </c>
      <c r="G51" s="78">
        <v>0.625</v>
      </c>
      <c r="H51" s="78">
        <v>7.25</v>
      </c>
      <c r="I51" s="78">
        <v>4.4999999999999998E-2</v>
      </c>
      <c r="J51" s="79">
        <v>6</v>
      </c>
      <c r="K51" s="78">
        <v>7.5</v>
      </c>
      <c r="L51" s="78">
        <v>2.75</v>
      </c>
      <c r="M51" s="78">
        <v>2.25</v>
      </c>
      <c r="N51" s="78">
        <v>0.313</v>
      </c>
      <c r="O51" s="80">
        <f t="shared" si="3"/>
        <v>46.40625</v>
      </c>
      <c r="P51" s="79">
        <v>144</v>
      </c>
      <c r="Q51" s="78">
        <v>14</v>
      </c>
      <c r="R51" s="78">
        <v>10</v>
      </c>
      <c r="S51" s="78">
        <v>10</v>
      </c>
      <c r="T51" s="78">
        <v>12</v>
      </c>
      <c r="U51" s="80">
        <f t="shared" si="4"/>
        <v>0.81018518518518523</v>
      </c>
      <c r="V51" s="26"/>
      <c r="W51" s="26"/>
      <c r="X51" s="26"/>
      <c r="Y51" s="26"/>
      <c r="Z51" s="81" t="s">
        <v>26</v>
      </c>
      <c r="AA51" s="26"/>
      <c r="AB51" s="14"/>
      <c r="AC51" s="15"/>
      <c r="AD51" s="15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 ht="15" customHeight="1">
      <c r="A52" s="77" t="s">
        <v>1812</v>
      </c>
      <c r="B52" s="77" t="s">
        <v>1813</v>
      </c>
      <c r="C52" s="137" t="s">
        <v>1814</v>
      </c>
      <c r="D52" s="141">
        <v>4.1900000000000004</v>
      </c>
      <c r="E52" s="141">
        <f t="shared" si="2"/>
        <v>1.6760000000000002</v>
      </c>
      <c r="F52" s="78">
        <v>1.88</v>
      </c>
      <c r="G52" s="78">
        <v>0.625</v>
      </c>
      <c r="H52" s="78">
        <v>7.25</v>
      </c>
      <c r="I52" s="78">
        <v>4.4999999999999998E-2</v>
      </c>
      <c r="J52" s="79">
        <v>6</v>
      </c>
      <c r="K52" s="78">
        <v>7.5</v>
      </c>
      <c r="L52" s="78">
        <v>2.75</v>
      </c>
      <c r="M52" s="78">
        <v>2.25</v>
      </c>
      <c r="N52" s="78">
        <v>0.313</v>
      </c>
      <c r="O52" s="80">
        <f t="shared" si="3"/>
        <v>46.40625</v>
      </c>
      <c r="P52" s="79">
        <v>144</v>
      </c>
      <c r="Q52" s="78">
        <v>14</v>
      </c>
      <c r="R52" s="78">
        <v>10</v>
      </c>
      <c r="S52" s="78">
        <v>10</v>
      </c>
      <c r="T52" s="78">
        <v>12</v>
      </c>
      <c r="U52" s="80">
        <f t="shared" si="4"/>
        <v>0.81018518518518523</v>
      </c>
      <c r="V52" s="26"/>
      <c r="W52" s="26"/>
      <c r="X52" s="26"/>
      <c r="Y52" s="26"/>
      <c r="Z52" s="81" t="s">
        <v>26</v>
      </c>
      <c r="AA52" s="26"/>
      <c r="AB52" s="14"/>
      <c r="AC52" s="15"/>
      <c r="AD52" s="15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 ht="15" customHeight="1">
      <c r="A53" s="77" t="s">
        <v>1809</v>
      </c>
      <c r="B53" s="77" t="s">
        <v>1810</v>
      </c>
      <c r="C53" s="137" t="s">
        <v>1811</v>
      </c>
      <c r="D53" s="141">
        <v>4.1900000000000004</v>
      </c>
      <c r="E53" s="141">
        <f t="shared" si="2"/>
        <v>1.6760000000000002</v>
      </c>
      <c r="F53" s="78">
        <v>1.88</v>
      </c>
      <c r="G53" s="78">
        <v>0.625</v>
      </c>
      <c r="H53" s="78">
        <v>7.25</v>
      </c>
      <c r="I53" s="78">
        <v>4.4999999999999998E-2</v>
      </c>
      <c r="J53" s="79">
        <v>6</v>
      </c>
      <c r="K53" s="78">
        <v>7.5</v>
      </c>
      <c r="L53" s="78">
        <v>2.75</v>
      </c>
      <c r="M53" s="78">
        <v>2.25</v>
      </c>
      <c r="N53" s="78">
        <v>0.313</v>
      </c>
      <c r="O53" s="80">
        <f t="shared" si="3"/>
        <v>46.40625</v>
      </c>
      <c r="P53" s="79">
        <v>144</v>
      </c>
      <c r="Q53" s="78">
        <v>14</v>
      </c>
      <c r="R53" s="78">
        <v>10</v>
      </c>
      <c r="S53" s="78">
        <v>10</v>
      </c>
      <c r="T53" s="78">
        <v>12</v>
      </c>
      <c r="U53" s="80">
        <f t="shared" si="4"/>
        <v>0.81018518518518523</v>
      </c>
      <c r="V53" s="26"/>
      <c r="W53" s="26"/>
      <c r="X53" s="26"/>
      <c r="Y53" s="26"/>
      <c r="Z53" s="81" t="s">
        <v>26</v>
      </c>
      <c r="AA53" s="26"/>
      <c r="AB53" s="14"/>
      <c r="AC53" s="15"/>
      <c r="AD53" s="15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 ht="15" customHeight="1">
      <c r="A54" s="77" t="s">
        <v>1791</v>
      </c>
      <c r="B54" s="77" t="s">
        <v>1792</v>
      </c>
      <c r="C54" s="137" t="s">
        <v>1793</v>
      </c>
      <c r="D54" s="141">
        <v>4.1900000000000004</v>
      </c>
      <c r="E54" s="141">
        <f t="shared" si="2"/>
        <v>1.6760000000000002</v>
      </c>
      <c r="F54" s="78">
        <v>1.88</v>
      </c>
      <c r="G54" s="78">
        <v>0.625</v>
      </c>
      <c r="H54" s="78">
        <v>7.25</v>
      </c>
      <c r="I54" s="78">
        <v>4.4999999999999998E-2</v>
      </c>
      <c r="J54" s="79">
        <v>6</v>
      </c>
      <c r="K54" s="78">
        <v>7.5</v>
      </c>
      <c r="L54" s="78">
        <v>2.75</v>
      </c>
      <c r="M54" s="78">
        <v>2.25</v>
      </c>
      <c r="N54" s="78">
        <v>0.313</v>
      </c>
      <c r="O54" s="80">
        <f t="shared" si="3"/>
        <v>46.40625</v>
      </c>
      <c r="P54" s="79">
        <v>144</v>
      </c>
      <c r="Q54" s="78">
        <v>14</v>
      </c>
      <c r="R54" s="78">
        <v>10</v>
      </c>
      <c r="S54" s="78">
        <v>10</v>
      </c>
      <c r="T54" s="78">
        <v>12</v>
      </c>
      <c r="U54" s="80">
        <f t="shared" si="4"/>
        <v>0.81018518518518523</v>
      </c>
      <c r="V54" s="26"/>
      <c r="W54" s="26"/>
      <c r="X54" s="26"/>
      <c r="Y54" s="26"/>
      <c r="Z54" s="81" t="s">
        <v>26</v>
      </c>
      <c r="AA54" s="26"/>
      <c r="AB54" s="14"/>
      <c r="AC54" s="15"/>
      <c r="AD54" s="15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 ht="15" customHeight="1">
      <c r="A55" s="77" t="s">
        <v>1806</v>
      </c>
      <c r="B55" s="77" t="s">
        <v>1807</v>
      </c>
      <c r="C55" s="137" t="s">
        <v>1808</v>
      </c>
      <c r="D55" s="141">
        <v>4.1900000000000004</v>
      </c>
      <c r="E55" s="141">
        <f t="shared" si="2"/>
        <v>1.6760000000000002</v>
      </c>
      <c r="F55" s="78">
        <v>1.88</v>
      </c>
      <c r="G55" s="78">
        <v>0.625</v>
      </c>
      <c r="H55" s="78">
        <v>7.25</v>
      </c>
      <c r="I55" s="78">
        <v>4.4999999999999998E-2</v>
      </c>
      <c r="J55" s="79">
        <v>6</v>
      </c>
      <c r="K55" s="78">
        <v>7.5</v>
      </c>
      <c r="L55" s="78">
        <v>2.75</v>
      </c>
      <c r="M55" s="78">
        <v>2.25</v>
      </c>
      <c r="N55" s="78">
        <v>0.313</v>
      </c>
      <c r="O55" s="80">
        <f t="shared" si="3"/>
        <v>46.40625</v>
      </c>
      <c r="P55" s="79">
        <v>144</v>
      </c>
      <c r="Q55" s="78">
        <v>14</v>
      </c>
      <c r="R55" s="78">
        <v>10</v>
      </c>
      <c r="S55" s="78">
        <v>10</v>
      </c>
      <c r="T55" s="78">
        <v>12</v>
      </c>
      <c r="U55" s="80">
        <f t="shared" si="4"/>
        <v>0.81018518518518523</v>
      </c>
      <c r="V55" s="26"/>
      <c r="W55" s="26"/>
      <c r="X55" s="26"/>
      <c r="Y55" s="26"/>
      <c r="Z55" s="81" t="s">
        <v>26</v>
      </c>
      <c r="AA55" s="26"/>
      <c r="AB55" s="14"/>
      <c r="AC55" s="15"/>
      <c r="AD55" s="15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 ht="15" customHeight="1">
      <c r="A56" s="77" t="s">
        <v>1797</v>
      </c>
      <c r="B56" s="77" t="s">
        <v>1798</v>
      </c>
      <c r="C56" s="137" t="s">
        <v>1799</v>
      </c>
      <c r="D56" s="141">
        <v>4.1900000000000004</v>
      </c>
      <c r="E56" s="141">
        <f t="shared" si="2"/>
        <v>1.6760000000000002</v>
      </c>
      <c r="F56" s="78">
        <v>1.88</v>
      </c>
      <c r="G56" s="78">
        <v>0.625</v>
      </c>
      <c r="H56" s="78">
        <v>7.25</v>
      </c>
      <c r="I56" s="78">
        <v>4.4999999999999998E-2</v>
      </c>
      <c r="J56" s="79">
        <v>6</v>
      </c>
      <c r="K56" s="78">
        <v>7.5</v>
      </c>
      <c r="L56" s="78">
        <v>2.75</v>
      </c>
      <c r="M56" s="78">
        <v>2.25</v>
      </c>
      <c r="N56" s="78">
        <v>0.313</v>
      </c>
      <c r="O56" s="80">
        <f t="shared" si="3"/>
        <v>46.40625</v>
      </c>
      <c r="P56" s="79">
        <v>144</v>
      </c>
      <c r="Q56" s="78">
        <v>14</v>
      </c>
      <c r="R56" s="78">
        <v>10</v>
      </c>
      <c r="S56" s="78">
        <v>10</v>
      </c>
      <c r="T56" s="78">
        <v>12</v>
      </c>
      <c r="U56" s="80">
        <f t="shared" si="4"/>
        <v>0.81018518518518523</v>
      </c>
      <c r="V56" s="26"/>
      <c r="W56" s="26"/>
      <c r="X56" s="26"/>
      <c r="Y56" s="26"/>
      <c r="Z56" s="81" t="s">
        <v>26</v>
      </c>
      <c r="AA56" s="26"/>
      <c r="AB56" s="14"/>
      <c r="AC56" s="15"/>
      <c r="AD56" s="15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 ht="15" customHeight="1">
      <c r="A57" s="77" t="s">
        <v>1836</v>
      </c>
      <c r="B57" s="77" t="s">
        <v>1837</v>
      </c>
      <c r="C57" s="137" t="s">
        <v>1838</v>
      </c>
      <c r="D57" s="141">
        <v>24.64</v>
      </c>
      <c r="E57" s="141">
        <f t="shared" si="2"/>
        <v>9.8560000000000016</v>
      </c>
      <c r="F57" s="78">
        <v>4.3125</v>
      </c>
      <c r="G57" s="78">
        <v>0.6875</v>
      </c>
      <c r="H57" s="78">
        <v>7</v>
      </c>
      <c r="I57" s="78">
        <v>0.26</v>
      </c>
      <c r="J57" s="79">
        <v>1</v>
      </c>
      <c r="K57" s="78">
        <v>4.3125</v>
      </c>
      <c r="L57" s="78">
        <v>0.6875</v>
      </c>
      <c r="M57" s="78">
        <v>7</v>
      </c>
      <c r="N57" s="78">
        <v>0.26</v>
      </c>
      <c r="O57" s="80">
        <f t="shared" si="3"/>
        <v>20.75390625</v>
      </c>
      <c r="P57" s="79">
        <v>72</v>
      </c>
      <c r="Q57" s="78">
        <v>14</v>
      </c>
      <c r="R57" s="78">
        <v>10</v>
      </c>
      <c r="S57" s="78">
        <v>12</v>
      </c>
      <c r="T57" s="78">
        <v>20</v>
      </c>
      <c r="U57" s="80">
        <f t="shared" si="4"/>
        <v>0.97222222222222221</v>
      </c>
      <c r="V57" s="26"/>
      <c r="W57" s="26"/>
      <c r="X57" s="26"/>
      <c r="Y57" s="26"/>
      <c r="Z57" s="81" t="s">
        <v>26</v>
      </c>
      <c r="AA57" s="26"/>
      <c r="AB57" s="14"/>
      <c r="AC57" s="15"/>
      <c r="AD57" s="15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 ht="15" customHeight="1">
      <c r="A58" s="77" t="s">
        <v>1830</v>
      </c>
      <c r="B58" s="77" t="s">
        <v>1831</v>
      </c>
      <c r="C58" s="137" t="s">
        <v>1832</v>
      </c>
      <c r="D58" s="141">
        <v>4.3899999999999997</v>
      </c>
      <c r="E58" s="141">
        <f t="shared" si="2"/>
        <v>1.756</v>
      </c>
      <c r="F58" s="78">
        <v>0.5</v>
      </c>
      <c r="G58" s="78">
        <v>0.5</v>
      </c>
      <c r="H58" s="78">
        <v>5.5</v>
      </c>
      <c r="I58" s="78">
        <v>0.03</v>
      </c>
      <c r="J58" s="79">
        <v>6</v>
      </c>
      <c r="K58" s="78">
        <v>5.75</v>
      </c>
      <c r="L58" s="78">
        <v>1.875</v>
      </c>
      <c r="M58" s="78">
        <v>1.25</v>
      </c>
      <c r="N58" s="78">
        <v>0.23</v>
      </c>
      <c r="O58" s="80">
        <f t="shared" si="3"/>
        <v>13.4765625</v>
      </c>
      <c r="P58" s="79">
        <v>720</v>
      </c>
      <c r="Q58" s="78">
        <v>14</v>
      </c>
      <c r="R58" s="78">
        <v>13</v>
      </c>
      <c r="S58" s="78">
        <v>13</v>
      </c>
      <c r="T58" s="78">
        <v>28</v>
      </c>
      <c r="U58" s="80">
        <f t="shared" si="4"/>
        <v>1.369212962962963</v>
      </c>
      <c r="V58" s="26"/>
      <c r="W58" s="26"/>
      <c r="X58" s="26"/>
      <c r="Y58" s="26"/>
      <c r="Z58" s="81" t="s">
        <v>26</v>
      </c>
      <c r="AA58" s="26"/>
      <c r="AB58" s="14"/>
      <c r="AC58" s="15"/>
      <c r="AD58" s="15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 ht="15" customHeight="1">
      <c r="A59" s="77" t="s">
        <v>1833</v>
      </c>
      <c r="B59" s="77" t="s">
        <v>1834</v>
      </c>
      <c r="C59" s="137" t="s">
        <v>1835</v>
      </c>
      <c r="D59" s="141">
        <v>4.3899999999999997</v>
      </c>
      <c r="E59" s="141">
        <f t="shared" si="2"/>
        <v>1.756</v>
      </c>
      <c r="F59" s="78">
        <v>0.5</v>
      </c>
      <c r="G59" s="78">
        <v>0.5</v>
      </c>
      <c r="H59" s="78">
        <v>5.5</v>
      </c>
      <c r="I59" s="78">
        <v>0.03</v>
      </c>
      <c r="J59" s="79">
        <v>6</v>
      </c>
      <c r="K59" s="78">
        <v>5.75</v>
      </c>
      <c r="L59" s="78">
        <v>1.875</v>
      </c>
      <c r="M59" s="78">
        <v>1.25</v>
      </c>
      <c r="N59" s="78">
        <v>0.23</v>
      </c>
      <c r="O59" s="80">
        <f t="shared" si="3"/>
        <v>13.4765625</v>
      </c>
      <c r="P59" s="79">
        <v>720</v>
      </c>
      <c r="Q59" s="78">
        <v>14</v>
      </c>
      <c r="R59" s="78">
        <v>13</v>
      </c>
      <c r="S59" s="78">
        <v>13</v>
      </c>
      <c r="T59" s="78">
        <v>28</v>
      </c>
      <c r="U59" s="80">
        <f t="shared" si="4"/>
        <v>1.369212962962963</v>
      </c>
      <c r="V59" s="26"/>
      <c r="W59" s="26"/>
      <c r="X59" s="26"/>
      <c r="Y59" s="26"/>
      <c r="Z59" s="81" t="s">
        <v>26</v>
      </c>
      <c r="AA59" s="26"/>
      <c r="AB59" s="14"/>
      <c r="AC59" s="15"/>
      <c r="AD59" s="15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1:47" ht="15" customHeight="1">
      <c r="A60" s="77" t="s">
        <v>1839</v>
      </c>
      <c r="B60" s="77" t="s">
        <v>1840</v>
      </c>
      <c r="C60" s="137" t="s">
        <v>1841</v>
      </c>
      <c r="D60" s="141">
        <v>4.49</v>
      </c>
      <c r="E60" s="141">
        <f t="shared" si="2"/>
        <v>1.7960000000000003</v>
      </c>
      <c r="F60" s="78">
        <v>1.88</v>
      </c>
      <c r="G60" s="78">
        <v>0.625</v>
      </c>
      <c r="H60" s="78">
        <v>7.25</v>
      </c>
      <c r="I60" s="78">
        <v>4.4999999999999998E-2</v>
      </c>
      <c r="J60" s="79">
        <v>6</v>
      </c>
      <c r="K60" s="78">
        <v>2.6875</v>
      </c>
      <c r="L60" s="78">
        <v>2.125</v>
      </c>
      <c r="M60" s="78">
        <v>7.25</v>
      </c>
      <c r="N60" s="78">
        <v>0.35</v>
      </c>
      <c r="O60" s="80">
        <f t="shared" si="3"/>
        <v>41.404296875</v>
      </c>
      <c r="P60" s="79">
        <v>144</v>
      </c>
      <c r="Q60" s="78">
        <v>14</v>
      </c>
      <c r="R60" s="78">
        <v>10</v>
      </c>
      <c r="S60" s="78">
        <v>10</v>
      </c>
      <c r="T60" s="78">
        <v>12</v>
      </c>
      <c r="U60" s="80">
        <f t="shared" si="4"/>
        <v>0.81018518518518523</v>
      </c>
      <c r="V60" s="26"/>
      <c r="W60" s="26"/>
      <c r="X60" s="26"/>
      <c r="Y60" s="26"/>
      <c r="Z60" s="81" t="s">
        <v>26</v>
      </c>
      <c r="AA60" s="26"/>
      <c r="AB60" s="14"/>
      <c r="AC60" s="15"/>
      <c r="AD60" s="15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 ht="15" customHeight="1">
      <c r="A61" s="77" t="s">
        <v>1842</v>
      </c>
      <c r="B61" s="77" t="s">
        <v>1843</v>
      </c>
      <c r="C61" s="137" t="s">
        <v>1844</v>
      </c>
      <c r="D61" s="141">
        <v>4.49</v>
      </c>
      <c r="E61" s="141">
        <f t="shared" si="2"/>
        <v>1.7960000000000003</v>
      </c>
      <c r="F61" s="78">
        <v>1.88</v>
      </c>
      <c r="G61" s="78">
        <v>0.625</v>
      </c>
      <c r="H61" s="78">
        <v>7.25</v>
      </c>
      <c r="I61" s="78">
        <v>4.4999999999999998E-2</v>
      </c>
      <c r="J61" s="79">
        <v>6</v>
      </c>
      <c r="K61" s="78">
        <v>2.6875</v>
      </c>
      <c r="L61" s="78">
        <v>2.125</v>
      </c>
      <c r="M61" s="78">
        <v>7.25</v>
      </c>
      <c r="N61" s="78">
        <v>0.35</v>
      </c>
      <c r="O61" s="80">
        <f t="shared" ref="O61:O98" si="5">K61*L61*M61</f>
        <v>41.404296875</v>
      </c>
      <c r="P61" s="79">
        <v>144</v>
      </c>
      <c r="Q61" s="78">
        <v>14</v>
      </c>
      <c r="R61" s="78">
        <v>10</v>
      </c>
      <c r="S61" s="78">
        <v>10</v>
      </c>
      <c r="T61" s="78">
        <v>12</v>
      </c>
      <c r="U61" s="80">
        <f t="shared" ref="U61:U98" si="6">Q61*R61*S61/1728</f>
        <v>0.81018518518518523</v>
      </c>
      <c r="V61" s="26"/>
      <c r="W61" s="26"/>
      <c r="X61" s="26"/>
      <c r="Y61" s="26"/>
      <c r="Z61" s="81" t="s">
        <v>26</v>
      </c>
      <c r="AA61" s="26"/>
      <c r="AB61" s="14"/>
      <c r="AC61" s="15"/>
      <c r="AD61" s="15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1:47" ht="15" customHeight="1">
      <c r="A62" s="77" t="s">
        <v>1845</v>
      </c>
      <c r="B62" s="77" t="s">
        <v>1846</v>
      </c>
      <c r="C62" s="137" t="s">
        <v>1847</v>
      </c>
      <c r="D62" s="141">
        <v>8.8800000000000008</v>
      </c>
      <c r="E62" s="141">
        <f t="shared" si="2"/>
        <v>3.5520000000000005</v>
      </c>
      <c r="F62" s="78">
        <v>3.5</v>
      </c>
      <c r="G62" s="78">
        <v>0.625</v>
      </c>
      <c r="H62" s="78">
        <v>7.25</v>
      </c>
      <c r="I62" s="78">
        <v>7.0000000000000007E-2</v>
      </c>
      <c r="J62" s="79">
        <v>12</v>
      </c>
      <c r="K62" s="78">
        <v>4.5</v>
      </c>
      <c r="L62" s="78">
        <v>3.875</v>
      </c>
      <c r="M62" s="78">
        <v>7.25</v>
      </c>
      <c r="N62" s="78">
        <v>1.1499999999999999</v>
      </c>
      <c r="O62" s="80">
        <f t="shared" si="5"/>
        <v>126.421875</v>
      </c>
      <c r="P62" s="79">
        <v>144</v>
      </c>
      <c r="Q62" s="78">
        <v>14</v>
      </c>
      <c r="R62" s="78">
        <v>17</v>
      </c>
      <c r="S62" s="78">
        <v>9</v>
      </c>
      <c r="T62" s="78">
        <v>13</v>
      </c>
      <c r="U62" s="80">
        <f t="shared" si="6"/>
        <v>1.2395833333333333</v>
      </c>
      <c r="V62" s="26"/>
      <c r="W62" s="26"/>
      <c r="X62" s="26"/>
      <c r="Y62" s="26"/>
      <c r="Z62" s="81" t="s">
        <v>26</v>
      </c>
      <c r="AA62" s="26"/>
      <c r="AB62" s="14"/>
      <c r="AC62" s="15"/>
      <c r="AD62" s="15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1:47" ht="15" customHeight="1">
      <c r="A63" s="77" t="s">
        <v>1656</v>
      </c>
      <c r="B63" s="77" t="s">
        <v>1657</v>
      </c>
      <c r="C63" s="137" t="s">
        <v>1658</v>
      </c>
      <c r="D63" s="141">
        <v>7.49</v>
      </c>
      <c r="E63" s="141">
        <f t="shared" si="2"/>
        <v>2.9960000000000004</v>
      </c>
      <c r="F63" s="78">
        <v>2.875</v>
      </c>
      <c r="G63" s="78">
        <v>0.5</v>
      </c>
      <c r="H63" s="78">
        <v>7.875</v>
      </c>
      <c r="I63" s="78">
        <v>0.05</v>
      </c>
      <c r="J63" s="79">
        <v>6</v>
      </c>
      <c r="K63" s="78">
        <v>2.25</v>
      </c>
      <c r="L63" s="78">
        <v>9.5</v>
      </c>
      <c r="M63" s="78">
        <v>4</v>
      </c>
      <c r="N63" s="78">
        <v>0.33</v>
      </c>
      <c r="O63" s="80">
        <f t="shared" si="5"/>
        <v>85.5</v>
      </c>
      <c r="P63" s="79">
        <v>72</v>
      </c>
      <c r="Q63" s="78">
        <v>10</v>
      </c>
      <c r="R63" s="78">
        <v>14</v>
      </c>
      <c r="S63" s="78">
        <v>8</v>
      </c>
      <c r="T63" s="78">
        <v>45</v>
      </c>
      <c r="U63" s="80">
        <f t="shared" si="6"/>
        <v>0.64814814814814814</v>
      </c>
      <c r="V63" s="26"/>
      <c r="W63" s="26"/>
      <c r="X63" s="26"/>
      <c r="Y63" s="26"/>
      <c r="Z63" s="81" t="s">
        <v>26</v>
      </c>
      <c r="AA63" s="26"/>
      <c r="AB63" s="14"/>
      <c r="AC63" s="15"/>
      <c r="AD63" s="15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1:47" ht="15" customHeight="1">
      <c r="A64" s="77" t="s">
        <v>1653</v>
      </c>
      <c r="B64" s="77" t="s">
        <v>1654</v>
      </c>
      <c r="C64" s="137" t="s">
        <v>1655</v>
      </c>
      <c r="D64" s="141">
        <v>7.49</v>
      </c>
      <c r="E64" s="141">
        <f t="shared" si="2"/>
        <v>2.9960000000000004</v>
      </c>
      <c r="F64" s="78">
        <v>2.875</v>
      </c>
      <c r="G64" s="78">
        <v>0.5</v>
      </c>
      <c r="H64" s="78">
        <v>7.875</v>
      </c>
      <c r="I64" s="78">
        <v>0.05</v>
      </c>
      <c r="J64" s="79">
        <v>6</v>
      </c>
      <c r="K64" s="78">
        <v>2.25</v>
      </c>
      <c r="L64" s="78">
        <v>9.5</v>
      </c>
      <c r="M64" s="78">
        <v>4</v>
      </c>
      <c r="N64" s="78">
        <v>0.33</v>
      </c>
      <c r="O64" s="80">
        <f t="shared" si="5"/>
        <v>85.5</v>
      </c>
      <c r="P64" s="79">
        <v>72</v>
      </c>
      <c r="Q64" s="78">
        <v>10</v>
      </c>
      <c r="R64" s="78">
        <v>14</v>
      </c>
      <c r="S64" s="78">
        <v>8</v>
      </c>
      <c r="T64" s="78">
        <v>45</v>
      </c>
      <c r="U64" s="80">
        <f t="shared" si="6"/>
        <v>0.64814814814814814</v>
      </c>
      <c r="V64" s="26"/>
      <c r="W64" s="26"/>
      <c r="X64" s="26"/>
      <c r="Y64" s="26"/>
      <c r="Z64" s="81" t="s">
        <v>26</v>
      </c>
      <c r="AA64" s="26"/>
      <c r="AB64" s="14"/>
      <c r="AC64" s="15"/>
      <c r="AD64" s="15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</row>
    <row r="65" spans="1:47" ht="15" customHeight="1">
      <c r="A65" s="77" t="s">
        <v>1650</v>
      </c>
      <c r="B65" s="77" t="s">
        <v>1651</v>
      </c>
      <c r="C65" s="137" t="s">
        <v>1652</v>
      </c>
      <c r="D65" s="141">
        <v>7.49</v>
      </c>
      <c r="E65" s="141">
        <f t="shared" si="2"/>
        <v>2.9960000000000004</v>
      </c>
      <c r="F65" s="78">
        <v>2.875</v>
      </c>
      <c r="G65" s="78">
        <v>0.5</v>
      </c>
      <c r="H65" s="78">
        <v>7.875</v>
      </c>
      <c r="I65" s="78">
        <v>0.05</v>
      </c>
      <c r="J65" s="79">
        <v>6</v>
      </c>
      <c r="K65" s="78">
        <v>2.25</v>
      </c>
      <c r="L65" s="78">
        <v>9.5</v>
      </c>
      <c r="M65" s="78">
        <v>4</v>
      </c>
      <c r="N65" s="78">
        <v>0.33</v>
      </c>
      <c r="O65" s="80">
        <f t="shared" si="5"/>
        <v>85.5</v>
      </c>
      <c r="P65" s="79">
        <v>72</v>
      </c>
      <c r="Q65" s="78">
        <v>10</v>
      </c>
      <c r="R65" s="78">
        <v>14</v>
      </c>
      <c r="S65" s="78">
        <v>8</v>
      </c>
      <c r="T65" s="78">
        <v>45</v>
      </c>
      <c r="U65" s="80">
        <f t="shared" si="6"/>
        <v>0.64814814814814814</v>
      </c>
      <c r="V65" s="26"/>
      <c r="W65" s="26"/>
      <c r="X65" s="26"/>
      <c r="Y65" s="26"/>
      <c r="Z65" s="81" t="s">
        <v>26</v>
      </c>
      <c r="AA65" s="26"/>
      <c r="AB65" s="14"/>
      <c r="AC65" s="15"/>
      <c r="AD65" s="15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 ht="15" customHeight="1">
      <c r="A66" s="77" t="s">
        <v>1647</v>
      </c>
      <c r="B66" s="77" t="s">
        <v>1648</v>
      </c>
      <c r="C66" s="137" t="s">
        <v>1649</v>
      </c>
      <c r="D66" s="141">
        <v>7.49</v>
      </c>
      <c r="E66" s="141">
        <f t="shared" si="2"/>
        <v>2.9960000000000004</v>
      </c>
      <c r="F66" s="78">
        <v>2.875</v>
      </c>
      <c r="G66" s="78">
        <v>0.5</v>
      </c>
      <c r="H66" s="78">
        <v>7.875</v>
      </c>
      <c r="I66" s="78">
        <v>0.05</v>
      </c>
      <c r="J66" s="79">
        <v>6</v>
      </c>
      <c r="K66" s="78">
        <v>2.25</v>
      </c>
      <c r="L66" s="78">
        <v>9.5</v>
      </c>
      <c r="M66" s="78">
        <v>4</v>
      </c>
      <c r="N66" s="78">
        <v>0.33</v>
      </c>
      <c r="O66" s="80">
        <f t="shared" si="5"/>
        <v>85.5</v>
      </c>
      <c r="P66" s="79">
        <v>72</v>
      </c>
      <c r="Q66" s="78">
        <v>10</v>
      </c>
      <c r="R66" s="78">
        <v>14</v>
      </c>
      <c r="S66" s="78">
        <v>8</v>
      </c>
      <c r="T66" s="78">
        <v>45</v>
      </c>
      <c r="U66" s="80">
        <f t="shared" si="6"/>
        <v>0.64814814814814814</v>
      </c>
      <c r="V66" s="26"/>
      <c r="W66" s="26"/>
      <c r="X66" s="26"/>
      <c r="Y66" s="26"/>
      <c r="Z66" s="81" t="s">
        <v>26</v>
      </c>
      <c r="AA66" s="26"/>
      <c r="AB66" s="14"/>
      <c r="AC66" s="15"/>
      <c r="AD66" s="15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</row>
    <row r="67" spans="1:47" ht="15" customHeight="1">
      <c r="A67" s="77" t="s">
        <v>1644</v>
      </c>
      <c r="B67" s="77" t="s">
        <v>1645</v>
      </c>
      <c r="C67" s="137" t="s">
        <v>1646</v>
      </c>
      <c r="D67" s="141">
        <v>7.49</v>
      </c>
      <c r="E67" s="141">
        <f t="shared" si="2"/>
        <v>2.9960000000000004</v>
      </c>
      <c r="F67" s="78">
        <v>2.875</v>
      </c>
      <c r="G67" s="78">
        <v>0.5</v>
      </c>
      <c r="H67" s="78">
        <v>7.875</v>
      </c>
      <c r="I67" s="78">
        <v>0.05</v>
      </c>
      <c r="J67" s="79">
        <v>6</v>
      </c>
      <c r="K67" s="78">
        <v>2.25</v>
      </c>
      <c r="L67" s="78">
        <v>9.5</v>
      </c>
      <c r="M67" s="78">
        <v>4</v>
      </c>
      <c r="N67" s="78">
        <v>0.33</v>
      </c>
      <c r="O67" s="80">
        <f t="shared" si="5"/>
        <v>85.5</v>
      </c>
      <c r="P67" s="79">
        <v>72</v>
      </c>
      <c r="Q67" s="78">
        <v>10</v>
      </c>
      <c r="R67" s="78">
        <v>14</v>
      </c>
      <c r="S67" s="78">
        <v>8</v>
      </c>
      <c r="T67" s="78">
        <v>45</v>
      </c>
      <c r="U67" s="80">
        <f t="shared" si="6"/>
        <v>0.64814814814814814</v>
      </c>
      <c r="V67" s="26"/>
      <c r="W67" s="26"/>
      <c r="X67" s="26"/>
      <c r="Y67" s="26"/>
      <c r="Z67" s="81" t="s">
        <v>26</v>
      </c>
      <c r="AA67" s="26"/>
      <c r="AB67" s="14"/>
      <c r="AC67" s="15"/>
      <c r="AD67" s="15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</row>
    <row r="68" spans="1:47" ht="15" customHeight="1">
      <c r="A68" s="77" t="s">
        <v>1662</v>
      </c>
      <c r="B68" s="77" t="s">
        <v>1663</v>
      </c>
      <c r="C68" s="137" t="s">
        <v>1664</v>
      </c>
      <c r="D68" s="141">
        <v>26.99</v>
      </c>
      <c r="E68" s="141">
        <f t="shared" ref="E68:E131" si="7">D68*0.4</f>
        <v>10.795999999999999</v>
      </c>
      <c r="F68" s="78">
        <v>5.875</v>
      </c>
      <c r="G68" s="78">
        <v>0.5</v>
      </c>
      <c r="H68" s="78">
        <v>7.875</v>
      </c>
      <c r="I68" s="78">
        <v>0.17</v>
      </c>
      <c r="J68" s="79">
        <v>3</v>
      </c>
      <c r="K68" s="78">
        <v>7.875</v>
      </c>
      <c r="L68" s="78">
        <v>5.875</v>
      </c>
      <c r="M68" s="78">
        <v>1.5</v>
      </c>
      <c r="N68" s="78">
        <v>0.55000000000000004</v>
      </c>
      <c r="O68" s="80">
        <f t="shared" si="5"/>
        <v>69.3984375</v>
      </c>
      <c r="P68" s="79">
        <v>48</v>
      </c>
      <c r="Q68" s="78">
        <v>14</v>
      </c>
      <c r="R68" s="78">
        <v>14</v>
      </c>
      <c r="S68" s="78">
        <v>10</v>
      </c>
      <c r="T68" s="78">
        <v>9</v>
      </c>
      <c r="U68" s="80">
        <f t="shared" si="6"/>
        <v>1.1342592592592593</v>
      </c>
      <c r="V68" s="26"/>
      <c r="W68" s="26"/>
      <c r="X68" s="26"/>
      <c r="Y68" s="26"/>
      <c r="Z68" s="81" t="s">
        <v>26</v>
      </c>
      <c r="AA68" s="26"/>
      <c r="AB68" s="14"/>
      <c r="AC68" s="15"/>
      <c r="AD68" s="15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</row>
    <row r="69" spans="1:47" ht="15" customHeight="1">
      <c r="A69" s="77" t="s">
        <v>1659</v>
      </c>
      <c r="B69" s="77" t="s">
        <v>1660</v>
      </c>
      <c r="C69" s="137" t="s">
        <v>1661</v>
      </c>
      <c r="D69" s="141">
        <v>26.99</v>
      </c>
      <c r="E69" s="141">
        <f t="shared" si="7"/>
        <v>10.795999999999999</v>
      </c>
      <c r="F69" s="78">
        <v>5.875</v>
      </c>
      <c r="G69" s="78">
        <v>0.5</v>
      </c>
      <c r="H69" s="78">
        <v>7.875</v>
      </c>
      <c r="I69" s="78">
        <v>0.17</v>
      </c>
      <c r="J69" s="79">
        <v>3</v>
      </c>
      <c r="K69" s="78">
        <v>7.875</v>
      </c>
      <c r="L69" s="78">
        <v>5.875</v>
      </c>
      <c r="M69" s="78">
        <v>1.5</v>
      </c>
      <c r="N69" s="78">
        <v>0.55000000000000004</v>
      </c>
      <c r="O69" s="80">
        <f t="shared" si="5"/>
        <v>69.3984375</v>
      </c>
      <c r="P69" s="79">
        <v>48</v>
      </c>
      <c r="Q69" s="78">
        <v>14</v>
      </c>
      <c r="R69" s="78">
        <v>14</v>
      </c>
      <c r="S69" s="78">
        <v>10</v>
      </c>
      <c r="T69" s="78">
        <v>9</v>
      </c>
      <c r="U69" s="80">
        <f t="shared" si="6"/>
        <v>1.1342592592592593</v>
      </c>
      <c r="V69" s="26"/>
      <c r="W69" s="26"/>
      <c r="X69" s="26"/>
      <c r="Y69" s="26"/>
      <c r="Z69" s="81" t="s">
        <v>26</v>
      </c>
      <c r="AA69" s="26"/>
      <c r="AB69" s="14"/>
      <c r="AC69" s="15"/>
      <c r="AD69" s="15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</row>
    <row r="70" spans="1:47" ht="15" customHeight="1">
      <c r="A70" s="77" t="s">
        <v>2001</v>
      </c>
      <c r="B70" s="77" t="s">
        <v>2002</v>
      </c>
      <c r="C70" s="137" t="s">
        <v>2003</v>
      </c>
      <c r="D70" s="141">
        <v>3.69</v>
      </c>
      <c r="E70" s="141">
        <f t="shared" si="7"/>
        <v>1.476</v>
      </c>
      <c r="F70" s="78">
        <v>0.375</v>
      </c>
      <c r="G70" s="78">
        <v>0.375</v>
      </c>
      <c r="H70" s="78">
        <v>5.625</v>
      </c>
      <c r="I70" s="78">
        <v>0.02</v>
      </c>
      <c r="J70" s="79">
        <v>6</v>
      </c>
      <c r="K70" s="78">
        <v>5.625</v>
      </c>
      <c r="L70" s="78">
        <v>2.625</v>
      </c>
      <c r="M70" s="78">
        <v>0.375</v>
      </c>
      <c r="N70" s="78">
        <v>0.12</v>
      </c>
      <c r="O70" s="80">
        <f t="shared" si="5"/>
        <v>5.537109375</v>
      </c>
      <c r="P70" s="79">
        <v>720</v>
      </c>
      <c r="Q70" s="78">
        <v>13</v>
      </c>
      <c r="R70" s="78">
        <v>14</v>
      </c>
      <c r="S70" s="78">
        <v>8</v>
      </c>
      <c r="T70" s="78">
        <v>26</v>
      </c>
      <c r="U70" s="80">
        <f t="shared" si="6"/>
        <v>0.84259259259259256</v>
      </c>
      <c r="V70" s="26"/>
      <c r="W70" s="26"/>
      <c r="X70" s="26"/>
      <c r="Y70" s="26"/>
      <c r="Z70" s="81" t="s">
        <v>26</v>
      </c>
      <c r="AA70" s="26"/>
      <c r="AB70" s="14"/>
      <c r="AC70" s="15"/>
      <c r="AD70" s="15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</row>
    <row r="71" spans="1:47" ht="15" customHeight="1">
      <c r="A71" s="77" t="s">
        <v>2004</v>
      </c>
      <c r="B71" s="77" t="s">
        <v>2005</v>
      </c>
      <c r="C71" s="137" t="s">
        <v>2006</v>
      </c>
      <c r="D71" s="141">
        <v>3.69</v>
      </c>
      <c r="E71" s="141">
        <f t="shared" si="7"/>
        <v>1.476</v>
      </c>
      <c r="F71" s="78">
        <v>0.375</v>
      </c>
      <c r="G71" s="78">
        <v>0.375</v>
      </c>
      <c r="H71" s="78">
        <v>5.625</v>
      </c>
      <c r="I71" s="78">
        <v>0.02</v>
      </c>
      <c r="J71" s="79">
        <v>6</v>
      </c>
      <c r="K71" s="78">
        <v>5.625</v>
      </c>
      <c r="L71" s="78">
        <v>2.625</v>
      </c>
      <c r="M71" s="78">
        <v>0.375</v>
      </c>
      <c r="N71" s="78">
        <v>0.12</v>
      </c>
      <c r="O71" s="80">
        <f t="shared" si="5"/>
        <v>5.537109375</v>
      </c>
      <c r="P71" s="79">
        <v>720</v>
      </c>
      <c r="Q71" s="78">
        <v>13</v>
      </c>
      <c r="R71" s="78">
        <v>14</v>
      </c>
      <c r="S71" s="78">
        <v>8</v>
      </c>
      <c r="T71" s="78">
        <v>26</v>
      </c>
      <c r="U71" s="80">
        <f t="shared" si="6"/>
        <v>0.84259259259259256</v>
      </c>
      <c r="V71" s="26"/>
      <c r="W71" s="26"/>
      <c r="X71" s="26"/>
      <c r="Y71" s="26"/>
      <c r="Z71" s="81" t="s">
        <v>26</v>
      </c>
      <c r="AA71" s="26"/>
      <c r="AB71" s="14"/>
      <c r="AC71" s="15"/>
      <c r="AD71" s="15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</row>
    <row r="72" spans="1:47" ht="15" customHeight="1">
      <c r="A72" s="77" t="s">
        <v>2007</v>
      </c>
      <c r="B72" s="77" t="s">
        <v>2008</v>
      </c>
      <c r="C72" s="137" t="s">
        <v>2009</v>
      </c>
      <c r="D72" s="141">
        <v>3.79</v>
      </c>
      <c r="E72" s="141">
        <f t="shared" si="7"/>
        <v>1.516</v>
      </c>
      <c r="F72" s="78">
        <v>0.75</v>
      </c>
      <c r="G72" s="78">
        <v>1.875</v>
      </c>
      <c r="H72" s="78">
        <v>7.25</v>
      </c>
      <c r="I72" s="78">
        <v>3.1E-2</v>
      </c>
      <c r="J72" s="79">
        <v>12</v>
      </c>
      <c r="K72" s="78">
        <v>7.5</v>
      </c>
      <c r="L72" s="78">
        <v>3.75</v>
      </c>
      <c r="M72" s="78">
        <v>2.25</v>
      </c>
      <c r="N72" s="78">
        <v>0.43099999999999999</v>
      </c>
      <c r="O72" s="80">
        <f t="shared" si="5"/>
        <v>63.28125</v>
      </c>
      <c r="P72" s="79">
        <v>144</v>
      </c>
      <c r="Q72" s="78">
        <v>9.5</v>
      </c>
      <c r="R72" s="78">
        <v>17</v>
      </c>
      <c r="S72" s="78">
        <v>14</v>
      </c>
      <c r="T72" s="78">
        <v>9</v>
      </c>
      <c r="U72" s="80">
        <f t="shared" si="6"/>
        <v>1.3084490740740742</v>
      </c>
      <c r="V72" s="26"/>
      <c r="W72" s="26"/>
      <c r="X72" s="26"/>
      <c r="Y72" s="26"/>
      <c r="Z72" s="81" t="s">
        <v>26</v>
      </c>
      <c r="AA72" s="26"/>
      <c r="AB72" s="14"/>
      <c r="AC72" s="15"/>
      <c r="AD72" s="15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</row>
    <row r="73" spans="1:47" ht="15" customHeight="1">
      <c r="A73" s="77" t="s">
        <v>2010</v>
      </c>
      <c r="B73" s="77" t="s">
        <v>2011</v>
      </c>
      <c r="C73" s="137" t="s">
        <v>2012</v>
      </c>
      <c r="D73" s="141">
        <v>3.79</v>
      </c>
      <c r="E73" s="141">
        <f t="shared" si="7"/>
        <v>1.516</v>
      </c>
      <c r="F73" s="78">
        <v>0.75</v>
      </c>
      <c r="G73" s="78">
        <v>1.875</v>
      </c>
      <c r="H73" s="78">
        <v>7.25</v>
      </c>
      <c r="I73" s="78">
        <v>3.1E-2</v>
      </c>
      <c r="J73" s="79">
        <v>12</v>
      </c>
      <c r="K73" s="78">
        <v>7.5</v>
      </c>
      <c r="L73" s="78">
        <v>3.75</v>
      </c>
      <c r="M73" s="78">
        <v>2.25</v>
      </c>
      <c r="N73" s="78">
        <v>0.43099999999999999</v>
      </c>
      <c r="O73" s="80">
        <f t="shared" si="5"/>
        <v>63.28125</v>
      </c>
      <c r="P73" s="79">
        <v>144</v>
      </c>
      <c r="Q73" s="78">
        <v>9.5</v>
      </c>
      <c r="R73" s="78">
        <v>17</v>
      </c>
      <c r="S73" s="78">
        <v>14</v>
      </c>
      <c r="T73" s="78">
        <v>9</v>
      </c>
      <c r="U73" s="80">
        <f t="shared" si="6"/>
        <v>1.3084490740740742</v>
      </c>
      <c r="V73" s="26"/>
      <c r="W73" s="26"/>
      <c r="X73" s="26"/>
      <c r="Y73" s="26"/>
      <c r="Z73" s="81" t="s">
        <v>26</v>
      </c>
      <c r="AA73" s="26"/>
      <c r="AB73" s="14"/>
      <c r="AC73" s="15"/>
      <c r="AD73" s="15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</row>
    <row r="74" spans="1:47" ht="15" customHeight="1">
      <c r="A74" s="77" t="s">
        <v>1665</v>
      </c>
      <c r="B74" s="77" t="s">
        <v>1666</v>
      </c>
      <c r="C74" s="137" t="s">
        <v>1667</v>
      </c>
      <c r="D74" s="141">
        <v>4.3899999999999997</v>
      </c>
      <c r="E74" s="141">
        <f t="shared" si="7"/>
        <v>1.756</v>
      </c>
      <c r="F74" s="78">
        <v>2.875</v>
      </c>
      <c r="G74" s="78">
        <v>0.5</v>
      </c>
      <c r="H74" s="78">
        <v>7.25</v>
      </c>
      <c r="I74" s="78">
        <v>7.9000000000000001E-2</v>
      </c>
      <c r="J74" s="79">
        <v>6</v>
      </c>
      <c r="K74" s="78">
        <v>2.25</v>
      </c>
      <c r="L74" s="78">
        <v>4</v>
      </c>
      <c r="M74" s="78">
        <v>7.25</v>
      </c>
      <c r="N74" s="78">
        <v>0.52700000000000002</v>
      </c>
      <c r="O74" s="80">
        <f t="shared" si="5"/>
        <v>65.25</v>
      </c>
      <c r="P74" s="79">
        <v>72</v>
      </c>
      <c r="Q74" s="78">
        <v>14</v>
      </c>
      <c r="R74" s="78">
        <v>10</v>
      </c>
      <c r="S74" s="78">
        <v>10</v>
      </c>
      <c r="T74" s="78">
        <v>7</v>
      </c>
      <c r="U74" s="80">
        <f t="shared" si="6"/>
        <v>0.81018518518518523</v>
      </c>
      <c r="V74" s="26"/>
      <c r="W74" s="26"/>
      <c r="X74" s="26"/>
      <c r="Y74" s="26"/>
      <c r="Z74" s="81" t="s">
        <v>26</v>
      </c>
      <c r="AA74" s="26"/>
      <c r="AB74" s="14"/>
      <c r="AC74" s="15"/>
      <c r="AD74" s="15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</row>
    <row r="75" spans="1:47" s="72" customFormat="1" ht="15" customHeight="1">
      <c r="A75" s="121" t="s">
        <v>5354</v>
      </c>
      <c r="B75" s="121" t="s">
        <v>5205</v>
      </c>
      <c r="C75" s="139" t="s">
        <v>5589</v>
      </c>
      <c r="D75" s="122">
        <v>4.09</v>
      </c>
      <c r="E75" s="141">
        <f t="shared" si="7"/>
        <v>1.6360000000000001</v>
      </c>
      <c r="F75" s="123">
        <v>0.5</v>
      </c>
      <c r="G75" s="123">
        <v>0.5</v>
      </c>
      <c r="H75" s="123">
        <v>5.5</v>
      </c>
      <c r="I75" s="123">
        <v>0.03</v>
      </c>
      <c r="J75" s="124">
        <v>6</v>
      </c>
      <c r="K75" s="123">
        <v>5.75</v>
      </c>
      <c r="L75" s="123">
        <v>1.875</v>
      </c>
      <c r="M75" s="123">
        <v>1.25</v>
      </c>
      <c r="N75" s="123">
        <v>0.23</v>
      </c>
      <c r="O75" s="125">
        <f t="shared" si="5"/>
        <v>13.4765625</v>
      </c>
      <c r="P75" s="124">
        <v>720</v>
      </c>
      <c r="Q75" s="123">
        <v>15.5</v>
      </c>
      <c r="R75" s="123">
        <v>15.5</v>
      </c>
      <c r="S75" s="123">
        <v>12.5</v>
      </c>
      <c r="T75" s="123">
        <v>44.05</v>
      </c>
      <c r="U75" s="125">
        <f t="shared" si="6"/>
        <v>1.7379195601851851</v>
      </c>
      <c r="V75" s="126"/>
      <c r="W75" s="126"/>
      <c r="X75" s="126"/>
      <c r="Y75" s="126"/>
      <c r="Z75" s="127" t="s">
        <v>26</v>
      </c>
      <c r="AA75" s="126"/>
      <c r="AB75" s="128"/>
      <c r="AC75" s="129"/>
      <c r="AD75" s="129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</row>
    <row r="76" spans="1:47" s="72" customFormat="1" ht="15" customHeight="1">
      <c r="A76" s="121" t="s">
        <v>5774</v>
      </c>
      <c r="B76" s="121" t="s">
        <v>5782</v>
      </c>
      <c r="C76" s="139" t="s">
        <v>5766</v>
      </c>
      <c r="D76" s="122">
        <v>4.09</v>
      </c>
      <c r="E76" s="141">
        <f t="shared" si="7"/>
        <v>1.6360000000000001</v>
      </c>
      <c r="F76" s="123">
        <v>0.5</v>
      </c>
      <c r="G76" s="123">
        <v>0.5</v>
      </c>
      <c r="H76" s="123">
        <v>5.5</v>
      </c>
      <c r="I76" s="123">
        <v>0.03</v>
      </c>
      <c r="J76" s="124">
        <v>6</v>
      </c>
      <c r="K76" s="123">
        <v>5.75</v>
      </c>
      <c r="L76" s="123">
        <v>1.875</v>
      </c>
      <c r="M76" s="123">
        <v>1.25</v>
      </c>
      <c r="N76" s="123">
        <v>0.23</v>
      </c>
      <c r="O76" s="125">
        <f t="shared" si="5"/>
        <v>13.4765625</v>
      </c>
      <c r="P76" s="124">
        <v>720</v>
      </c>
      <c r="Q76" s="123">
        <v>15.5</v>
      </c>
      <c r="R76" s="123">
        <v>15.5</v>
      </c>
      <c r="S76" s="123">
        <v>12.5</v>
      </c>
      <c r="T76" s="123">
        <v>44.05</v>
      </c>
      <c r="U76" s="125">
        <f t="shared" si="6"/>
        <v>1.7379195601851851</v>
      </c>
      <c r="V76" s="126"/>
      <c r="W76" s="126"/>
      <c r="X76" s="126"/>
      <c r="Y76" s="126"/>
      <c r="Z76" s="127" t="s">
        <v>26</v>
      </c>
      <c r="AA76" s="126"/>
      <c r="AB76" s="128"/>
      <c r="AC76" s="129"/>
      <c r="AD76" s="129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</row>
    <row r="77" spans="1:47" s="72" customFormat="1" ht="15" customHeight="1">
      <c r="A77" s="121" t="s">
        <v>5775</v>
      </c>
      <c r="B77" s="121" t="s">
        <v>5783</v>
      </c>
      <c r="C77" s="139" t="s">
        <v>5767</v>
      </c>
      <c r="D77" s="122">
        <v>4.09</v>
      </c>
      <c r="E77" s="141">
        <f t="shared" si="7"/>
        <v>1.6360000000000001</v>
      </c>
      <c r="F77" s="123">
        <v>0.5</v>
      </c>
      <c r="G77" s="123">
        <v>0.5</v>
      </c>
      <c r="H77" s="123">
        <v>5.5</v>
      </c>
      <c r="I77" s="123">
        <v>0.03</v>
      </c>
      <c r="J77" s="124">
        <v>6</v>
      </c>
      <c r="K77" s="123">
        <v>5.75</v>
      </c>
      <c r="L77" s="123">
        <v>1.875</v>
      </c>
      <c r="M77" s="123">
        <v>1.25</v>
      </c>
      <c r="N77" s="123">
        <v>0.23</v>
      </c>
      <c r="O77" s="125">
        <f t="shared" ref="O77:O78" si="8">K77*L77*M77</f>
        <v>13.4765625</v>
      </c>
      <c r="P77" s="124">
        <v>720</v>
      </c>
      <c r="Q77" s="123">
        <v>15.5</v>
      </c>
      <c r="R77" s="123">
        <v>15.5</v>
      </c>
      <c r="S77" s="123">
        <v>12.5</v>
      </c>
      <c r="T77" s="123">
        <v>44.05</v>
      </c>
      <c r="U77" s="125">
        <f t="shared" ref="U77:U78" si="9">Q77*R77*S77/1728</f>
        <v>1.7379195601851851</v>
      </c>
      <c r="V77" s="126"/>
      <c r="W77" s="126"/>
      <c r="X77" s="126"/>
      <c r="Y77" s="126"/>
      <c r="Z77" s="127" t="s">
        <v>26</v>
      </c>
      <c r="AA77" s="126"/>
      <c r="AB77" s="128"/>
      <c r="AC77" s="129"/>
      <c r="AD77" s="129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</row>
    <row r="78" spans="1:47" s="72" customFormat="1" ht="15" customHeight="1">
      <c r="A78" s="121" t="s">
        <v>5776</v>
      </c>
      <c r="B78" s="121" t="s">
        <v>5784</v>
      </c>
      <c r="C78" s="139" t="s">
        <v>5768</v>
      </c>
      <c r="D78" s="122">
        <v>4.09</v>
      </c>
      <c r="E78" s="141">
        <f t="shared" si="7"/>
        <v>1.6360000000000001</v>
      </c>
      <c r="F78" s="123">
        <v>0.5</v>
      </c>
      <c r="G78" s="123">
        <v>0.5</v>
      </c>
      <c r="H78" s="123">
        <v>5.5</v>
      </c>
      <c r="I78" s="123">
        <v>0.03</v>
      </c>
      <c r="J78" s="124">
        <v>6</v>
      </c>
      <c r="K78" s="123">
        <v>5.75</v>
      </c>
      <c r="L78" s="123">
        <v>1.875</v>
      </c>
      <c r="M78" s="123">
        <v>1.25</v>
      </c>
      <c r="N78" s="123">
        <v>0.23</v>
      </c>
      <c r="O78" s="125">
        <f t="shared" si="8"/>
        <v>13.4765625</v>
      </c>
      <c r="P78" s="124">
        <v>720</v>
      </c>
      <c r="Q78" s="123">
        <v>15.5</v>
      </c>
      <c r="R78" s="123">
        <v>15.5</v>
      </c>
      <c r="S78" s="123">
        <v>12.5</v>
      </c>
      <c r="T78" s="123">
        <v>44.05</v>
      </c>
      <c r="U78" s="125">
        <f t="shared" si="9"/>
        <v>1.7379195601851851</v>
      </c>
      <c r="V78" s="126"/>
      <c r="W78" s="126"/>
      <c r="X78" s="126"/>
      <c r="Y78" s="126"/>
      <c r="Z78" s="127" t="s">
        <v>26</v>
      </c>
      <c r="AA78" s="126"/>
      <c r="AB78" s="128"/>
      <c r="AC78" s="129"/>
      <c r="AD78" s="129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</row>
    <row r="79" spans="1:47" s="72" customFormat="1" ht="15" customHeight="1">
      <c r="A79" s="121" t="s">
        <v>5777</v>
      </c>
      <c r="B79" s="121" t="s">
        <v>5785</v>
      </c>
      <c r="C79" s="139" t="s">
        <v>5769</v>
      </c>
      <c r="D79" s="122">
        <v>4.09</v>
      </c>
      <c r="E79" s="141">
        <f t="shared" si="7"/>
        <v>1.6360000000000001</v>
      </c>
      <c r="F79" s="123">
        <v>0.5</v>
      </c>
      <c r="G79" s="123">
        <v>0.5</v>
      </c>
      <c r="H79" s="123">
        <v>5.5</v>
      </c>
      <c r="I79" s="123">
        <v>0.03</v>
      </c>
      <c r="J79" s="124">
        <v>6</v>
      </c>
      <c r="K79" s="123">
        <v>5.75</v>
      </c>
      <c r="L79" s="123">
        <v>1.875</v>
      </c>
      <c r="M79" s="123">
        <v>1.25</v>
      </c>
      <c r="N79" s="123">
        <v>0.23</v>
      </c>
      <c r="O79" s="125">
        <f t="shared" ref="O79:O80" si="10">K79*L79*M79</f>
        <v>13.4765625</v>
      </c>
      <c r="P79" s="124">
        <v>720</v>
      </c>
      <c r="Q79" s="123">
        <v>15.5</v>
      </c>
      <c r="R79" s="123">
        <v>15.5</v>
      </c>
      <c r="S79" s="123">
        <v>12.5</v>
      </c>
      <c r="T79" s="123">
        <v>44.05</v>
      </c>
      <c r="U79" s="125">
        <f t="shared" ref="U79:U80" si="11">Q79*R79*S79/1728</f>
        <v>1.7379195601851851</v>
      </c>
      <c r="V79" s="126"/>
      <c r="W79" s="126"/>
      <c r="X79" s="126"/>
      <c r="Y79" s="126"/>
      <c r="Z79" s="127" t="s">
        <v>26</v>
      </c>
      <c r="AA79" s="126"/>
      <c r="AB79" s="128"/>
      <c r="AC79" s="129"/>
      <c r="AD79" s="129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</row>
    <row r="80" spans="1:47" s="72" customFormat="1" ht="15" customHeight="1">
      <c r="A80" s="121" t="s">
        <v>5778</v>
      </c>
      <c r="B80" s="121" t="s">
        <v>5786</v>
      </c>
      <c r="C80" s="139" t="s">
        <v>5770</v>
      </c>
      <c r="D80" s="122">
        <v>4.09</v>
      </c>
      <c r="E80" s="141">
        <f t="shared" si="7"/>
        <v>1.6360000000000001</v>
      </c>
      <c r="F80" s="123">
        <v>0.5</v>
      </c>
      <c r="G80" s="123">
        <v>0.5</v>
      </c>
      <c r="H80" s="123">
        <v>5.5</v>
      </c>
      <c r="I80" s="123">
        <v>0.03</v>
      </c>
      <c r="J80" s="124">
        <v>6</v>
      </c>
      <c r="K80" s="123">
        <v>5.75</v>
      </c>
      <c r="L80" s="123">
        <v>1.875</v>
      </c>
      <c r="M80" s="123">
        <v>1.25</v>
      </c>
      <c r="N80" s="123">
        <v>0.23</v>
      </c>
      <c r="O80" s="125">
        <f t="shared" si="10"/>
        <v>13.4765625</v>
      </c>
      <c r="P80" s="124">
        <v>720</v>
      </c>
      <c r="Q80" s="123">
        <v>15.5</v>
      </c>
      <c r="R80" s="123">
        <v>15.5</v>
      </c>
      <c r="S80" s="123">
        <v>12.5</v>
      </c>
      <c r="T80" s="123">
        <v>44.05</v>
      </c>
      <c r="U80" s="125">
        <f t="shared" si="11"/>
        <v>1.7379195601851851</v>
      </c>
      <c r="V80" s="126"/>
      <c r="W80" s="126"/>
      <c r="X80" s="126"/>
      <c r="Y80" s="126"/>
      <c r="Z80" s="127" t="s">
        <v>26</v>
      </c>
      <c r="AA80" s="126"/>
      <c r="AB80" s="128"/>
      <c r="AC80" s="129"/>
      <c r="AD80" s="129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</row>
    <row r="81" spans="1:47" s="72" customFormat="1" ht="15" customHeight="1">
      <c r="A81" s="121" t="s">
        <v>5779</v>
      </c>
      <c r="B81" s="121" t="s">
        <v>5787</v>
      </c>
      <c r="C81" s="139" t="s">
        <v>5771</v>
      </c>
      <c r="D81" s="122">
        <v>4.09</v>
      </c>
      <c r="E81" s="141">
        <f t="shared" si="7"/>
        <v>1.6360000000000001</v>
      </c>
      <c r="F81" s="123">
        <v>0.5</v>
      </c>
      <c r="G81" s="123">
        <v>0.5</v>
      </c>
      <c r="H81" s="123">
        <v>5.5</v>
      </c>
      <c r="I81" s="123">
        <v>0.03</v>
      </c>
      <c r="J81" s="124">
        <v>6</v>
      </c>
      <c r="K81" s="123">
        <v>5.75</v>
      </c>
      <c r="L81" s="123">
        <v>1.875</v>
      </c>
      <c r="M81" s="123">
        <v>1.25</v>
      </c>
      <c r="N81" s="123">
        <v>0.23</v>
      </c>
      <c r="O81" s="125">
        <f t="shared" si="5"/>
        <v>13.4765625</v>
      </c>
      <c r="P81" s="124">
        <v>720</v>
      </c>
      <c r="Q81" s="123">
        <v>15.5</v>
      </c>
      <c r="R81" s="123">
        <v>15.5</v>
      </c>
      <c r="S81" s="123">
        <v>12.5</v>
      </c>
      <c r="T81" s="123">
        <v>44.05</v>
      </c>
      <c r="U81" s="125">
        <f t="shared" si="6"/>
        <v>1.7379195601851851</v>
      </c>
      <c r="V81" s="126"/>
      <c r="W81" s="126"/>
      <c r="X81" s="126"/>
      <c r="Y81" s="126"/>
      <c r="Z81" s="127" t="s">
        <v>26</v>
      </c>
      <c r="AA81" s="126"/>
      <c r="AB81" s="128"/>
      <c r="AC81" s="129"/>
      <c r="AD81" s="129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</row>
    <row r="82" spans="1:47" s="72" customFormat="1" ht="15" customHeight="1">
      <c r="A82" s="121" t="s">
        <v>5780</v>
      </c>
      <c r="B82" s="121" t="s">
        <v>5788</v>
      </c>
      <c r="C82" s="139" t="s">
        <v>5772</v>
      </c>
      <c r="D82" s="122">
        <v>4.09</v>
      </c>
      <c r="E82" s="141">
        <f t="shared" si="7"/>
        <v>1.6360000000000001</v>
      </c>
      <c r="F82" s="123">
        <v>0.5</v>
      </c>
      <c r="G82" s="123">
        <v>0.5</v>
      </c>
      <c r="H82" s="123">
        <v>5.5</v>
      </c>
      <c r="I82" s="123">
        <v>0.03</v>
      </c>
      <c r="J82" s="124">
        <v>6</v>
      </c>
      <c r="K82" s="123">
        <v>5.75</v>
      </c>
      <c r="L82" s="123">
        <v>1.875</v>
      </c>
      <c r="M82" s="123">
        <v>1.25</v>
      </c>
      <c r="N82" s="123">
        <v>0.23</v>
      </c>
      <c r="O82" s="125">
        <f t="shared" ref="O82" si="12">K82*L82*M82</f>
        <v>13.4765625</v>
      </c>
      <c r="P82" s="124">
        <v>720</v>
      </c>
      <c r="Q82" s="123">
        <v>15.5</v>
      </c>
      <c r="R82" s="123">
        <v>15.5</v>
      </c>
      <c r="S82" s="123">
        <v>12.5</v>
      </c>
      <c r="T82" s="123">
        <v>44.05</v>
      </c>
      <c r="U82" s="125">
        <f t="shared" ref="U82" si="13">Q82*R82*S82/1728</f>
        <v>1.7379195601851851</v>
      </c>
      <c r="V82" s="126"/>
      <c r="W82" s="126"/>
      <c r="X82" s="126"/>
      <c r="Y82" s="126"/>
      <c r="Z82" s="127"/>
      <c r="AA82" s="126"/>
      <c r="AB82" s="128"/>
      <c r="AC82" s="129"/>
      <c r="AD82" s="129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</row>
    <row r="83" spans="1:47" s="72" customFormat="1" ht="15" customHeight="1">
      <c r="A83" s="121" t="s">
        <v>5781</v>
      </c>
      <c r="B83" s="121" t="s">
        <v>5789</v>
      </c>
      <c r="C83" s="139" t="s">
        <v>5773</v>
      </c>
      <c r="D83" s="122">
        <v>4.09</v>
      </c>
      <c r="E83" s="141">
        <f t="shared" si="7"/>
        <v>1.6360000000000001</v>
      </c>
      <c r="F83" s="123">
        <v>0.5</v>
      </c>
      <c r="G83" s="123">
        <v>0.5</v>
      </c>
      <c r="H83" s="123">
        <v>5.5</v>
      </c>
      <c r="I83" s="123">
        <v>0.03</v>
      </c>
      <c r="J83" s="124">
        <v>6</v>
      </c>
      <c r="K83" s="123">
        <v>5.75</v>
      </c>
      <c r="L83" s="123">
        <v>1.875</v>
      </c>
      <c r="M83" s="123">
        <v>1.25</v>
      </c>
      <c r="N83" s="123">
        <v>0.23</v>
      </c>
      <c r="O83" s="125">
        <f t="shared" ref="O83:O91" si="14">K83*L83*M83</f>
        <v>13.4765625</v>
      </c>
      <c r="P83" s="124">
        <v>720</v>
      </c>
      <c r="Q83" s="123">
        <v>15.5</v>
      </c>
      <c r="R83" s="123">
        <v>15.5</v>
      </c>
      <c r="S83" s="123">
        <v>12.5</v>
      </c>
      <c r="T83" s="123">
        <v>44.05</v>
      </c>
      <c r="U83" s="125">
        <f t="shared" ref="U83:U91" si="15">Q83*R83*S83/1728</f>
        <v>1.7379195601851851</v>
      </c>
      <c r="V83" s="126"/>
      <c r="W83" s="126"/>
      <c r="X83" s="126"/>
      <c r="Y83" s="126"/>
      <c r="Z83" s="127" t="s">
        <v>26</v>
      </c>
      <c r="AA83" s="126"/>
      <c r="AB83" s="128"/>
      <c r="AC83" s="129"/>
      <c r="AD83" s="129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</row>
    <row r="84" spans="1:47" s="72" customFormat="1" ht="15" customHeight="1">
      <c r="A84" s="121" t="s">
        <v>5790</v>
      </c>
      <c r="B84" s="121" t="s">
        <v>5799</v>
      </c>
      <c r="C84" s="139" t="s">
        <v>5206</v>
      </c>
      <c r="D84" s="122">
        <v>4.1900000000000004</v>
      </c>
      <c r="E84" s="141">
        <f t="shared" si="7"/>
        <v>1.6760000000000002</v>
      </c>
      <c r="F84" s="123">
        <v>1.875</v>
      </c>
      <c r="G84" s="123">
        <v>0.75</v>
      </c>
      <c r="H84" s="123">
        <v>7.25</v>
      </c>
      <c r="I84" s="123">
        <v>0.1</v>
      </c>
      <c r="J84" s="124">
        <v>6</v>
      </c>
      <c r="K84" s="123">
        <v>2.25</v>
      </c>
      <c r="L84" s="123">
        <v>2.75</v>
      </c>
      <c r="M84" s="123">
        <v>7.5</v>
      </c>
      <c r="N84" s="123">
        <v>0.5</v>
      </c>
      <c r="O84" s="125">
        <f t="shared" ref="O84" si="16">K84*L84*M84</f>
        <v>46.40625</v>
      </c>
      <c r="P84" s="124">
        <v>144</v>
      </c>
      <c r="Q84" s="123">
        <v>17</v>
      </c>
      <c r="R84" s="123">
        <v>14</v>
      </c>
      <c r="S84" s="123">
        <v>9</v>
      </c>
      <c r="T84" s="123">
        <v>12.05</v>
      </c>
      <c r="U84" s="125">
        <f t="shared" ref="U84" si="17">Q84*R84*S84/1728</f>
        <v>1.2395833333333333</v>
      </c>
      <c r="V84" s="126"/>
      <c r="W84" s="126"/>
      <c r="X84" s="126"/>
      <c r="Y84" s="126"/>
      <c r="Z84" s="127" t="s">
        <v>26</v>
      </c>
      <c r="AA84" s="126"/>
      <c r="AB84" s="128"/>
      <c r="AC84" s="129"/>
      <c r="AD84" s="129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</row>
    <row r="85" spans="1:47" s="72" customFormat="1" ht="15" customHeight="1">
      <c r="A85" s="121" t="s">
        <v>5791</v>
      </c>
      <c r="B85" s="121" t="s">
        <v>5800</v>
      </c>
      <c r="C85" s="139" t="s">
        <v>5801</v>
      </c>
      <c r="D85" s="122">
        <v>4.1900000000000004</v>
      </c>
      <c r="E85" s="141">
        <f t="shared" si="7"/>
        <v>1.6760000000000002</v>
      </c>
      <c r="F85" s="123">
        <v>1.875</v>
      </c>
      <c r="G85" s="123">
        <v>0.75</v>
      </c>
      <c r="H85" s="123">
        <v>7.25</v>
      </c>
      <c r="I85" s="123">
        <v>0.1</v>
      </c>
      <c r="J85" s="124">
        <v>6</v>
      </c>
      <c r="K85" s="123">
        <v>2.25</v>
      </c>
      <c r="L85" s="123">
        <v>2.75</v>
      </c>
      <c r="M85" s="123">
        <v>7.5</v>
      </c>
      <c r="N85" s="123">
        <v>0.5</v>
      </c>
      <c r="O85" s="125">
        <f t="shared" si="14"/>
        <v>46.40625</v>
      </c>
      <c r="P85" s="124">
        <v>144</v>
      </c>
      <c r="Q85" s="123">
        <v>17</v>
      </c>
      <c r="R85" s="123">
        <v>14</v>
      </c>
      <c r="S85" s="123">
        <v>9</v>
      </c>
      <c r="T85" s="123">
        <v>12.05</v>
      </c>
      <c r="U85" s="125">
        <f t="shared" si="15"/>
        <v>1.2395833333333333</v>
      </c>
      <c r="V85" s="126"/>
      <c r="W85" s="126"/>
      <c r="X85" s="126"/>
      <c r="Y85" s="126"/>
      <c r="Z85" s="127" t="s">
        <v>26</v>
      </c>
      <c r="AA85" s="126"/>
      <c r="AB85" s="128"/>
      <c r="AC85" s="129"/>
      <c r="AD85" s="129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</row>
    <row r="86" spans="1:47" s="72" customFormat="1" ht="15" customHeight="1">
      <c r="A86" s="121" t="s">
        <v>5792</v>
      </c>
      <c r="B86" s="121" t="s">
        <v>5809</v>
      </c>
      <c r="C86" s="139" t="s">
        <v>5802</v>
      </c>
      <c r="D86" s="122">
        <v>4.1900000000000004</v>
      </c>
      <c r="E86" s="141">
        <f t="shared" si="7"/>
        <v>1.6760000000000002</v>
      </c>
      <c r="F86" s="123">
        <v>1.875</v>
      </c>
      <c r="G86" s="123">
        <v>0.75</v>
      </c>
      <c r="H86" s="123">
        <v>7.25</v>
      </c>
      <c r="I86" s="123">
        <v>0.1</v>
      </c>
      <c r="J86" s="124">
        <v>6</v>
      </c>
      <c r="K86" s="123">
        <v>2.25</v>
      </c>
      <c r="L86" s="123">
        <v>2.75</v>
      </c>
      <c r="M86" s="123">
        <v>7.5</v>
      </c>
      <c r="N86" s="123">
        <v>0.5</v>
      </c>
      <c r="O86" s="125">
        <f t="shared" si="14"/>
        <v>46.40625</v>
      </c>
      <c r="P86" s="124">
        <v>144</v>
      </c>
      <c r="Q86" s="123">
        <v>17</v>
      </c>
      <c r="R86" s="123">
        <v>14</v>
      </c>
      <c r="S86" s="123">
        <v>9</v>
      </c>
      <c r="T86" s="123">
        <v>12.05</v>
      </c>
      <c r="U86" s="125">
        <f t="shared" si="15"/>
        <v>1.2395833333333333</v>
      </c>
      <c r="V86" s="126"/>
      <c r="W86" s="126"/>
      <c r="X86" s="126"/>
      <c r="Y86" s="126"/>
      <c r="Z86" s="127" t="s">
        <v>26</v>
      </c>
      <c r="AA86" s="126"/>
      <c r="AB86" s="128"/>
      <c r="AC86" s="129"/>
      <c r="AD86" s="129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</row>
    <row r="87" spans="1:47" s="72" customFormat="1" ht="15" customHeight="1">
      <c r="A87" s="121" t="s">
        <v>5793</v>
      </c>
      <c r="B87" s="121" t="s">
        <v>5810</v>
      </c>
      <c r="C87" s="139" t="s">
        <v>5803</v>
      </c>
      <c r="D87" s="122">
        <v>4.1900000000000004</v>
      </c>
      <c r="E87" s="141">
        <f t="shared" si="7"/>
        <v>1.6760000000000002</v>
      </c>
      <c r="F87" s="123">
        <v>1.875</v>
      </c>
      <c r="G87" s="123">
        <v>0.75</v>
      </c>
      <c r="H87" s="123">
        <v>7.25</v>
      </c>
      <c r="I87" s="123">
        <v>0.1</v>
      </c>
      <c r="J87" s="124">
        <v>6</v>
      </c>
      <c r="K87" s="123">
        <v>2.25</v>
      </c>
      <c r="L87" s="123">
        <v>2.75</v>
      </c>
      <c r="M87" s="123">
        <v>7.5</v>
      </c>
      <c r="N87" s="123">
        <v>0.5</v>
      </c>
      <c r="O87" s="125">
        <f t="shared" ref="O87:O88" si="18">K87*L87*M87</f>
        <v>46.40625</v>
      </c>
      <c r="P87" s="124">
        <v>144</v>
      </c>
      <c r="Q87" s="123">
        <v>17</v>
      </c>
      <c r="R87" s="123">
        <v>14</v>
      </c>
      <c r="S87" s="123">
        <v>9</v>
      </c>
      <c r="T87" s="123">
        <v>12.05</v>
      </c>
      <c r="U87" s="125">
        <f t="shared" ref="U87:U88" si="19">Q87*R87*S87/1728</f>
        <v>1.2395833333333333</v>
      </c>
      <c r="V87" s="126"/>
      <c r="W87" s="126"/>
      <c r="X87" s="126"/>
      <c r="Y87" s="126"/>
      <c r="Z87" s="127" t="s">
        <v>26</v>
      </c>
      <c r="AA87" s="126"/>
      <c r="AB87" s="128"/>
      <c r="AC87" s="129"/>
      <c r="AD87" s="129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</row>
    <row r="88" spans="1:47" s="72" customFormat="1" ht="15" customHeight="1">
      <c r="A88" s="121" t="s">
        <v>5794</v>
      </c>
      <c r="B88" s="121" t="s">
        <v>5816</v>
      </c>
      <c r="C88" s="139" t="s">
        <v>5804</v>
      </c>
      <c r="D88" s="122">
        <v>4.1900000000000004</v>
      </c>
      <c r="E88" s="141">
        <f t="shared" si="7"/>
        <v>1.6760000000000002</v>
      </c>
      <c r="F88" s="123">
        <v>1.875</v>
      </c>
      <c r="G88" s="123">
        <v>0.75</v>
      </c>
      <c r="H88" s="123">
        <v>7.25</v>
      </c>
      <c r="I88" s="123">
        <v>0.1</v>
      </c>
      <c r="J88" s="124">
        <v>6</v>
      </c>
      <c r="K88" s="123">
        <v>2.25</v>
      </c>
      <c r="L88" s="123">
        <v>2.75</v>
      </c>
      <c r="M88" s="123">
        <v>7.5</v>
      </c>
      <c r="N88" s="123">
        <v>0.5</v>
      </c>
      <c r="O88" s="125">
        <f t="shared" si="18"/>
        <v>46.40625</v>
      </c>
      <c r="P88" s="124">
        <v>144</v>
      </c>
      <c r="Q88" s="123">
        <v>17</v>
      </c>
      <c r="R88" s="123">
        <v>14</v>
      </c>
      <c r="S88" s="123">
        <v>9</v>
      </c>
      <c r="T88" s="123">
        <v>12.05</v>
      </c>
      <c r="U88" s="125">
        <f t="shared" si="19"/>
        <v>1.2395833333333333</v>
      </c>
      <c r="V88" s="126"/>
      <c r="W88" s="126"/>
      <c r="X88" s="126"/>
      <c r="Y88" s="126"/>
      <c r="Z88" s="127" t="s">
        <v>26</v>
      </c>
      <c r="AA88" s="126"/>
      <c r="AB88" s="128"/>
      <c r="AC88" s="129"/>
      <c r="AD88" s="129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</row>
    <row r="89" spans="1:47" s="72" customFormat="1" ht="15" customHeight="1">
      <c r="A89" s="121" t="s">
        <v>5795</v>
      </c>
      <c r="B89" s="121" t="s">
        <v>5811</v>
      </c>
      <c r="C89" s="139" t="s">
        <v>5805</v>
      </c>
      <c r="D89" s="122">
        <v>4.1900000000000004</v>
      </c>
      <c r="E89" s="141">
        <f t="shared" si="7"/>
        <v>1.6760000000000002</v>
      </c>
      <c r="F89" s="123">
        <v>1.875</v>
      </c>
      <c r="G89" s="123">
        <v>0.75</v>
      </c>
      <c r="H89" s="123">
        <v>7.25</v>
      </c>
      <c r="I89" s="123">
        <v>0.1</v>
      </c>
      <c r="J89" s="124">
        <v>6</v>
      </c>
      <c r="K89" s="123">
        <v>2.25</v>
      </c>
      <c r="L89" s="123">
        <v>2.75</v>
      </c>
      <c r="M89" s="123">
        <v>7.5</v>
      </c>
      <c r="N89" s="123">
        <v>0.5</v>
      </c>
      <c r="O89" s="125">
        <f t="shared" ref="O89:O90" si="20">K89*L89*M89</f>
        <v>46.40625</v>
      </c>
      <c r="P89" s="124">
        <v>144</v>
      </c>
      <c r="Q89" s="123">
        <v>17</v>
      </c>
      <c r="R89" s="123">
        <v>14</v>
      </c>
      <c r="S89" s="123">
        <v>9</v>
      </c>
      <c r="T89" s="123">
        <v>12.05</v>
      </c>
      <c r="U89" s="125">
        <f t="shared" ref="U89:U90" si="21">Q89*R89*S89/1728</f>
        <v>1.2395833333333333</v>
      </c>
      <c r="V89" s="126"/>
      <c r="W89" s="126"/>
      <c r="X89" s="126"/>
      <c r="Y89" s="126"/>
      <c r="Z89" s="127" t="s">
        <v>26</v>
      </c>
      <c r="AA89" s="126"/>
      <c r="AB89" s="128"/>
      <c r="AC89" s="129"/>
      <c r="AD89" s="129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</row>
    <row r="90" spans="1:47" s="72" customFormat="1" ht="15" customHeight="1">
      <c r="A90" s="121" t="s">
        <v>5796</v>
      </c>
      <c r="B90" s="121" t="s">
        <v>5812</v>
      </c>
      <c r="C90" s="139" t="s">
        <v>5806</v>
      </c>
      <c r="D90" s="122">
        <v>4.1900000000000004</v>
      </c>
      <c r="E90" s="141">
        <f t="shared" si="7"/>
        <v>1.6760000000000002</v>
      </c>
      <c r="F90" s="123">
        <v>1.875</v>
      </c>
      <c r="G90" s="123">
        <v>0.75</v>
      </c>
      <c r="H90" s="123">
        <v>7.25</v>
      </c>
      <c r="I90" s="123">
        <v>0.1</v>
      </c>
      <c r="J90" s="124">
        <v>6</v>
      </c>
      <c r="K90" s="123">
        <v>2.25</v>
      </c>
      <c r="L90" s="123">
        <v>2.75</v>
      </c>
      <c r="M90" s="123">
        <v>7.5</v>
      </c>
      <c r="N90" s="123">
        <v>0.5</v>
      </c>
      <c r="O90" s="125">
        <f t="shared" si="20"/>
        <v>46.40625</v>
      </c>
      <c r="P90" s="124">
        <v>144</v>
      </c>
      <c r="Q90" s="123">
        <v>17</v>
      </c>
      <c r="R90" s="123">
        <v>14</v>
      </c>
      <c r="S90" s="123">
        <v>9</v>
      </c>
      <c r="T90" s="123">
        <v>12.05</v>
      </c>
      <c r="U90" s="125">
        <f t="shared" si="21"/>
        <v>1.2395833333333333</v>
      </c>
      <c r="V90" s="126"/>
      <c r="W90" s="126"/>
      <c r="X90" s="126"/>
      <c r="Y90" s="126"/>
      <c r="Z90" s="127" t="s">
        <v>26</v>
      </c>
      <c r="AA90" s="126"/>
      <c r="AB90" s="128"/>
      <c r="AC90" s="129"/>
      <c r="AD90" s="129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</row>
    <row r="91" spans="1:47" s="72" customFormat="1" ht="15" customHeight="1">
      <c r="A91" s="121" t="s">
        <v>5797</v>
      </c>
      <c r="B91" s="121" t="s">
        <v>5813</v>
      </c>
      <c r="C91" s="139" t="s">
        <v>5807</v>
      </c>
      <c r="D91" s="122">
        <v>4.1900000000000004</v>
      </c>
      <c r="E91" s="141">
        <f t="shared" si="7"/>
        <v>1.6760000000000002</v>
      </c>
      <c r="F91" s="123">
        <v>1.875</v>
      </c>
      <c r="G91" s="123">
        <v>0.75</v>
      </c>
      <c r="H91" s="123">
        <v>7.25</v>
      </c>
      <c r="I91" s="123">
        <v>0.1</v>
      </c>
      <c r="J91" s="124">
        <v>6</v>
      </c>
      <c r="K91" s="123">
        <v>2.25</v>
      </c>
      <c r="L91" s="123">
        <v>2.75</v>
      </c>
      <c r="M91" s="123">
        <v>7.5</v>
      </c>
      <c r="N91" s="123">
        <v>0.5</v>
      </c>
      <c r="O91" s="125">
        <f t="shared" si="14"/>
        <v>46.40625</v>
      </c>
      <c r="P91" s="124">
        <v>144</v>
      </c>
      <c r="Q91" s="123">
        <v>17</v>
      </c>
      <c r="R91" s="123">
        <v>14</v>
      </c>
      <c r="S91" s="123">
        <v>9</v>
      </c>
      <c r="T91" s="123">
        <v>12.05</v>
      </c>
      <c r="U91" s="125">
        <f t="shared" si="15"/>
        <v>1.2395833333333333</v>
      </c>
      <c r="V91" s="126"/>
      <c r="W91" s="126"/>
      <c r="X91" s="126"/>
      <c r="Y91" s="126"/>
      <c r="Z91" s="127" t="s">
        <v>26</v>
      </c>
      <c r="AA91" s="126"/>
      <c r="AB91" s="128"/>
      <c r="AC91" s="129"/>
      <c r="AD91" s="129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</row>
    <row r="92" spans="1:47" s="72" customFormat="1" ht="15" customHeight="1">
      <c r="A92" s="121" t="s">
        <v>5798</v>
      </c>
      <c r="B92" s="121" t="s">
        <v>5814</v>
      </c>
      <c r="C92" s="139" t="s">
        <v>5808</v>
      </c>
      <c r="D92" s="122">
        <v>4.1900000000000004</v>
      </c>
      <c r="E92" s="141">
        <f t="shared" si="7"/>
        <v>1.6760000000000002</v>
      </c>
      <c r="F92" s="123">
        <v>1.875</v>
      </c>
      <c r="G92" s="123">
        <v>0.75</v>
      </c>
      <c r="H92" s="123">
        <v>7.25</v>
      </c>
      <c r="I92" s="123">
        <v>0.1</v>
      </c>
      <c r="J92" s="124">
        <v>6</v>
      </c>
      <c r="K92" s="123">
        <v>2.25</v>
      </c>
      <c r="L92" s="123">
        <v>2.75</v>
      </c>
      <c r="M92" s="123">
        <v>7.5</v>
      </c>
      <c r="N92" s="123">
        <v>0.5</v>
      </c>
      <c r="O92" s="125">
        <f t="shared" si="5"/>
        <v>46.40625</v>
      </c>
      <c r="P92" s="124">
        <v>144</v>
      </c>
      <c r="Q92" s="123">
        <v>17</v>
      </c>
      <c r="R92" s="123">
        <v>14</v>
      </c>
      <c r="S92" s="123">
        <v>9</v>
      </c>
      <c r="T92" s="123">
        <v>12.05</v>
      </c>
      <c r="U92" s="125">
        <f t="shared" si="6"/>
        <v>1.2395833333333333</v>
      </c>
      <c r="V92" s="126"/>
      <c r="W92" s="126"/>
      <c r="X92" s="126"/>
      <c r="Y92" s="126"/>
      <c r="Z92" s="127" t="s">
        <v>26</v>
      </c>
      <c r="AA92" s="126"/>
      <c r="AB92" s="128"/>
      <c r="AC92" s="129"/>
      <c r="AD92" s="129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</row>
    <row r="93" spans="1:47" s="72" customFormat="1" ht="15" customHeight="1">
      <c r="A93" s="121" t="s">
        <v>5819</v>
      </c>
      <c r="B93" s="155" t="s">
        <v>5821</v>
      </c>
      <c r="C93" s="139" t="s">
        <v>5823</v>
      </c>
      <c r="D93" s="122">
        <v>16.46</v>
      </c>
      <c r="E93" s="141">
        <f t="shared" si="7"/>
        <v>6.5840000000000005</v>
      </c>
      <c r="F93" s="123">
        <v>3.625</v>
      </c>
      <c r="G93" s="123">
        <v>0.75</v>
      </c>
      <c r="H93" s="123">
        <v>7</v>
      </c>
      <c r="I93" s="123">
        <v>0.26</v>
      </c>
      <c r="J93" s="124">
        <v>1</v>
      </c>
      <c r="K93" s="123">
        <v>0.75</v>
      </c>
      <c r="L93" s="123">
        <v>3.75</v>
      </c>
      <c r="M93" s="123">
        <v>7</v>
      </c>
      <c r="N93" s="123">
        <v>0.26</v>
      </c>
      <c r="O93" s="125">
        <f t="shared" ref="O93" si="22">K93*L93*M93</f>
        <v>19.6875</v>
      </c>
      <c r="P93" s="124">
        <v>72</v>
      </c>
      <c r="Q93" s="123">
        <v>14</v>
      </c>
      <c r="R93" s="123">
        <v>10</v>
      </c>
      <c r="S93" s="123">
        <v>12</v>
      </c>
      <c r="T93" s="123">
        <v>20</v>
      </c>
      <c r="U93" s="125">
        <f t="shared" ref="U93" si="23">Q93*R93*S93/1728</f>
        <v>0.97222222222222221</v>
      </c>
      <c r="V93" s="126"/>
      <c r="W93" s="125"/>
      <c r="X93" s="124"/>
      <c r="Y93" s="125"/>
      <c r="Z93" s="127"/>
      <c r="AA93" s="126"/>
      <c r="AB93" s="128"/>
      <c r="AC93" s="129"/>
      <c r="AD93" s="129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</row>
    <row r="94" spans="1:47" s="72" customFormat="1" ht="15" customHeight="1">
      <c r="A94" s="121" t="s">
        <v>5820</v>
      </c>
      <c r="B94" s="155" t="s">
        <v>5822</v>
      </c>
      <c r="C94" s="139" t="s">
        <v>5824</v>
      </c>
      <c r="D94" s="122">
        <v>16.46</v>
      </c>
      <c r="E94" s="141">
        <f t="shared" si="7"/>
        <v>6.5840000000000005</v>
      </c>
      <c r="F94" s="123">
        <v>3.625</v>
      </c>
      <c r="G94" s="123">
        <v>0.75</v>
      </c>
      <c r="H94" s="123">
        <v>7</v>
      </c>
      <c r="I94" s="123">
        <v>0.26</v>
      </c>
      <c r="J94" s="124">
        <v>1</v>
      </c>
      <c r="K94" s="123">
        <v>0.75</v>
      </c>
      <c r="L94" s="123">
        <v>3.75</v>
      </c>
      <c r="M94" s="123">
        <v>7</v>
      </c>
      <c r="N94" s="123">
        <v>0.26</v>
      </c>
      <c r="O94" s="125">
        <f t="shared" si="5"/>
        <v>19.6875</v>
      </c>
      <c r="P94" s="124">
        <v>72</v>
      </c>
      <c r="Q94" s="123">
        <v>14</v>
      </c>
      <c r="R94" s="123">
        <v>10</v>
      </c>
      <c r="S94" s="123">
        <v>12</v>
      </c>
      <c r="T94" s="123">
        <v>20</v>
      </c>
      <c r="U94" s="125">
        <f t="shared" si="6"/>
        <v>0.97222222222222221</v>
      </c>
      <c r="V94" s="126"/>
      <c r="W94" s="125"/>
      <c r="X94" s="124"/>
      <c r="Y94" s="125"/>
      <c r="Z94" s="127"/>
      <c r="AA94" s="126"/>
      <c r="AB94" s="128"/>
      <c r="AC94" s="129"/>
      <c r="AD94" s="129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</row>
    <row r="95" spans="1:47" s="72" customFormat="1" ht="15" customHeight="1">
      <c r="A95" s="121" t="s">
        <v>5815</v>
      </c>
      <c r="B95" s="121" t="s">
        <v>5817</v>
      </c>
      <c r="C95" s="139" t="s">
        <v>5818</v>
      </c>
      <c r="D95" s="122">
        <v>294.48</v>
      </c>
      <c r="E95" s="141">
        <f t="shared" si="7"/>
        <v>117.79200000000002</v>
      </c>
      <c r="F95" s="123">
        <v>6</v>
      </c>
      <c r="G95" s="123">
        <v>8.75</v>
      </c>
      <c r="H95" s="123">
        <v>19</v>
      </c>
      <c r="I95" s="123">
        <v>5.75</v>
      </c>
      <c r="J95" s="124"/>
      <c r="K95" s="123"/>
      <c r="L95" s="123"/>
      <c r="M95" s="123"/>
      <c r="N95" s="123"/>
      <c r="O95" s="125"/>
      <c r="P95" s="124"/>
      <c r="Q95" s="123"/>
      <c r="R95" s="123"/>
      <c r="S95" s="123"/>
      <c r="T95" s="123"/>
      <c r="U95" s="125"/>
      <c r="V95" s="126"/>
      <c r="W95" s="126"/>
      <c r="X95" s="126"/>
      <c r="Y95" s="126"/>
      <c r="Z95" s="127"/>
      <c r="AA95" s="126"/>
      <c r="AB95" s="128"/>
      <c r="AC95" s="129"/>
      <c r="AD95" s="129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</row>
    <row r="96" spans="1:47" ht="15" customHeight="1">
      <c r="A96" s="77" t="s">
        <v>5354</v>
      </c>
      <c r="B96" s="77" t="s">
        <v>5205</v>
      </c>
      <c r="C96" s="137" t="s">
        <v>5589</v>
      </c>
      <c r="D96" s="141">
        <v>4.09</v>
      </c>
      <c r="E96" s="141">
        <f t="shared" si="7"/>
        <v>1.6360000000000001</v>
      </c>
      <c r="F96" s="78">
        <v>0.5</v>
      </c>
      <c r="G96" s="78">
        <v>0.5</v>
      </c>
      <c r="H96" s="78">
        <v>5.5</v>
      </c>
      <c r="I96" s="78">
        <v>0.03</v>
      </c>
      <c r="J96" s="79">
        <v>6</v>
      </c>
      <c r="K96" s="78">
        <v>5.75</v>
      </c>
      <c r="L96" s="78">
        <v>1.88</v>
      </c>
      <c r="M96" s="78">
        <v>1.25</v>
      </c>
      <c r="N96" s="78">
        <v>0.23</v>
      </c>
      <c r="O96" s="80">
        <v>13.48</v>
      </c>
      <c r="P96" s="79">
        <v>720</v>
      </c>
      <c r="Q96" s="78">
        <v>15.5</v>
      </c>
      <c r="R96" s="78">
        <v>15.5</v>
      </c>
      <c r="S96" s="78">
        <v>12.5</v>
      </c>
      <c r="T96" s="78">
        <v>44.05</v>
      </c>
      <c r="U96" s="80">
        <v>1.74</v>
      </c>
      <c r="V96" s="26"/>
      <c r="W96" s="26"/>
      <c r="X96" s="26"/>
      <c r="Y96" s="26"/>
      <c r="Z96" s="81" t="s">
        <v>26</v>
      </c>
      <c r="AA96" s="26"/>
      <c r="AB96" s="14"/>
      <c r="AC96" s="15"/>
      <c r="AD96" s="15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</row>
    <row r="97" spans="1:47" ht="15" customHeight="1">
      <c r="A97" s="77" t="s">
        <v>5372</v>
      </c>
      <c r="B97" s="77" t="s">
        <v>5207</v>
      </c>
      <c r="C97" s="137" t="s">
        <v>5206</v>
      </c>
      <c r="D97" s="141">
        <v>4.1900000000000004</v>
      </c>
      <c r="E97" s="141">
        <f t="shared" si="7"/>
        <v>1.6760000000000002</v>
      </c>
      <c r="F97" s="78">
        <v>1.88</v>
      </c>
      <c r="G97" s="78">
        <v>0.75</v>
      </c>
      <c r="H97" s="78">
        <v>7.25</v>
      </c>
      <c r="I97" s="78">
        <v>0.1</v>
      </c>
      <c r="J97" s="79">
        <v>6</v>
      </c>
      <c r="K97" s="78">
        <v>2.25</v>
      </c>
      <c r="L97" s="78">
        <v>2.75</v>
      </c>
      <c r="M97" s="78">
        <v>7.5</v>
      </c>
      <c r="N97" s="78">
        <v>0.5</v>
      </c>
      <c r="O97" s="80">
        <v>46.41</v>
      </c>
      <c r="P97" s="79">
        <v>144</v>
      </c>
      <c r="Q97" s="78">
        <v>17</v>
      </c>
      <c r="R97" s="78">
        <v>14</v>
      </c>
      <c r="S97" s="78">
        <v>9</v>
      </c>
      <c r="T97" s="78">
        <v>12.05</v>
      </c>
      <c r="U97" s="80">
        <v>1.24</v>
      </c>
      <c r="V97" s="26"/>
      <c r="W97" s="26"/>
      <c r="X97" s="26"/>
      <c r="Y97" s="26"/>
      <c r="Z97" s="81" t="s">
        <v>26</v>
      </c>
      <c r="AA97" s="26"/>
      <c r="AB97" s="14"/>
      <c r="AC97" s="15"/>
      <c r="AD97" s="15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</row>
    <row r="98" spans="1:47" ht="15" customHeight="1">
      <c r="A98" s="77" t="s">
        <v>5208</v>
      </c>
      <c r="B98" s="77" t="s">
        <v>5209</v>
      </c>
      <c r="C98" s="137" t="s">
        <v>5210</v>
      </c>
      <c r="D98" s="141">
        <v>98.16</v>
      </c>
      <c r="E98" s="141">
        <f t="shared" si="7"/>
        <v>39.264000000000003</v>
      </c>
      <c r="F98" s="78">
        <v>3.25</v>
      </c>
      <c r="G98" s="78">
        <v>7</v>
      </c>
      <c r="H98" s="78">
        <v>14.75</v>
      </c>
      <c r="I98" s="78">
        <v>1.9</v>
      </c>
      <c r="J98" s="79">
        <v>1</v>
      </c>
      <c r="K98" s="78">
        <v>14.75</v>
      </c>
      <c r="L98" s="78">
        <v>7</v>
      </c>
      <c r="M98" s="78">
        <v>3.25</v>
      </c>
      <c r="N98" s="78">
        <v>3.25</v>
      </c>
      <c r="O98" s="80">
        <f t="shared" si="5"/>
        <v>335.5625</v>
      </c>
      <c r="P98" s="79">
        <v>1</v>
      </c>
      <c r="Q98" s="78">
        <v>12</v>
      </c>
      <c r="R98" s="78">
        <v>9</v>
      </c>
      <c r="S98" s="78">
        <v>7</v>
      </c>
      <c r="T98" s="78">
        <v>4</v>
      </c>
      <c r="U98" s="80">
        <f t="shared" si="6"/>
        <v>0.4375</v>
      </c>
      <c r="V98" s="26"/>
      <c r="W98" s="26"/>
      <c r="X98" s="26"/>
      <c r="Y98" s="26"/>
      <c r="Z98" s="81" t="s">
        <v>26</v>
      </c>
      <c r="AA98" s="26"/>
      <c r="AB98" s="14"/>
      <c r="AC98" s="15"/>
      <c r="AD98" s="15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</row>
    <row r="99" spans="1:47" ht="15" customHeight="1">
      <c r="A99" s="77" t="s">
        <v>1995</v>
      </c>
      <c r="B99" s="77" t="s">
        <v>1996</v>
      </c>
      <c r="C99" s="137" t="s">
        <v>5456</v>
      </c>
      <c r="D99" s="141">
        <v>4.3899999999999997</v>
      </c>
      <c r="E99" s="141">
        <f t="shared" si="7"/>
        <v>1.756</v>
      </c>
      <c r="F99" s="26">
        <v>0.73</v>
      </c>
      <c r="G99" s="26">
        <v>0.73</v>
      </c>
      <c r="H99" s="26">
        <v>5.55</v>
      </c>
      <c r="I99" s="115">
        <v>0.06</v>
      </c>
      <c r="J99" s="116">
        <v>3</v>
      </c>
      <c r="K99" s="80">
        <v>2.2999999999999998</v>
      </c>
      <c r="L99" s="26">
        <v>0.73</v>
      </c>
      <c r="M99" s="80">
        <v>5.6</v>
      </c>
      <c r="N99" s="115">
        <f>0.06*3</f>
        <v>0.18</v>
      </c>
      <c r="O99" s="80">
        <f>K99*L99*M99</f>
        <v>9.4023999999999983</v>
      </c>
      <c r="P99" s="79">
        <v>144</v>
      </c>
      <c r="Q99" s="80">
        <v>14</v>
      </c>
      <c r="R99" s="80">
        <v>6</v>
      </c>
      <c r="S99" s="80">
        <v>6</v>
      </c>
      <c r="T99" s="80">
        <v>8.15</v>
      </c>
      <c r="U99" s="80">
        <f>Q99*R99*S99/1728</f>
        <v>0.29166666666666669</v>
      </c>
      <c r="V99" s="115"/>
      <c r="W99" s="115"/>
      <c r="X99" s="26"/>
      <c r="Y99" s="26"/>
      <c r="Z99" s="81"/>
      <c r="AA99" s="26"/>
      <c r="AB99" s="14"/>
      <c r="AC99" s="15"/>
      <c r="AD99" s="15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</row>
    <row r="100" spans="1:47" ht="15" customHeight="1">
      <c r="A100" s="77" t="s">
        <v>1997</v>
      </c>
      <c r="B100" s="77" t="s">
        <v>1998</v>
      </c>
      <c r="C100" s="137" t="s">
        <v>5457</v>
      </c>
      <c r="D100" s="141">
        <v>4.49</v>
      </c>
      <c r="E100" s="141">
        <f t="shared" si="7"/>
        <v>1.7960000000000003</v>
      </c>
      <c r="F100" s="115">
        <v>1.88</v>
      </c>
      <c r="G100" s="115">
        <v>0.75</v>
      </c>
      <c r="H100" s="115">
        <v>7.25</v>
      </c>
      <c r="I100" s="26">
        <v>7.0000000000000007E-2</v>
      </c>
      <c r="J100" s="116">
        <v>6</v>
      </c>
      <c r="K100" s="78">
        <v>4</v>
      </c>
      <c r="L100" s="78">
        <v>2.25</v>
      </c>
      <c r="M100" s="78">
        <v>7.5</v>
      </c>
      <c r="N100" s="26">
        <f>I100*J100+0.06</f>
        <v>0.48000000000000004</v>
      </c>
      <c r="O100" s="80">
        <f>K100*L100*M100</f>
        <v>67.5</v>
      </c>
      <c r="P100" s="79">
        <v>72</v>
      </c>
      <c r="Q100" s="78">
        <v>14</v>
      </c>
      <c r="R100" s="78">
        <v>10</v>
      </c>
      <c r="S100" s="78">
        <v>8</v>
      </c>
      <c r="T100" s="80">
        <v>2.2799999999999998</v>
      </c>
      <c r="U100" s="80">
        <f>Q100*R100*S100/1728</f>
        <v>0.64814814814814814</v>
      </c>
      <c r="V100" s="26"/>
      <c r="W100" s="26"/>
      <c r="X100" s="26"/>
      <c r="Y100" s="26"/>
      <c r="Z100" s="81" t="s">
        <v>26</v>
      </c>
      <c r="AA100" s="26"/>
      <c r="AB100" s="14"/>
      <c r="AC100" s="15"/>
      <c r="AD100" s="15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</row>
    <row r="101" spans="1:47" ht="15" customHeight="1">
      <c r="A101" s="77" t="s">
        <v>1999</v>
      </c>
      <c r="B101" s="77" t="s">
        <v>2000</v>
      </c>
      <c r="C101" s="137" t="s">
        <v>5459</v>
      </c>
      <c r="D101" s="26">
        <v>105.36</v>
      </c>
      <c r="E101" s="141">
        <f t="shared" si="7"/>
        <v>42.144000000000005</v>
      </c>
      <c r="F101" s="26">
        <v>3.25</v>
      </c>
      <c r="G101" s="117">
        <v>7</v>
      </c>
      <c r="H101" s="117">
        <v>17.5</v>
      </c>
      <c r="I101" s="80">
        <v>2.35</v>
      </c>
      <c r="J101" s="118">
        <v>1</v>
      </c>
      <c r="K101" s="26">
        <v>3.25</v>
      </c>
      <c r="L101" s="117">
        <v>6.5</v>
      </c>
      <c r="M101" s="117">
        <v>15</v>
      </c>
      <c r="N101" s="80">
        <v>1.7</v>
      </c>
      <c r="O101" s="80">
        <v>12</v>
      </c>
      <c r="P101" s="119">
        <v>12</v>
      </c>
      <c r="Q101" s="120">
        <v>8</v>
      </c>
      <c r="R101" s="80">
        <v>6</v>
      </c>
      <c r="S101" s="26">
        <v>2.4</v>
      </c>
      <c r="T101" s="80">
        <v>2.4</v>
      </c>
      <c r="U101" s="80"/>
      <c r="V101" s="26"/>
      <c r="W101" s="26"/>
      <c r="X101" s="26"/>
      <c r="Y101" s="26"/>
      <c r="Z101" s="81"/>
      <c r="AA101" s="26"/>
      <c r="AB101" s="14"/>
      <c r="AC101" s="15"/>
      <c r="AD101" s="15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</row>
    <row r="102" spans="1:47" ht="15.75" customHeight="1">
      <c r="A102" s="77" t="s">
        <v>1882</v>
      </c>
      <c r="B102" s="77" t="s">
        <v>1883</v>
      </c>
      <c r="C102" s="137" t="s">
        <v>1884</v>
      </c>
      <c r="D102" s="141">
        <v>4.09</v>
      </c>
      <c r="E102" s="141">
        <f t="shared" si="7"/>
        <v>1.6360000000000001</v>
      </c>
      <c r="F102" s="26">
        <v>0.73</v>
      </c>
      <c r="G102" s="26">
        <v>0.73</v>
      </c>
      <c r="H102" s="26">
        <v>5.55</v>
      </c>
      <c r="I102" s="26">
        <v>0.06</v>
      </c>
      <c r="J102" s="79">
        <v>3</v>
      </c>
      <c r="K102" s="80">
        <v>2.2999999999999998</v>
      </c>
      <c r="L102" s="26">
        <v>0.73</v>
      </c>
      <c r="M102" s="80">
        <v>5.6</v>
      </c>
      <c r="N102" s="26">
        <v>0.17</v>
      </c>
      <c r="O102" s="80">
        <f t="shared" ref="O102:O133" si="24">K102*L102*M102</f>
        <v>9.4023999999999983</v>
      </c>
      <c r="P102" s="79">
        <v>144</v>
      </c>
      <c r="Q102" s="80">
        <v>14</v>
      </c>
      <c r="R102" s="80">
        <v>6</v>
      </c>
      <c r="S102" s="80">
        <v>6</v>
      </c>
      <c r="T102" s="80">
        <v>8.35</v>
      </c>
      <c r="U102" s="80">
        <f t="shared" ref="U102:U133" si="25">Q102*R102*S102/1728</f>
        <v>0.29166666666666669</v>
      </c>
      <c r="V102" s="26"/>
      <c r="W102" s="26"/>
      <c r="X102" s="26"/>
      <c r="Y102" s="26"/>
      <c r="Z102" s="81"/>
      <c r="AA102" s="26"/>
      <c r="AB102" s="14"/>
      <c r="AC102" s="15"/>
      <c r="AD102" s="15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</row>
    <row r="103" spans="1:47" ht="15" customHeight="1">
      <c r="A103" s="77" t="s">
        <v>1885</v>
      </c>
      <c r="B103" s="77" t="s">
        <v>1886</v>
      </c>
      <c r="C103" s="137" t="s">
        <v>1887</v>
      </c>
      <c r="D103" s="141">
        <v>4.09</v>
      </c>
      <c r="E103" s="141">
        <f t="shared" si="7"/>
        <v>1.6360000000000001</v>
      </c>
      <c r="F103" s="26">
        <v>0.73</v>
      </c>
      <c r="G103" s="26">
        <v>0.73</v>
      </c>
      <c r="H103" s="26">
        <v>5.55</v>
      </c>
      <c r="I103" s="26">
        <v>0.06</v>
      </c>
      <c r="J103" s="79">
        <v>3</v>
      </c>
      <c r="K103" s="80">
        <v>2.2999999999999998</v>
      </c>
      <c r="L103" s="26">
        <v>0.73</v>
      </c>
      <c r="M103" s="80">
        <v>5.6</v>
      </c>
      <c r="N103" s="26">
        <v>0.17</v>
      </c>
      <c r="O103" s="80">
        <f t="shared" si="24"/>
        <v>9.4023999999999983</v>
      </c>
      <c r="P103" s="79">
        <v>144</v>
      </c>
      <c r="Q103" s="80">
        <v>14</v>
      </c>
      <c r="R103" s="80">
        <v>6</v>
      </c>
      <c r="S103" s="80">
        <v>6</v>
      </c>
      <c r="T103" s="80">
        <v>8.35</v>
      </c>
      <c r="U103" s="80">
        <f t="shared" si="25"/>
        <v>0.29166666666666669</v>
      </c>
      <c r="V103" s="26"/>
      <c r="W103" s="26"/>
      <c r="X103" s="26"/>
      <c r="Y103" s="26"/>
      <c r="Z103" s="81"/>
      <c r="AA103" s="26"/>
      <c r="AB103" s="14"/>
      <c r="AC103" s="15"/>
      <c r="AD103" s="15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</row>
    <row r="104" spans="1:47" ht="15.75" customHeight="1">
      <c r="A104" s="77" t="s">
        <v>1888</v>
      </c>
      <c r="B104" s="77" t="s">
        <v>1889</v>
      </c>
      <c r="C104" s="137" t="s">
        <v>1890</v>
      </c>
      <c r="D104" s="141">
        <v>4.09</v>
      </c>
      <c r="E104" s="141">
        <f t="shared" si="7"/>
        <v>1.6360000000000001</v>
      </c>
      <c r="F104" s="26">
        <v>0.73</v>
      </c>
      <c r="G104" s="26">
        <v>0.73</v>
      </c>
      <c r="H104" s="26">
        <v>5.55</v>
      </c>
      <c r="I104" s="26">
        <v>0.06</v>
      </c>
      <c r="J104" s="79">
        <v>3</v>
      </c>
      <c r="K104" s="80">
        <v>2.2999999999999998</v>
      </c>
      <c r="L104" s="26">
        <v>0.73</v>
      </c>
      <c r="M104" s="80">
        <v>5.6</v>
      </c>
      <c r="N104" s="26">
        <v>0.17</v>
      </c>
      <c r="O104" s="80">
        <f t="shared" si="24"/>
        <v>9.4023999999999983</v>
      </c>
      <c r="P104" s="79">
        <v>144</v>
      </c>
      <c r="Q104" s="80">
        <v>14</v>
      </c>
      <c r="R104" s="80">
        <v>6</v>
      </c>
      <c r="S104" s="80">
        <v>6</v>
      </c>
      <c r="T104" s="80">
        <v>8.35</v>
      </c>
      <c r="U104" s="80">
        <f t="shared" si="25"/>
        <v>0.29166666666666669</v>
      </c>
      <c r="V104" s="26"/>
      <c r="W104" s="26"/>
      <c r="X104" s="26"/>
      <c r="Y104" s="26"/>
      <c r="Z104" s="81"/>
      <c r="AA104" s="26"/>
      <c r="AB104" s="14"/>
      <c r="AC104" s="15"/>
      <c r="AD104" s="15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</row>
    <row r="105" spans="1:47" ht="15" customHeight="1">
      <c r="A105" s="77" t="s">
        <v>1891</v>
      </c>
      <c r="B105" s="77" t="s">
        <v>1892</v>
      </c>
      <c r="C105" s="137" t="s">
        <v>1893</v>
      </c>
      <c r="D105" s="141">
        <v>4.09</v>
      </c>
      <c r="E105" s="141">
        <f t="shared" si="7"/>
        <v>1.6360000000000001</v>
      </c>
      <c r="F105" s="26">
        <v>0.73</v>
      </c>
      <c r="G105" s="26">
        <v>0.73</v>
      </c>
      <c r="H105" s="26">
        <v>5.55</v>
      </c>
      <c r="I105" s="26">
        <v>0.06</v>
      </c>
      <c r="J105" s="79">
        <v>3</v>
      </c>
      <c r="K105" s="80">
        <v>2.2999999999999998</v>
      </c>
      <c r="L105" s="26">
        <v>0.73</v>
      </c>
      <c r="M105" s="80">
        <v>5.6</v>
      </c>
      <c r="N105" s="26">
        <v>0.17</v>
      </c>
      <c r="O105" s="80">
        <f t="shared" si="24"/>
        <v>9.4023999999999983</v>
      </c>
      <c r="P105" s="79">
        <v>144</v>
      </c>
      <c r="Q105" s="80">
        <v>14</v>
      </c>
      <c r="R105" s="80">
        <v>6</v>
      </c>
      <c r="S105" s="80">
        <v>6</v>
      </c>
      <c r="T105" s="80">
        <v>8.35</v>
      </c>
      <c r="U105" s="80">
        <f t="shared" si="25"/>
        <v>0.29166666666666669</v>
      </c>
      <c r="V105" s="26"/>
      <c r="W105" s="26"/>
      <c r="X105" s="26"/>
      <c r="Y105" s="26"/>
      <c r="Z105" s="81"/>
      <c r="AA105" s="26"/>
      <c r="AB105" s="14"/>
      <c r="AC105" s="15"/>
      <c r="AD105" s="15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</row>
    <row r="106" spans="1:47" ht="15" customHeight="1">
      <c r="A106" s="77" t="s">
        <v>1848</v>
      </c>
      <c r="B106" s="77" t="s">
        <v>1849</v>
      </c>
      <c r="C106" s="137" t="s">
        <v>1850</v>
      </c>
      <c r="D106" s="141">
        <v>4.09</v>
      </c>
      <c r="E106" s="141">
        <f t="shared" si="7"/>
        <v>1.6360000000000001</v>
      </c>
      <c r="F106" s="26">
        <v>0.73</v>
      </c>
      <c r="G106" s="26">
        <v>0.73</v>
      </c>
      <c r="H106" s="26">
        <v>5.55</v>
      </c>
      <c r="I106" s="26">
        <v>0.06</v>
      </c>
      <c r="J106" s="79">
        <v>3</v>
      </c>
      <c r="K106" s="80">
        <v>2.2999999999999998</v>
      </c>
      <c r="L106" s="26">
        <v>0.73</v>
      </c>
      <c r="M106" s="80">
        <v>5.6</v>
      </c>
      <c r="N106" s="26">
        <v>0.17</v>
      </c>
      <c r="O106" s="80">
        <f t="shared" si="24"/>
        <v>9.4023999999999983</v>
      </c>
      <c r="P106" s="79">
        <v>144</v>
      </c>
      <c r="Q106" s="80">
        <v>14</v>
      </c>
      <c r="R106" s="80">
        <v>6</v>
      </c>
      <c r="S106" s="80">
        <v>6</v>
      </c>
      <c r="T106" s="80">
        <v>8.35</v>
      </c>
      <c r="U106" s="80">
        <f t="shared" si="25"/>
        <v>0.29166666666666669</v>
      </c>
      <c r="V106" s="26"/>
      <c r="W106" s="26"/>
      <c r="X106" s="26"/>
      <c r="Y106" s="26"/>
      <c r="Z106" s="81"/>
      <c r="AA106" s="26"/>
      <c r="AB106" s="14"/>
      <c r="AC106" s="15"/>
      <c r="AD106" s="15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</row>
    <row r="107" spans="1:47" ht="15" customHeight="1">
      <c r="A107" s="77" t="s">
        <v>1851</v>
      </c>
      <c r="B107" s="77" t="s">
        <v>1852</v>
      </c>
      <c r="C107" s="137" t="s">
        <v>1853</v>
      </c>
      <c r="D107" s="141">
        <v>4.09</v>
      </c>
      <c r="E107" s="141">
        <f t="shared" si="7"/>
        <v>1.6360000000000001</v>
      </c>
      <c r="F107" s="26">
        <v>0.73</v>
      </c>
      <c r="G107" s="26">
        <v>0.73</v>
      </c>
      <c r="H107" s="26">
        <v>5.55</v>
      </c>
      <c r="I107" s="26">
        <v>0.06</v>
      </c>
      <c r="J107" s="79">
        <v>3</v>
      </c>
      <c r="K107" s="80">
        <v>2.2999999999999998</v>
      </c>
      <c r="L107" s="26">
        <v>0.73</v>
      </c>
      <c r="M107" s="80">
        <v>5.6</v>
      </c>
      <c r="N107" s="26">
        <v>0.17</v>
      </c>
      <c r="O107" s="80">
        <f t="shared" si="24"/>
        <v>9.4023999999999983</v>
      </c>
      <c r="P107" s="79">
        <v>144</v>
      </c>
      <c r="Q107" s="80">
        <v>14</v>
      </c>
      <c r="R107" s="80">
        <v>6</v>
      </c>
      <c r="S107" s="80">
        <v>6</v>
      </c>
      <c r="T107" s="80">
        <v>8.35</v>
      </c>
      <c r="U107" s="80">
        <f t="shared" si="25"/>
        <v>0.29166666666666669</v>
      </c>
      <c r="V107" s="26"/>
      <c r="W107" s="26"/>
      <c r="X107" s="26"/>
      <c r="Y107" s="26"/>
      <c r="Z107" s="81"/>
      <c r="AA107" s="26"/>
      <c r="AB107" s="14"/>
      <c r="AC107" s="15"/>
      <c r="AD107" s="15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</row>
    <row r="108" spans="1:47" ht="15" customHeight="1">
      <c r="A108" s="77" t="s">
        <v>1854</v>
      </c>
      <c r="B108" s="77" t="s">
        <v>1855</v>
      </c>
      <c r="C108" s="137" t="s">
        <v>5440</v>
      </c>
      <c r="D108" s="141">
        <v>4.09</v>
      </c>
      <c r="E108" s="141">
        <f t="shared" si="7"/>
        <v>1.6360000000000001</v>
      </c>
      <c r="F108" s="26">
        <v>0.73</v>
      </c>
      <c r="G108" s="26">
        <v>0.73</v>
      </c>
      <c r="H108" s="26">
        <v>5.55</v>
      </c>
      <c r="I108" s="26">
        <v>0.06</v>
      </c>
      <c r="J108" s="79">
        <v>3</v>
      </c>
      <c r="K108" s="80">
        <v>2.2999999999999998</v>
      </c>
      <c r="L108" s="26">
        <v>0.73</v>
      </c>
      <c r="M108" s="80">
        <v>5.6</v>
      </c>
      <c r="N108" s="26">
        <v>0.17</v>
      </c>
      <c r="O108" s="80">
        <f t="shared" si="24"/>
        <v>9.4023999999999983</v>
      </c>
      <c r="P108" s="79">
        <v>144</v>
      </c>
      <c r="Q108" s="80">
        <v>14</v>
      </c>
      <c r="R108" s="80">
        <v>6</v>
      </c>
      <c r="S108" s="80">
        <v>6</v>
      </c>
      <c r="T108" s="80">
        <v>8.35</v>
      </c>
      <c r="U108" s="80">
        <f t="shared" si="25"/>
        <v>0.29166666666666669</v>
      </c>
      <c r="V108" s="26"/>
      <c r="W108" s="26"/>
      <c r="X108" s="26"/>
      <c r="Y108" s="26"/>
      <c r="Z108" s="81"/>
      <c r="AA108" s="26"/>
      <c r="AB108" s="14"/>
      <c r="AC108" s="15"/>
      <c r="AD108" s="15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</row>
    <row r="109" spans="1:47" ht="15" customHeight="1">
      <c r="A109" s="77" t="s">
        <v>1856</v>
      </c>
      <c r="B109" s="77" t="s">
        <v>1857</v>
      </c>
      <c r="C109" s="137" t="s">
        <v>1858</v>
      </c>
      <c r="D109" s="141">
        <v>4.09</v>
      </c>
      <c r="E109" s="141">
        <f t="shared" si="7"/>
        <v>1.6360000000000001</v>
      </c>
      <c r="F109" s="26">
        <v>0.73</v>
      </c>
      <c r="G109" s="26">
        <v>0.73</v>
      </c>
      <c r="H109" s="26">
        <v>5.55</v>
      </c>
      <c r="I109" s="26">
        <v>0.06</v>
      </c>
      <c r="J109" s="79">
        <v>3</v>
      </c>
      <c r="K109" s="80">
        <v>2.2999999999999998</v>
      </c>
      <c r="L109" s="26">
        <v>0.73</v>
      </c>
      <c r="M109" s="80">
        <v>5.6</v>
      </c>
      <c r="N109" s="26">
        <v>0.17</v>
      </c>
      <c r="O109" s="80">
        <f t="shared" si="24"/>
        <v>9.4023999999999983</v>
      </c>
      <c r="P109" s="79">
        <v>144</v>
      </c>
      <c r="Q109" s="80">
        <v>14</v>
      </c>
      <c r="R109" s="80">
        <v>6</v>
      </c>
      <c r="S109" s="80">
        <v>6</v>
      </c>
      <c r="T109" s="80">
        <v>8.35</v>
      </c>
      <c r="U109" s="80">
        <f t="shared" si="25"/>
        <v>0.29166666666666669</v>
      </c>
      <c r="V109" s="26"/>
      <c r="W109" s="26"/>
      <c r="X109" s="26"/>
      <c r="Y109" s="26"/>
      <c r="Z109" s="81"/>
      <c r="AA109" s="26"/>
      <c r="AB109" s="14"/>
      <c r="AC109" s="15"/>
      <c r="AD109" s="15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</row>
    <row r="110" spans="1:47" ht="15" customHeight="1">
      <c r="A110" s="77" t="s">
        <v>1859</v>
      </c>
      <c r="B110" s="77" t="s">
        <v>1860</v>
      </c>
      <c r="C110" s="137" t="s">
        <v>1861</v>
      </c>
      <c r="D110" s="141">
        <v>4.09</v>
      </c>
      <c r="E110" s="141">
        <f t="shared" si="7"/>
        <v>1.6360000000000001</v>
      </c>
      <c r="F110" s="26">
        <v>0.73</v>
      </c>
      <c r="G110" s="26">
        <v>0.73</v>
      </c>
      <c r="H110" s="26">
        <v>5.55</v>
      </c>
      <c r="I110" s="26">
        <v>0.06</v>
      </c>
      <c r="J110" s="79">
        <v>3</v>
      </c>
      <c r="K110" s="80">
        <v>2.2999999999999998</v>
      </c>
      <c r="L110" s="26">
        <v>0.73</v>
      </c>
      <c r="M110" s="80">
        <v>5.6</v>
      </c>
      <c r="N110" s="26">
        <v>0.17</v>
      </c>
      <c r="O110" s="80">
        <f t="shared" si="24"/>
        <v>9.4023999999999983</v>
      </c>
      <c r="P110" s="79">
        <v>144</v>
      </c>
      <c r="Q110" s="80">
        <v>14</v>
      </c>
      <c r="R110" s="80">
        <v>6</v>
      </c>
      <c r="S110" s="80">
        <v>6</v>
      </c>
      <c r="T110" s="80">
        <v>8.35</v>
      </c>
      <c r="U110" s="80">
        <f t="shared" si="25"/>
        <v>0.29166666666666669</v>
      </c>
      <c r="V110" s="26"/>
      <c r="W110" s="26"/>
      <c r="X110" s="26"/>
      <c r="Y110" s="26"/>
      <c r="Z110" s="81"/>
      <c r="AA110" s="26"/>
      <c r="AB110" s="14"/>
      <c r="AC110" s="15"/>
      <c r="AD110" s="15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</row>
    <row r="111" spans="1:47" ht="15" customHeight="1">
      <c r="A111" s="77" t="s">
        <v>1862</v>
      </c>
      <c r="B111" s="77" t="s">
        <v>1863</v>
      </c>
      <c r="C111" s="137" t="s">
        <v>1864</v>
      </c>
      <c r="D111" s="141">
        <v>4.09</v>
      </c>
      <c r="E111" s="141">
        <f t="shared" si="7"/>
        <v>1.6360000000000001</v>
      </c>
      <c r="F111" s="26">
        <v>0.73</v>
      </c>
      <c r="G111" s="26">
        <v>0.73</v>
      </c>
      <c r="H111" s="26">
        <v>5.55</v>
      </c>
      <c r="I111" s="26">
        <v>0.06</v>
      </c>
      <c r="J111" s="79">
        <v>3</v>
      </c>
      <c r="K111" s="80">
        <v>2.2999999999999998</v>
      </c>
      <c r="L111" s="26">
        <v>0.73</v>
      </c>
      <c r="M111" s="80">
        <v>5.6</v>
      </c>
      <c r="N111" s="26">
        <v>0.17</v>
      </c>
      <c r="O111" s="80">
        <f t="shared" si="24"/>
        <v>9.4023999999999983</v>
      </c>
      <c r="P111" s="79">
        <v>144</v>
      </c>
      <c r="Q111" s="80">
        <v>14</v>
      </c>
      <c r="R111" s="80">
        <v>6</v>
      </c>
      <c r="S111" s="80">
        <v>6</v>
      </c>
      <c r="T111" s="80">
        <v>8.35</v>
      </c>
      <c r="U111" s="80">
        <f t="shared" si="25"/>
        <v>0.29166666666666669</v>
      </c>
      <c r="V111" s="26"/>
      <c r="W111" s="26"/>
      <c r="X111" s="26"/>
      <c r="Y111" s="26"/>
      <c r="Z111" s="81"/>
      <c r="AA111" s="26"/>
      <c r="AB111" s="14"/>
      <c r="AC111" s="15"/>
      <c r="AD111" s="15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</row>
    <row r="112" spans="1:47" ht="15" customHeight="1">
      <c r="A112" s="77" t="s">
        <v>1865</v>
      </c>
      <c r="B112" s="77" t="s">
        <v>1866</v>
      </c>
      <c r="C112" s="137" t="s">
        <v>1867</v>
      </c>
      <c r="D112" s="141">
        <v>4.09</v>
      </c>
      <c r="E112" s="141">
        <f t="shared" si="7"/>
        <v>1.6360000000000001</v>
      </c>
      <c r="F112" s="26">
        <v>0.73</v>
      </c>
      <c r="G112" s="26">
        <v>0.73</v>
      </c>
      <c r="H112" s="26">
        <v>5.55</v>
      </c>
      <c r="I112" s="26">
        <v>0.06</v>
      </c>
      <c r="J112" s="79">
        <v>3</v>
      </c>
      <c r="K112" s="80">
        <v>2.2999999999999998</v>
      </c>
      <c r="L112" s="26">
        <v>0.73</v>
      </c>
      <c r="M112" s="80">
        <v>5.6</v>
      </c>
      <c r="N112" s="26">
        <v>0.17</v>
      </c>
      <c r="O112" s="80">
        <f t="shared" si="24"/>
        <v>9.4023999999999983</v>
      </c>
      <c r="P112" s="79">
        <v>144</v>
      </c>
      <c r="Q112" s="80">
        <v>14</v>
      </c>
      <c r="R112" s="80">
        <v>6</v>
      </c>
      <c r="S112" s="80">
        <v>6</v>
      </c>
      <c r="T112" s="80">
        <v>8.35</v>
      </c>
      <c r="U112" s="80">
        <f t="shared" si="25"/>
        <v>0.29166666666666669</v>
      </c>
      <c r="V112" s="26"/>
      <c r="W112" s="26"/>
      <c r="X112" s="26"/>
      <c r="Y112" s="26"/>
      <c r="Z112" s="81"/>
      <c r="AA112" s="26"/>
      <c r="AB112" s="14"/>
      <c r="AC112" s="15"/>
      <c r="AD112" s="15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</row>
    <row r="113" spans="1:47" ht="15" customHeight="1">
      <c r="A113" s="77" t="s">
        <v>1868</v>
      </c>
      <c r="B113" s="77" t="s">
        <v>1869</v>
      </c>
      <c r="C113" s="137" t="s">
        <v>1870</v>
      </c>
      <c r="D113" s="141">
        <v>4.09</v>
      </c>
      <c r="E113" s="141">
        <f t="shared" si="7"/>
        <v>1.6360000000000001</v>
      </c>
      <c r="F113" s="26">
        <v>0.73</v>
      </c>
      <c r="G113" s="26">
        <v>0.73</v>
      </c>
      <c r="H113" s="26">
        <v>5.55</v>
      </c>
      <c r="I113" s="26">
        <v>0.06</v>
      </c>
      <c r="J113" s="79">
        <v>3</v>
      </c>
      <c r="K113" s="80">
        <v>2.2999999999999998</v>
      </c>
      <c r="L113" s="26">
        <v>0.73</v>
      </c>
      <c r="M113" s="80">
        <v>5.6</v>
      </c>
      <c r="N113" s="26">
        <v>0.17</v>
      </c>
      <c r="O113" s="80">
        <f t="shared" si="24"/>
        <v>9.4023999999999983</v>
      </c>
      <c r="P113" s="79">
        <v>144</v>
      </c>
      <c r="Q113" s="80">
        <v>14</v>
      </c>
      <c r="R113" s="80">
        <v>6</v>
      </c>
      <c r="S113" s="80">
        <v>6</v>
      </c>
      <c r="T113" s="80">
        <v>8.35</v>
      </c>
      <c r="U113" s="80">
        <f t="shared" si="25"/>
        <v>0.29166666666666669</v>
      </c>
      <c r="V113" s="26"/>
      <c r="W113" s="26"/>
      <c r="X113" s="26"/>
      <c r="Y113" s="26"/>
      <c r="Z113" s="81"/>
      <c r="AA113" s="26"/>
      <c r="AB113" s="14"/>
      <c r="AC113" s="15"/>
      <c r="AD113" s="15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</row>
    <row r="114" spans="1:47" ht="15" customHeight="1">
      <c r="A114" s="77" t="s">
        <v>1871</v>
      </c>
      <c r="B114" s="77" t="s">
        <v>1872</v>
      </c>
      <c r="C114" s="137" t="s">
        <v>1873</v>
      </c>
      <c r="D114" s="141">
        <v>4.09</v>
      </c>
      <c r="E114" s="141">
        <f t="shared" si="7"/>
        <v>1.6360000000000001</v>
      </c>
      <c r="F114" s="26">
        <v>0.73</v>
      </c>
      <c r="G114" s="26">
        <v>0.73</v>
      </c>
      <c r="H114" s="26">
        <v>5.55</v>
      </c>
      <c r="I114" s="26">
        <v>0.06</v>
      </c>
      <c r="J114" s="79">
        <v>3</v>
      </c>
      <c r="K114" s="80">
        <v>2.2999999999999998</v>
      </c>
      <c r="L114" s="26">
        <v>0.73</v>
      </c>
      <c r="M114" s="80">
        <v>5.6</v>
      </c>
      <c r="N114" s="26">
        <v>0.17</v>
      </c>
      <c r="O114" s="80">
        <f t="shared" si="24"/>
        <v>9.4023999999999983</v>
      </c>
      <c r="P114" s="79">
        <v>144</v>
      </c>
      <c r="Q114" s="80">
        <v>14</v>
      </c>
      <c r="R114" s="80">
        <v>6</v>
      </c>
      <c r="S114" s="80">
        <v>6</v>
      </c>
      <c r="T114" s="80">
        <v>8.35</v>
      </c>
      <c r="U114" s="80">
        <f t="shared" si="25"/>
        <v>0.29166666666666669</v>
      </c>
      <c r="V114" s="26"/>
      <c r="W114" s="26"/>
      <c r="X114" s="26"/>
      <c r="Y114" s="26"/>
      <c r="Z114" s="81"/>
      <c r="AA114" s="26"/>
      <c r="AB114" s="14"/>
      <c r="AC114" s="15"/>
      <c r="AD114" s="15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</row>
    <row r="115" spans="1:47" ht="15" customHeight="1">
      <c r="A115" s="77" t="s">
        <v>1874</v>
      </c>
      <c r="B115" s="77" t="s">
        <v>1875</v>
      </c>
      <c r="C115" s="137" t="s">
        <v>5442</v>
      </c>
      <c r="D115" s="141">
        <v>4.09</v>
      </c>
      <c r="E115" s="141">
        <f t="shared" si="7"/>
        <v>1.6360000000000001</v>
      </c>
      <c r="F115" s="26">
        <v>0.73</v>
      </c>
      <c r="G115" s="26">
        <v>0.73</v>
      </c>
      <c r="H115" s="26">
        <v>5.55</v>
      </c>
      <c r="I115" s="26">
        <v>0.06</v>
      </c>
      <c r="J115" s="79">
        <v>3</v>
      </c>
      <c r="K115" s="80">
        <v>2.2999999999999998</v>
      </c>
      <c r="L115" s="26">
        <v>0.73</v>
      </c>
      <c r="M115" s="80">
        <v>5.6</v>
      </c>
      <c r="N115" s="26">
        <v>0.17</v>
      </c>
      <c r="O115" s="80">
        <f t="shared" si="24"/>
        <v>9.4023999999999983</v>
      </c>
      <c r="P115" s="79">
        <v>144</v>
      </c>
      <c r="Q115" s="80">
        <v>14</v>
      </c>
      <c r="R115" s="80">
        <v>6</v>
      </c>
      <c r="S115" s="80">
        <v>6</v>
      </c>
      <c r="T115" s="80">
        <v>8.35</v>
      </c>
      <c r="U115" s="80">
        <f t="shared" si="25"/>
        <v>0.29166666666666669</v>
      </c>
      <c r="V115" s="26"/>
      <c r="W115" s="26"/>
      <c r="X115" s="26"/>
      <c r="Y115" s="26"/>
      <c r="Z115" s="81"/>
      <c r="AA115" s="26"/>
      <c r="AB115" s="14"/>
      <c r="AC115" s="15"/>
      <c r="AD115" s="15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</row>
    <row r="116" spans="1:47" ht="15.75" customHeight="1">
      <c r="A116" s="77" t="s">
        <v>1876</v>
      </c>
      <c r="B116" s="77" t="s">
        <v>1877</v>
      </c>
      <c r="C116" s="137" t="s">
        <v>5450</v>
      </c>
      <c r="D116" s="141">
        <v>4.09</v>
      </c>
      <c r="E116" s="141">
        <f t="shared" si="7"/>
        <v>1.6360000000000001</v>
      </c>
      <c r="F116" s="26">
        <v>0.73</v>
      </c>
      <c r="G116" s="26">
        <v>0.73</v>
      </c>
      <c r="H116" s="26">
        <v>5.55</v>
      </c>
      <c r="I116" s="26">
        <v>0.06</v>
      </c>
      <c r="J116" s="79">
        <v>3</v>
      </c>
      <c r="K116" s="80">
        <v>2.2999999999999998</v>
      </c>
      <c r="L116" s="26">
        <v>0.73</v>
      </c>
      <c r="M116" s="80">
        <v>5.6</v>
      </c>
      <c r="N116" s="26">
        <v>0.17</v>
      </c>
      <c r="O116" s="80">
        <f t="shared" si="24"/>
        <v>9.4023999999999983</v>
      </c>
      <c r="P116" s="79">
        <v>144</v>
      </c>
      <c r="Q116" s="80">
        <v>14</v>
      </c>
      <c r="R116" s="80">
        <v>6</v>
      </c>
      <c r="S116" s="80">
        <v>6</v>
      </c>
      <c r="T116" s="80">
        <v>8.35</v>
      </c>
      <c r="U116" s="80">
        <f t="shared" si="25"/>
        <v>0.29166666666666669</v>
      </c>
      <c r="V116" s="26"/>
      <c r="W116" s="26"/>
      <c r="X116" s="26"/>
      <c r="Y116" s="26"/>
      <c r="Z116" s="81"/>
      <c r="AA116" s="26"/>
      <c r="AB116" s="14"/>
      <c r="AC116" s="15"/>
      <c r="AD116" s="15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</row>
    <row r="117" spans="1:47" ht="15.75" customHeight="1">
      <c r="A117" s="77" t="s">
        <v>1878</v>
      </c>
      <c r="B117" s="77" t="s">
        <v>1879</v>
      </c>
      <c r="C117" s="137" t="s">
        <v>5452</v>
      </c>
      <c r="D117" s="141">
        <v>4.09</v>
      </c>
      <c r="E117" s="141">
        <f t="shared" si="7"/>
        <v>1.6360000000000001</v>
      </c>
      <c r="F117" s="26">
        <v>0.73</v>
      </c>
      <c r="G117" s="26">
        <v>0.73</v>
      </c>
      <c r="H117" s="26">
        <v>5.55</v>
      </c>
      <c r="I117" s="26">
        <v>0.06</v>
      </c>
      <c r="J117" s="79">
        <v>3</v>
      </c>
      <c r="K117" s="80">
        <v>2.2999999999999998</v>
      </c>
      <c r="L117" s="26">
        <v>0.73</v>
      </c>
      <c r="M117" s="80">
        <v>5.6</v>
      </c>
      <c r="N117" s="26">
        <v>0.17</v>
      </c>
      <c r="O117" s="80">
        <f t="shared" si="24"/>
        <v>9.4023999999999983</v>
      </c>
      <c r="P117" s="79">
        <v>144</v>
      </c>
      <c r="Q117" s="80">
        <v>14</v>
      </c>
      <c r="R117" s="80">
        <v>6</v>
      </c>
      <c r="S117" s="80">
        <v>6</v>
      </c>
      <c r="T117" s="80">
        <v>8.35</v>
      </c>
      <c r="U117" s="80">
        <f t="shared" si="25"/>
        <v>0.29166666666666669</v>
      </c>
      <c r="V117" s="26"/>
      <c r="W117" s="26"/>
      <c r="X117" s="26"/>
      <c r="Y117" s="26"/>
      <c r="Z117" s="81"/>
      <c r="AA117" s="26"/>
      <c r="AB117" s="14"/>
      <c r="AC117" s="15"/>
      <c r="AD117" s="15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</row>
    <row r="118" spans="1:47" ht="15.75" customHeight="1">
      <c r="A118" s="77" t="s">
        <v>1880</v>
      </c>
      <c r="B118" s="77" t="s">
        <v>1881</v>
      </c>
      <c r="C118" s="137" t="s">
        <v>5454</v>
      </c>
      <c r="D118" s="141">
        <v>4.09</v>
      </c>
      <c r="E118" s="141">
        <f t="shared" si="7"/>
        <v>1.6360000000000001</v>
      </c>
      <c r="F118" s="26">
        <v>0.73</v>
      </c>
      <c r="G118" s="26">
        <v>0.73</v>
      </c>
      <c r="H118" s="26">
        <v>5.55</v>
      </c>
      <c r="I118" s="26">
        <v>0.06</v>
      </c>
      <c r="J118" s="79">
        <v>3</v>
      </c>
      <c r="K118" s="80">
        <v>2.2999999999999998</v>
      </c>
      <c r="L118" s="26">
        <v>0.73</v>
      </c>
      <c r="M118" s="80">
        <v>5.6</v>
      </c>
      <c r="N118" s="26">
        <v>0.17</v>
      </c>
      <c r="O118" s="80">
        <f t="shared" si="24"/>
        <v>9.4023999999999983</v>
      </c>
      <c r="P118" s="79">
        <v>144</v>
      </c>
      <c r="Q118" s="80">
        <v>14</v>
      </c>
      <c r="R118" s="80">
        <v>6</v>
      </c>
      <c r="S118" s="80">
        <v>6</v>
      </c>
      <c r="T118" s="80">
        <v>8.35</v>
      </c>
      <c r="U118" s="80">
        <f t="shared" si="25"/>
        <v>0.29166666666666669</v>
      </c>
      <c r="V118" s="26"/>
      <c r="W118" s="26"/>
      <c r="X118" s="26"/>
      <c r="Y118" s="26"/>
      <c r="Z118" s="81"/>
      <c r="AA118" s="26"/>
      <c r="AB118" s="14"/>
      <c r="AC118" s="15"/>
      <c r="AD118" s="15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</row>
    <row r="119" spans="1:47" ht="15" customHeight="1">
      <c r="A119" s="77" t="s">
        <v>1898</v>
      </c>
      <c r="B119" s="77" t="s">
        <v>1899</v>
      </c>
      <c r="C119" s="137" t="s">
        <v>5475</v>
      </c>
      <c r="D119" s="141">
        <v>4.09</v>
      </c>
      <c r="E119" s="141">
        <f t="shared" si="7"/>
        <v>1.6360000000000001</v>
      </c>
      <c r="F119" s="26">
        <v>0.73</v>
      </c>
      <c r="G119" s="26">
        <v>0.73</v>
      </c>
      <c r="H119" s="26">
        <v>5.55</v>
      </c>
      <c r="I119" s="26">
        <v>0.06</v>
      </c>
      <c r="J119" s="79">
        <v>3</v>
      </c>
      <c r="K119" s="80">
        <v>2.2999999999999998</v>
      </c>
      <c r="L119" s="26">
        <v>0.73</v>
      </c>
      <c r="M119" s="80">
        <v>5.6</v>
      </c>
      <c r="N119" s="26">
        <v>0.17</v>
      </c>
      <c r="O119" s="80">
        <f t="shared" si="24"/>
        <v>9.4023999999999983</v>
      </c>
      <c r="P119" s="79">
        <v>144</v>
      </c>
      <c r="Q119" s="80">
        <v>14</v>
      </c>
      <c r="R119" s="80">
        <v>6</v>
      </c>
      <c r="S119" s="80">
        <v>6</v>
      </c>
      <c r="T119" s="80">
        <v>8.35</v>
      </c>
      <c r="U119" s="80">
        <f t="shared" si="25"/>
        <v>0.29166666666666669</v>
      </c>
      <c r="V119" s="26"/>
      <c r="W119" s="26"/>
      <c r="X119" s="26"/>
      <c r="Y119" s="26"/>
      <c r="Z119" s="81"/>
      <c r="AA119" s="26"/>
      <c r="AB119" s="14"/>
      <c r="AC119" s="15"/>
      <c r="AD119" s="15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</row>
    <row r="120" spans="1:47" ht="15" customHeight="1">
      <c r="A120" s="77" t="s">
        <v>1900</v>
      </c>
      <c r="B120" s="77" t="s">
        <v>1901</v>
      </c>
      <c r="C120" s="137" t="s">
        <v>5477</v>
      </c>
      <c r="D120" s="141">
        <v>4.09</v>
      </c>
      <c r="E120" s="141">
        <f t="shared" si="7"/>
        <v>1.6360000000000001</v>
      </c>
      <c r="F120" s="26">
        <v>0.73</v>
      </c>
      <c r="G120" s="26">
        <v>0.73</v>
      </c>
      <c r="H120" s="26">
        <v>5.55</v>
      </c>
      <c r="I120" s="26">
        <v>0.06</v>
      </c>
      <c r="J120" s="79">
        <v>3</v>
      </c>
      <c r="K120" s="80">
        <v>2.2999999999999998</v>
      </c>
      <c r="L120" s="26">
        <v>0.73</v>
      </c>
      <c r="M120" s="80">
        <v>5.6</v>
      </c>
      <c r="N120" s="26">
        <v>0.17</v>
      </c>
      <c r="O120" s="80">
        <f t="shared" si="24"/>
        <v>9.4023999999999983</v>
      </c>
      <c r="P120" s="79">
        <v>144</v>
      </c>
      <c r="Q120" s="80">
        <v>14</v>
      </c>
      <c r="R120" s="80">
        <v>6</v>
      </c>
      <c r="S120" s="80">
        <v>6</v>
      </c>
      <c r="T120" s="80">
        <v>8.35</v>
      </c>
      <c r="U120" s="80">
        <f t="shared" si="25"/>
        <v>0.29166666666666669</v>
      </c>
      <c r="V120" s="26"/>
      <c r="W120" s="26"/>
      <c r="X120" s="26"/>
      <c r="Y120" s="26"/>
      <c r="Z120" s="81"/>
      <c r="AA120" s="26"/>
      <c r="AB120" s="14"/>
      <c r="AC120" s="15"/>
      <c r="AD120" s="15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</row>
    <row r="121" spans="1:47" ht="15" customHeight="1">
      <c r="A121" s="77" t="s">
        <v>1902</v>
      </c>
      <c r="B121" s="77" t="s">
        <v>1903</v>
      </c>
      <c r="C121" s="137" t="s">
        <v>5479</v>
      </c>
      <c r="D121" s="141">
        <v>4.09</v>
      </c>
      <c r="E121" s="141">
        <f t="shared" si="7"/>
        <v>1.6360000000000001</v>
      </c>
      <c r="F121" s="26">
        <v>0.73</v>
      </c>
      <c r="G121" s="26">
        <v>0.73</v>
      </c>
      <c r="H121" s="26">
        <v>5.55</v>
      </c>
      <c r="I121" s="26">
        <v>0.06</v>
      </c>
      <c r="J121" s="79">
        <v>3</v>
      </c>
      <c r="K121" s="80">
        <v>2.2999999999999998</v>
      </c>
      <c r="L121" s="26">
        <v>0.73</v>
      </c>
      <c r="M121" s="80">
        <v>5.6</v>
      </c>
      <c r="N121" s="26">
        <v>0.17</v>
      </c>
      <c r="O121" s="80">
        <f t="shared" si="24"/>
        <v>9.4023999999999983</v>
      </c>
      <c r="P121" s="79">
        <v>144</v>
      </c>
      <c r="Q121" s="80">
        <v>14</v>
      </c>
      <c r="R121" s="80">
        <v>6</v>
      </c>
      <c r="S121" s="80">
        <v>6</v>
      </c>
      <c r="T121" s="80">
        <v>8.35</v>
      </c>
      <c r="U121" s="80">
        <f t="shared" si="25"/>
        <v>0.29166666666666669</v>
      </c>
      <c r="V121" s="26"/>
      <c r="W121" s="26"/>
      <c r="X121" s="26"/>
      <c r="Y121" s="26"/>
      <c r="Z121" s="81"/>
      <c r="AA121" s="26"/>
      <c r="AB121" s="14"/>
      <c r="AC121" s="15"/>
      <c r="AD121" s="15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</row>
    <row r="122" spans="1:47" ht="15" customHeight="1">
      <c r="A122" s="77" t="s">
        <v>1904</v>
      </c>
      <c r="B122" s="77" t="s">
        <v>1905</v>
      </c>
      <c r="C122" s="137" t="s">
        <v>5481</v>
      </c>
      <c r="D122" s="141">
        <v>4.09</v>
      </c>
      <c r="E122" s="141">
        <f t="shared" si="7"/>
        <v>1.6360000000000001</v>
      </c>
      <c r="F122" s="26">
        <v>0.73</v>
      </c>
      <c r="G122" s="26">
        <v>0.73</v>
      </c>
      <c r="H122" s="26">
        <v>5.55</v>
      </c>
      <c r="I122" s="26">
        <v>0.06</v>
      </c>
      <c r="J122" s="79">
        <v>3</v>
      </c>
      <c r="K122" s="80">
        <v>2.2999999999999998</v>
      </c>
      <c r="L122" s="26">
        <v>0.73</v>
      </c>
      <c r="M122" s="80">
        <v>5.6</v>
      </c>
      <c r="N122" s="26">
        <v>0.17</v>
      </c>
      <c r="O122" s="80">
        <f t="shared" si="24"/>
        <v>9.4023999999999983</v>
      </c>
      <c r="P122" s="79">
        <v>144</v>
      </c>
      <c r="Q122" s="80">
        <v>14</v>
      </c>
      <c r="R122" s="80">
        <v>6</v>
      </c>
      <c r="S122" s="80">
        <v>6</v>
      </c>
      <c r="T122" s="80">
        <v>8.35</v>
      </c>
      <c r="U122" s="80">
        <f t="shared" si="25"/>
        <v>0.29166666666666669</v>
      </c>
      <c r="V122" s="26"/>
      <c r="W122" s="26"/>
      <c r="X122" s="26"/>
      <c r="Y122" s="26"/>
      <c r="Z122" s="81"/>
      <c r="AA122" s="26"/>
      <c r="AB122" s="14"/>
      <c r="AC122" s="15"/>
      <c r="AD122" s="15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</row>
    <row r="123" spans="1:47" ht="15" customHeight="1">
      <c r="A123" s="77" t="s">
        <v>1906</v>
      </c>
      <c r="B123" s="77" t="s">
        <v>1907</v>
      </c>
      <c r="C123" s="137" t="s">
        <v>5483</v>
      </c>
      <c r="D123" s="141">
        <v>4.09</v>
      </c>
      <c r="E123" s="141">
        <f t="shared" si="7"/>
        <v>1.6360000000000001</v>
      </c>
      <c r="F123" s="26">
        <v>0.73</v>
      </c>
      <c r="G123" s="26">
        <v>0.73</v>
      </c>
      <c r="H123" s="26">
        <v>5.55</v>
      </c>
      <c r="I123" s="26">
        <v>0.06</v>
      </c>
      <c r="J123" s="79">
        <v>3</v>
      </c>
      <c r="K123" s="80">
        <v>2.2999999999999998</v>
      </c>
      <c r="L123" s="26">
        <v>0.73</v>
      </c>
      <c r="M123" s="80">
        <v>5.6</v>
      </c>
      <c r="N123" s="26">
        <v>0.17</v>
      </c>
      <c r="O123" s="80">
        <f t="shared" si="24"/>
        <v>9.4023999999999983</v>
      </c>
      <c r="P123" s="79">
        <v>144</v>
      </c>
      <c r="Q123" s="80">
        <v>14</v>
      </c>
      <c r="R123" s="80">
        <v>6</v>
      </c>
      <c r="S123" s="80">
        <v>6</v>
      </c>
      <c r="T123" s="80">
        <v>8.35</v>
      </c>
      <c r="U123" s="80">
        <f t="shared" si="25"/>
        <v>0.29166666666666669</v>
      </c>
      <c r="V123" s="26"/>
      <c r="W123" s="26"/>
      <c r="X123" s="26"/>
      <c r="Y123" s="26"/>
      <c r="Z123" s="81"/>
      <c r="AA123" s="26"/>
      <c r="AB123" s="14"/>
      <c r="AC123" s="15"/>
      <c r="AD123" s="15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</row>
    <row r="124" spans="1:47" ht="15" customHeight="1">
      <c r="A124" s="77" t="s">
        <v>1894</v>
      </c>
      <c r="B124" s="77" t="s">
        <v>1895</v>
      </c>
      <c r="C124" s="137" t="s">
        <v>5460</v>
      </c>
      <c r="D124" s="141">
        <v>4.09</v>
      </c>
      <c r="E124" s="141">
        <f t="shared" si="7"/>
        <v>1.6360000000000001</v>
      </c>
      <c r="F124" s="26">
        <v>0.73</v>
      </c>
      <c r="G124" s="26">
        <v>0.73</v>
      </c>
      <c r="H124" s="26">
        <v>5.55</v>
      </c>
      <c r="I124" s="26">
        <v>0.06</v>
      </c>
      <c r="J124" s="79">
        <v>3</v>
      </c>
      <c r="K124" s="80">
        <v>2.2999999999999998</v>
      </c>
      <c r="L124" s="26">
        <v>0.73</v>
      </c>
      <c r="M124" s="80">
        <v>5.6</v>
      </c>
      <c r="N124" s="26">
        <v>0.17</v>
      </c>
      <c r="O124" s="80">
        <f t="shared" si="24"/>
        <v>9.4023999999999983</v>
      </c>
      <c r="P124" s="79">
        <v>144</v>
      </c>
      <c r="Q124" s="80">
        <v>14</v>
      </c>
      <c r="R124" s="80">
        <v>6</v>
      </c>
      <c r="S124" s="80">
        <v>6</v>
      </c>
      <c r="T124" s="80">
        <v>8.35</v>
      </c>
      <c r="U124" s="80">
        <f t="shared" si="25"/>
        <v>0.29166666666666669</v>
      </c>
      <c r="V124" s="26"/>
      <c r="W124" s="26"/>
      <c r="X124" s="26"/>
      <c r="Y124" s="26"/>
      <c r="Z124" s="81"/>
      <c r="AA124" s="26"/>
      <c r="AB124" s="14"/>
      <c r="AC124" s="15"/>
      <c r="AD124" s="15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</row>
    <row r="125" spans="1:47" ht="15" customHeight="1">
      <c r="A125" s="77" t="s">
        <v>1896</v>
      </c>
      <c r="B125" s="77" t="s">
        <v>1897</v>
      </c>
      <c r="C125" s="137" t="s">
        <v>5458</v>
      </c>
      <c r="D125" s="141">
        <v>4.09</v>
      </c>
      <c r="E125" s="141">
        <f t="shared" si="7"/>
        <v>1.6360000000000001</v>
      </c>
      <c r="F125" s="26">
        <v>0.73</v>
      </c>
      <c r="G125" s="26">
        <v>0.73</v>
      </c>
      <c r="H125" s="26">
        <v>5.55</v>
      </c>
      <c r="I125" s="26">
        <v>0.06</v>
      </c>
      <c r="J125" s="79">
        <v>3</v>
      </c>
      <c r="K125" s="80">
        <v>2.2999999999999998</v>
      </c>
      <c r="L125" s="26">
        <v>0.73</v>
      </c>
      <c r="M125" s="80">
        <v>5.6</v>
      </c>
      <c r="N125" s="26">
        <v>0.17</v>
      </c>
      <c r="O125" s="80">
        <f t="shared" si="24"/>
        <v>9.4023999999999983</v>
      </c>
      <c r="P125" s="79">
        <v>144</v>
      </c>
      <c r="Q125" s="80">
        <v>14</v>
      </c>
      <c r="R125" s="80">
        <v>6</v>
      </c>
      <c r="S125" s="80">
        <v>6</v>
      </c>
      <c r="T125" s="80">
        <v>8.35</v>
      </c>
      <c r="U125" s="80">
        <f t="shared" si="25"/>
        <v>0.29166666666666669</v>
      </c>
      <c r="V125" s="26"/>
      <c r="W125" s="26"/>
      <c r="X125" s="26"/>
      <c r="Y125" s="26"/>
      <c r="Z125" s="81"/>
      <c r="AA125" s="26"/>
      <c r="AB125" s="14"/>
      <c r="AC125" s="15"/>
      <c r="AD125" s="15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</row>
    <row r="126" spans="1:47" ht="15" customHeight="1">
      <c r="A126" s="77" t="s">
        <v>1942</v>
      </c>
      <c r="B126" s="77" t="s">
        <v>1943</v>
      </c>
      <c r="C126" s="137" t="s">
        <v>1944</v>
      </c>
      <c r="D126" s="141">
        <v>4.1900000000000004</v>
      </c>
      <c r="E126" s="141">
        <f t="shared" si="7"/>
        <v>1.6760000000000002</v>
      </c>
      <c r="F126" s="115">
        <v>1.88</v>
      </c>
      <c r="G126" s="115">
        <v>0.75</v>
      </c>
      <c r="H126" s="115">
        <v>7.25</v>
      </c>
      <c r="I126" s="26">
        <v>7.0000000000000007E-2</v>
      </c>
      <c r="J126" s="79">
        <v>6</v>
      </c>
      <c r="K126" s="78">
        <v>4</v>
      </c>
      <c r="L126" s="78">
        <v>2.25</v>
      </c>
      <c r="M126" s="78">
        <v>7.5</v>
      </c>
      <c r="N126" s="26">
        <f t="shared" ref="N126:N152" si="26">I126*J126+0.06</f>
        <v>0.48000000000000004</v>
      </c>
      <c r="O126" s="80">
        <f t="shared" si="24"/>
        <v>67.5</v>
      </c>
      <c r="P126" s="79">
        <v>72</v>
      </c>
      <c r="Q126" s="78">
        <v>14</v>
      </c>
      <c r="R126" s="78">
        <v>10</v>
      </c>
      <c r="S126" s="78">
        <v>8</v>
      </c>
      <c r="T126" s="80">
        <f>N127*12+0.7</f>
        <v>6.4600000000000009</v>
      </c>
      <c r="U126" s="80">
        <f t="shared" si="25"/>
        <v>0.64814814814814814</v>
      </c>
      <c r="V126" s="26"/>
      <c r="W126" s="26"/>
      <c r="X126" s="26"/>
      <c r="Y126" s="26"/>
      <c r="Z126" s="81"/>
      <c r="AA126" s="26"/>
      <c r="AB126" s="14"/>
      <c r="AC126" s="15"/>
      <c r="AD126" s="15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</row>
    <row r="127" spans="1:47" ht="15" customHeight="1">
      <c r="A127" s="77" t="s">
        <v>1945</v>
      </c>
      <c r="B127" s="77" t="s">
        <v>1946</v>
      </c>
      <c r="C127" s="137" t="s">
        <v>1947</v>
      </c>
      <c r="D127" s="141">
        <v>4.1900000000000004</v>
      </c>
      <c r="E127" s="141">
        <f t="shared" si="7"/>
        <v>1.6760000000000002</v>
      </c>
      <c r="F127" s="115">
        <v>1.88</v>
      </c>
      <c r="G127" s="115">
        <v>0.75</v>
      </c>
      <c r="H127" s="115">
        <v>7.25</v>
      </c>
      <c r="I127" s="26">
        <v>7.0000000000000007E-2</v>
      </c>
      <c r="J127" s="79">
        <v>6</v>
      </c>
      <c r="K127" s="78">
        <v>4</v>
      </c>
      <c r="L127" s="78">
        <v>2.25</v>
      </c>
      <c r="M127" s="78">
        <v>7.5</v>
      </c>
      <c r="N127" s="26">
        <f t="shared" si="26"/>
        <v>0.48000000000000004</v>
      </c>
      <c r="O127" s="80">
        <f t="shared" si="24"/>
        <v>67.5</v>
      </c>
      <c r="P127" s="79">
        <v>72</v>
      </c>
      <c r="Q127" s="78">
        <v>14</v>
      </c>
      <c r="R127" s="78">
        <v>10</v>
      </c>
      <c r="S127" s="78">
        <v>8</v>
      </c>
      <c r="T127" s="80">
        <f>N128*12+0.7</f>
        <v>6.4600000000000009</v>
      </c>
      <c r="U127" s="80">
        <f t="shared" si="25"/>
        <v>0.64814814814814814</v>
      </c>
      <c r="V127" s="26"/>
      <c r="W127" s="26"/>
      <c r="X127" s="26"/>
      <c r="Y127" s="26"/>
      <c r="Z127" s="81"/>
      <c r="AA127" s="26"/>
      <c r="AB127" s="14"/>
      <c r="AC127" s="15"/>
      <c r="AD127" s="15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</row>
    <row r="128" spans="1:47" ht="15" customHeight="1">
      <c r="A128" s="77" t="s">
        <v>1948</v>
      </c>
      <c r="B128" s="77" t="s">
        <v>1949</v>
      </c>
      <c r="C128" s="137" t="s">
        <v>1950</v>
      </c>
      <c r="D128" s="141">
        <v>4.1900000000000004</v>
      </c>
      <c r="E128" s="141">
        <f t="shared" si="7"/>
        <v>1.6760000000000002</v>
      </c>
      <c r="F128" s="115">
        <v>1.88</v>
      </c>
      <c r="G128" s="115">
        <v>0.75</v>
      </c>
      <c r="H128" s="115">
        <v>7.25</v>
      </c>
      <c r="I128" s="26">
        <v>7.0000000000000007E-2</v>
      </c>
      <c r="J128" s="79">
        <v>6</v>
      </c>
      <c r="K128" s="78">
        <v>4</v>
      </c>
      <c r="L128" s="78">
        <v>2.25</v>
      </c>
      <c r="M128" s="78">
        <v>7.5</v>
      </c>
      <c r="N128" s="26">
        <f t="shared" si="26"/>
        <v>0.48000000000000004</v>
      </c>
      <c r="O128" s="80">
        <f t="shared" si="24"/>
        <v>67.5</v>
      </c>
      <c r="P128" s="79">
        <v>72</v>
      </c>
      <c r="Q128" s="78">
        <v>14</v>
      </c>
      <c r="R128" s="78">
        <v>10</v>
      </c>
      <c r="S128" s="78">
        <v>8</v>
      </c>
      <c r="T128" s="80">
        <f>N129*12+0.7</f>
        <v>6.4600000000000009</v>
      </c>
      <c r="U128" s="80">
        <f t="shared" si="25"/>
        <v>0.64814814814814814</v>
      </c>
      <c r="V128" s="26"/>
      <c r="W128" s="26"/>
      <c r="X128" s="26"/>
      <c r="Y128" s="26"/>
      <c r="Z128" s="81"/>
      <c r="AA128" s="26"/>
      <c r="AB128" s="14"/>
      <c r="AC128" s="15"/>
      <c r="AD128" s="15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</row>
    <row r="129" spans="1:47" ht="15" customHeight="1">
      <c r="A129" s="77" t="s">
        <v>1951</v>
      </c>
      <c r="B129" s="77" t="s">
        <v>1892</v>
      </c>
      <c r="C129" s="137" t="s">
        <v>1952</v>
      </c>
      <c r="D129" s="141">
        <v>4.1900000000000004</v>
      </c>
      <c r="E129" s="141">
        <f t="shared" si="7"/>
        <v>1.6760000000000002</v>
      </c>
      <c r="F129" s="115">
        <v>1.88</v>
      </c>
      <c r="G129" s="115">
        <v>0.75</v>
      </c>
      <c r="H129" s="115">
        <v>7.25</v>
      </c>
      <c r="I129" s="26">
        <v>7.0000000000000007E-2</v>
      </c>
      <c r="J129" s="79">
        <v>6</v>
      </c>
      <c r="K129" s="78">
        <v>4</v>
      </c>
      <c r="L129" s="78">
        <v>2.25</v>
      </c>
      <c r="M129" s="78">
        <v>7.5</v>
      </c>
      <c r="N129" s="26">
        <f t="shared" si="26"/>
        <v>0.48000000000000004</v>
      </c>
      <c r="O129" s="80">
        <f t="shared" si="24"/>
        <v>67.5</v>
      </c>
      <c r="P129" s="79">
        <v>72</v>
      </c>
      <c r="Q129" s="78">
        <v>14</v>
      </c>
      <c r="R129" s="78">
        <v>10</v>
      </c>
      <c r="S129" s="78">
        <v>8</v>
      </c>
      <c r="T129" s="80">
        <f>N148*12+0.7</f>
        <v>6.4600000000000009</v>
      </c>
      <c r="U129" s="80">
        <f t="shared" si="25"/>
        <v>0.64814814814814814</v>
      </c>
      <c r="V129" s="26"/>
      <c r="W129" s="26"/>
      <c r="X129" s="26"/>
      <c r="Y129" s="26"/>
      <c r="Z129" s="81"/>
      <c r="AA129" s="26"/>
      <c r="AB129" s="14"/>
      <c r="AC129" s="15"/>
      <c r="AD129" s="15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</row>
    <row r="130" spans="1:47" ht="15" customHeight="1">
      <c r="A130" s="77" t="s">
        <v>1908</v>
      </c>
      <c r="B130" s="77" t="s">
        <v>1849</v>
      </c>
      <c r="C130" s="137" t="s">
        <v>1909</v>
      </c>
      <c r="D130" s="141">
        <v>4.1900000000000004</v>
      </c>
      <c r="E130" s="141">
        <f t="shared" si="7"/>
        <v>1.6760000000000002</v>
      </c>
      <c r="F130" s="115">
        <v>1.88</v>
      </c>
      <c r="G130" s="115">
        <v>0.75</v>
      </c>
      <c r="H130" s="115">
        <v>7.25</v>
      </c>
      <c r="I130" s="26">
        <v>7.0000000000000007E-2</v>
      </c>
      <c r="J130" s="79">
        <v>6</v>
      </c>
      <c r="K130" s="78">
        <v>4</v>
      </c>
      <c r="L130" s="78">
        <v>2.25</v>
      </c>
      <c r="M130" s="78">
        <v>7.5</v>
      </c>
      <c r="N130" s="26">
        <f t="shared" si="26"/>
        <v>0.48000000000000004</v>
      </c>
      <c r="O130" s="80">
        <f t="shared" si="24"/>
        <v>67.5</v>
      </c>
      <c r="P130" s="79">
        <v>72</v>
      </c>
      <c r="Q130" s="78">
        <v>14</v>
      </c>
      <c r="R130" s="78">
        <v>10</v>
      </c>
      <c r="S130" s="78">
        <v>8</v>
      </c>
      <c r="T130" s="80">
        <f t="shared" ref="T130:T141" si="27">N131*12+0.7</f>
        <v>6.4600000000000009</v>
      </c>
      <c r="U130" s="80">
        <f t="shared" si="25"/>
        <v>0.64814814814814814</v>
      </c>
      <c r="V130" s="26"/>
      <c r="W130" s="26"/>
      <c r="X130" s="26"/>
      <c r="Y130" s="26"/>
      <c r="Z130" s="81"/>
      <c r="AA130" s="26"/>
      <c r="AB130" s="14"/>
      <c r="AC130" s="15"/>
      <c r="AD130" s="15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</row>
    <row r="131" spans="1:47" ht="15" customHeight="1">
      <c r="A131" s="77" t="s">
        <v>1910</v>
      </c>
      <c r="B131" s="77" t="s">
        <v>1911</v>
      </c>
      <c r="C131" s="137" t="s">
        <v>1912</v>
      </c>
      <c r="D131" s="141">
        <v>4.1900000000000004</v>
      </c>
      <c r="E131" s="141">
        <f t="shared" si="7"/>
        <v>1.6760000000000002</v>
      </c>
      <c r="F131" s="115">
        <v>1.88</v>
      </c>
      <c r="G131" s="115">
        <v>0.75</v>
      </c>
      <c r="H131" s="115">
        <v>7.25</v>
      </c>
      <c r="I131" s="26">
        <v>7.0000000000000007E-2</v>
      </c>
      <c r="J131" s="79">
        <v>6</v>
      </c>
      <c r="K131" s="78">
        <v>4</v>
      </c>
      <c r="L131" s="78">
        <v>2.25</v>
      </c>
      <c r="M131" s="78">
        <v>7.5</v>
      </c>
      <c r="N131" s="26">
        <f t="shared" si="26"/>
        <v>0.48000000000000004</v>
      </c>
      <c r="O131" s="80">
        <f t="shared" si="24"/>
        <v>67.5</v>
      </c>
      <c r="P131" s="79">
        <v>72</v>
      </c>
      <c r="Q131" s="78">
        <v>14</v>
      </c>
      <c r="R131" s="78">
        <v>10</v>
      </c>
      <c r="S131" s="78">
        <v>8</v>
      </c>
      <c r="T131" s="80">
        <f t="shared" si="27"/>
        <v>6.4600000000000009</v>
      </c>
      <c r="U131" s="80">
        <f t="shared" si="25"/>
        <v>0.64814814814814814</v>
      </c>
      <c r="V131" s="26"/>
      <c r="W131" s="26"/>
      <c r="X131" s="26"/>
      <c r="Y131" s="26"/>
      <c r="Z131" s="81"/>
      <c r="AA131" s="26"/>
      <c r="AB131" s="14"/>
      <c r="AC131" s="15"/>
      <c r="AD131" s="15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</row>
    <row r="132" spans="1:47" ht="15" customHeight="1">
      <c r="A132" s="77" t="s">
        <v>1913</v>
      </c>
      <c r="B132" s="77" t="s">
        <v>1914</v>
      </c>
      <c r="C132" s="137" t="s">
        <v>5441</v>
      </c>
      <c r="D132" s="141">
        <v>4.1900000000000004</v>
      </c>
      <c r="E132" s="141">
        <f t="shared" ref="E132:E195" si="28">D132*0.4</f>
        <v>1.6760000000000002</v>
      </c>
      <c r="F132" s="115">
        <v>1.88</v>
      </c>
      <c r="G132" s="115">
        <v>0.75</v>
      </c>
      <c r="H132" s="115">
        <v>7.25</v>
      </c>
      <c r="I132" s="26">
        <v>7.0000000000000007E-2</v>
      </c>
      <c r="J132" s="79">
        <v>6</v>
      </c>
      <c r="K132" s="78">
        <v>4</v>
      </c>
      <c r="L132" s="78">
        <v>2.25</v>
      </c>
      <c r="M132" s="78">
        <v>7.5</v>
      </c>
      <c r="N132" s="26">
        <f t="shared" si="26"/>
        <v>0.48000000000000004</v>
      </c>
      <c r="O132" s="80">
        <f t="shared" si="24"/>
        <v>67.5</v>
      </c>
      <c r="P132" s="79">
        <v>72</v>
      </c>
      <c r="Q132" s="78">
        <v>14</v>
      </c>
      <c r="R132" s="78">
        <v>10</v>
      </c>
      <c r="S132" s="78">
        <v>8</v>
      </c>
      <c r="T132" s="80">
        <f t="shared" si="27"/>
        <v>6.4600000000000009</v>
      </c>
      <c r="U132" s="80">
        <f t="shared" si="25"/>
        <v>0.64814814814814814</v>
      </c>
      <c r="V132" s="26"/>
      <c r="W132" s="26"/>
      <c r="X132" s="26"/>
      <c r="Y132" s="26"/>
      <c r="Z132" s="81"/>
      <c r="AA132" s="26"/>
      <c r="AB132" s="14"/>
      <c r="AC132" s="15"/>
      <c r="AD132" s="15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</row>
    <row r="133" spans="1:47" ht="15" customHeight="1">
      <c r="A133" s="77" t="s">
        <v>1915</v>
      </c>
      <c r="B133" s="77" t="s">
        <v>1916</v>
      </c>
      <c r="C133" s="137" t="s">
        <v>1917</v>
      </c>
      <c r="D133" s="141">
        <v>4.1900000000000004</v>
      </c>
      <c r="E133" s="141">
        <f t="shared" si="28"/>
        <v>1.6760000000000002</v>
      </c>
      <c r="F133" s="115">
        <v>1.88</v>
      </c>
      <c r="G133" s="115">
        <v>0.75</v>
      </c>
      <c r="H133" s="115">
        <v>7.25</v>
      </c>
      <c r="I133" s="26">
        <v>7.0000000000000007E-2</v>
      </c>
      <c r="J133" s="79">
        <v>6</v>
      </c>
      <c r="K133" s="78">
        <v>4</v>
      </c>
      <c r="L133" s="78">
        <v>2.25</v>
      </c>
      <c r="M133" s="78">
        <v>7.5</v>
      </c>
      <c r="N133" s="26">
        <f t="shared" si="26"/>
        <v>0.48000000000000004</v>
      </c>
      <c r="O133" s="80">
        <f t="shared" si="24"/>
        <v>67.5</v>
      </c>
      <c r="P133" s="79">
        <v>72</v>
      </c>
      <c r="Q133" s="78">
        <v>14</v>
      </c>
      <c r="R133" s="78">
        <v>10</v>
      </c>
      <c r="S133" s="78">
        <v>8</v>
      </c>
      <c r="T133" s="80">
        <f t="shared" si="27"/>
        <v>6.4600000000000009</v>
      </c>
      <c r="U133" s="80">
        <f t="shared" si="25"/>
        <v>0.64814814814814814</v>
      </c>
      <c r="V133" s="26"/>
      <c r="W133" s="26"/>
      <c r="X133" s="26"/>
      <c r="Y133" s="26"/>
      <c r="Z133" s="81"/>
      <c r="AA133" s="26"/>
      <c r="AB133" s="14"/>
      <c r="AC133" s="15"/>
      <c r="AD133" s="15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</row>
    <row r="134" spans="1:47" ht="15" customHeight="1">
      <c r="A134" s="77" t="s">
        <v>1918</v>
      </c>
      <c r="B134" s="77" t="s">
        <v>1919</v>
      </c>
      <c r="C134" s="137" t="s">
        <v>1920</v>
      </c>
      <c r="D134" s="141">
        <v>4.1900000000000004</v>
      </c>
      <c r="E134" s="141">
        <f t="shared" si="28"/>
        <v>1.6760000000000002</v>
      </c>
      <c r="F134" s="115">
        <v>1.88</v>
      </c>
      <c r="G134" s="115">
        <v>0.75</v>
      </c>
      <c r="H134" s="115">
        <v>7.25</v>
      </c>
      <c r="I134" s="26">
        <v>7.0000000000000007E-2</v>
      </c>
      <c r="J134" s="79">
        <v>6</v>
      </c>
      <c r="K134" s="78">
        <v>4</v>
      </c>
      <c r="L134" s="78">
        <v>2.25</v>
      </c>
      <c r="M134" s="78">
        <v>7.5</v>
      </c>
      <c r="N134" s="26">
        <f t="shared" si="26"/>
        <v>0.48000000000000004</v>
      </c>
      <c r="O134" s="80">
        <f t="shared" ref="O134:O156" si="29">K134*L134*M134</f>
        <v>67.5</v>
      </c>
      <c r="P134" s="79">
        <v>72</v>
      </c>
      <c r="Q134" s="78">
        <v>14</v>
      </c>
      <c r="R134" s="78">
        <v>10</v>
      </c>
      <c r="S134" s="78">
        <v>8</v>
      </c>
      <c r="T134" s="80">
        <f t="shared" si="27"/>
        <v>6.4600000000000009</v>
      </c>
      <c r="U134" s="80">
        <f t="shared" ref="U134:U156" si="30">Q134*R134*S134/1728</f>
        <v>0.64814814814814814</v>
      </c>
      <c r="V134" s="26"/>
      <c r="W134" s="26"/>
      <c r="X134" s="26"/>
      <c r="Y134" s="26"/>
      <c r="Z134" s="81"/>
      <c r="AA134" s="26"/>
      <c r="AB134" s="14"/>
      <c r="AC134" s="15"/>
      <c r="AD134" s="15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</row>
    <row r="135" spans="1:47" ht="15" customHeight="1">
      <c r="A135" s="77" t="s">
        <v>1921</v>
      </c>
      <c r="B135" s="77" t="s">
        <v>1922</v>
      </c>
      <c r="C135" s="137" t="s">
        <v>1923</v>
      </c>
      <c r="D135" s="141">
        <v>4.1900000000000004</v>
      </c>
      <c r="E135" s="141">
        <f t="shared" si="28"/>
        <v>1.6760000000000002</v>
      </c>
      <c r="F135" s="115">
        <v>1.88</v>
      </c>
      <c r="G135" s="115">
        <v>0.75</v>
      </c>
      <c r="H135" s="115">
        <v>7.25</v>
      </c>
      <c r="I135" s="26">
        <v>7.0000000000000007E-2</v>
      </c>
      <c r="J135" s="79">
        <v>6</v>
      </c>
      <c r="K135" s="78">
        <v>4</v>
      </c>
      <c r="L135" s="78">
        <v>2.25</v>
      </c>
      <c r="M135" s="78">
        <v>7.5</v>
      </c>
      <c r="N135" s="26">
        <f t="shared" si="26"/>
        <v>0.48000000000000004</v>
      </c>
      <c r="O135" s="80">
        <f t="shared" si="29"/>
        <v>67.5</v>
      </c>
      <c r="P135" s="79">
        <v>72</v>
      </c>
      <c r="Q135" s="78">
        <v>14</v>
      </c>
      <c r="R135" s="78">
        <v>10</v>
      </c>
      <c r="S135" s="78">
        <v>8</v>
      </c>
      <c r="T135" s="80">
        <f t="shared" si="27"/>
        <v>6.4600000000000009</v>
      </c>
      <c r="U135" s="80">
        <f t="shared" si="30"/>
        <v>0.64814814814814814</v>
      </c>
      <c r="V135" s="26"/>
      <c r="W135" s="26"/>
      <c r="X135" s="26"/>
      <c r="Y135" s="26"/>
      <c r="Z135" s="81"/>
      <c r="AA135" s="26"/>
      <c r="AB135" s="14"/>
      <c r="AC135" s="15"/>
      <c r="AD135" s="15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</row>
    <row r="136" spans="1:47" ht="15" customHeight="1">
      <c r="A136" s="77" t="s">
        <v>1924</v>
      </c>
      <c r="B136" s="77" t="s">
        <v>1925</v>
      </c>
      <c r="C136" s="137" t="s">
        <v>1926</v>
      </c>
      <c r="D136" s="141">
        <v>4.1900000000000004</v>
      </c>
      <c r="E136" s="141">
        <f t="shared" si="28"/>
        <v>1.6760000000000002</v>
      </c>
      <c r="F136" s="115">
        <v>1.88</v>
      </c>
      <c r="G136" s="115">
        <v>0.75</v>
      </c>
      <c r="H136" s="115">
        <v>7.25</v>
      </c>
      <c r="I136" s="26">
        <v>7.0000000000000007E-2</v>
      </c>
      <c r="J136" s="79">
        <v>6</v>
      </c>
      <c r="K136" s="78">
        <v>4</v>
      </c>
      <c r="L136" s="78">
        <v>2.25</v>
      </c>
      <c r="M136" s="78">
        <v>7.5</v>
      </c>
      <c r="N136" s="26">
        <f t="shared" si="26"/>
        <v>0.48000000000000004</v>
      </c>
      <c r="O136" s="80">
        <f t="shared" si="29"/>
        <v>67.5</v>
      </c>
      <c r="P136" s="79">
        <v>72</v>
      </c>
      <c r="Q136" s="78">
        <v>14</v>
      </c>
      <c r="R136" s="78">
        <v>10</v>
      </c>
      <c r="S136" s="78">
        <v>8</v>
      </c>
      <c r="T136" s="80">
        <f t="shared" si="27"/>
        <v>6.4600000000000009</v>
      </c>
      <c r="U136" s="80">
        <f t="shared" si="30"/>
        <v>0.64814814814814814</v>
      </c>
      <c r="V136" s="26"/>
      <c r="W136" s="26"/>
      <c r="X136" s="26"/>
      <c r="Y136" s="26"/>
      <c r="Z136" s="81"/>
      <c r="AA136" s="26"/>
      <c r="AB136" s="14"/>
      <c r="AC136" s="15"/>
      <c r="AD136" s="15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</row>
    <row r="137" spans="1:47" ht="15" customHeight="1">
      <c r="A137" s="77" t="s">
        <v>1927</v>
      </c>
      <c r="B137" s="77" t="s">
        <v>1928</v>
      </c>
      <c r="C137" s="137" t="s">
        <v>1929</v>
      </c>
      <c r="D137" s="141">
        <v>4.1900000000000004</v>
      </c>
      <c r="E137" s="141">
        <f t="shared" si="28"/>
        <v>1.6760000000000002</v>
      </c>
      <c r="F137" s="115">
        <v>1.88</v>
      </c>
      <c r="G137" s="115">
        <v>0.75</v>
      </c>
      <c r="H137" s="115">
        <v>7.25</v>
      </c>
      <c r="I137" s="26">
        <v>7.0000000000000007E-2</v>
      </c>
      <c r="J137" s="79">
        <v>6</v>
      </c>
      <c r="K137" s="78">
        <v>4</v>
      </c>
      <c r="L137" s="78">
        <v>2.25</v>
      </c>
      <c r="M137" s="78">
        <v>7.5</v>
      </c>
      <c r="N137" s="26">
        <f t="shared" si="26"/>
        <v>0.48000000000000004</v>
      </c>
      <c r="O137" s="80">
        <f t="shared" si="29"/>
        <v>67.5</v>
      </c>
      <c r="P137" s="79">
        <v>72</v>
      </c>
      <c r="Q137" s="78">
        <v>14</v>
      </c>
      <c r="R137" s="78">
        <v>10</v>
      </c>
      <c r="S137" s="78">
        <v>8</v>
      </c>
      <c r="T137" s="80">
        <f t="shared" si="27"/>
        <v>6.4600000000000009</v>
      </c>
      <c r="U137" s="80">
        <f t="shared" si="30"/>
        <v>0.64814814814814814</v>
      </c>
      <c r="V137" s="26"/>
      <c r="W137" s="26"/>
      <c r="X137" s="26"/>
      <c r="Y137" s="26"/>
      <c r="Z137" s="81"/>
      <c r="AA137" s="26"/>
      <c r="AB137" s="14"/>
      <c r="AC137" s="15"/>
      <c r="AD137" s="15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</row>
    <row r="138" spans="1:47" ht="15" customHeight="1">
      <c r="A138" s="77" t="s">
        <v>1930</v>
      </c>
      <c r="B138" s="77" t="s">
        <v>1931</v>
      </c>
      <c r="C138" s="137" t="s">
        <v>1932</v>
      </c>
      <c r="D138" s="141">
        <v>4.1900000000000004</v>
      </c>
      <c r="E138" s="141">
        <f t="shared" si="28"/>
        <v>1.6760000000000002</v>
      </c>
      <c r="F138" s="115">
        <v>1.88</v>
      </c>
      <c r="G138" s="115">
        <v>0.75</v>
      </c>
      <c r="H138" s="115">
        <v>7.25</v>
      </c>
      <c r="I138" s="26">
        <v>7.0000000000000007E-2</v>
      </c>
      <c r="J138" s="79">
        <v>6</v>
      </c>
      <c r="K138" s="78">
        <v>4</v>
      </c>
      <c r="L138" s="78">
        <v>2.25</v>
      </c>
      <c r="M138" s="78">
        <v>7.5</v>
      </c>
      <c r="N138" s="26">
        <f t="shared" si="26"/>
        <v>0.48000000000000004</v>
      </c>
      <c r="O138" s="80">
        <f t="shared" si="29"/>
        <v>67.5</v>
      </c>
      <c r="P138" s="79">
        <v>72</v>
      </c>
      <c r="Q138" s="78">
        <v>14</v>
      </c>
      <c r="R138" s="78">
        <v>10</v>
      </c>
      <c r="S138" s="78">
        <v>8</v>
      </c>
      <c r="T138" s="80">
        <f t="shared" si="27"/>
        <v>6.4600000000000009</v>
      </c>
      <c r="U138" s="80">
        <f t="shared" si="30"/>
        <v>0.64814814814814814</v>
      </c>
      <c r="V138" s="26"/>
      <c r="W138" s="26"/>
      <c r="X138" s="26"/>
      <c r="Y138" s="26"/>
      <c r="Z138" s="81"/>
      <c r="AA138" s="26"/>
      <c r="AB138" s="14"/>
      <c r="AC138" s="15"/>
      <c r="AD138" s="15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</row>
    <row r="139" spans="1:47" ht="15" customHeight="1">
      <c r="A139" s="77" t="s">
        <v>1933</v>
      </c>
      <c r="B139" s="77" t="s">
        <v>1934</v>
      </c>
      <c r="C139" s="137" t="s">
        <v>1935</v>
      </c>
      <c r="D139" s="141">
        <v>4.1900000000000004</v>
      </c>
      <c r="E139" s="141">
        <f t="shared" si="28"/>
        <v>1.6760000000000002</v>
      </c>
      <c r="F139" s="115">
        <v>1.88</v>
      </c>
      <c r="G139" s="115">
        <v>0.75</v>
      </c>
      <c r="H139" s="115">
        <v>7.25</v>
      </c>
      <c r="I139" s="26">
        <v>7.0000000000000007E-2</v>
      </c>
      <c r="J139" s="79">
        <v>6</v>
      </c>
      <c r="K139" s="78">
        <v>4</v>
      </c>
      <c r="L139" s="78">
        <v>2.25</v>
      </c>
      <c r="M139" s="78">
        <v>7.5</v>
      </c>
      <c r="N139" s="26">
        <f t="shared" si="26"/>
        <v>0.48000000000000004</v>
      </c>
      <c r="O139" s="80">
        <f t="shared" si="29"/>
        <v>67.5</v>
      </c>
      <c r="P139" s="79">
        <v>72</v>
      </c>
      <c r="Q139" s="78">
        <v>14</v>
      </c>
      <c r="R139" s="78">
        <v>10</v>
      </c>
      <c r="S139" s="78">
        <v>8</v>
      </c>
      <c r="T139" s="80">
        <f t="shared" si="27"/>
        <v>6.4600000000000009</v>
      </c>
      <c r="U139" s="80">
        <f t="shared" si="30"/>
        <v>0.64814814814814814</v>
      </c>
      <c r="V139" s="26"/>
      <c r="W139" s="26"/>
      <c r="X139" s="26"/>
      <c r="Y139" s="26"/>
      <c r="Z139" s="81"/>
      <c r="AA139" s="26"/>
      <c r="AB139" s="14"/>
      <c r="AC139" s="15"/>
      <c r="AD139" s="15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</row>
    <row r="140" spans="1:47" ht="15" customHeight="1">
      <c r="A140" s="77" t="s">
        <v>1936</v>
      </c>
      <c r="B140" s="77" t="s">
        <v>1937</v>
      </c>
      <c r="C140" s="137" t="s">
        <v>5451</v>
      </c>
      <c r="D140" s="141">
        <v>4.1900000000000004</v>
      </c>
      <c r="E140" s="141">
        <f t="shared" si="28"/>
        <v>1.6760000000000002</v>
      </c>
      <c r="F140" s="115">
        <v>1.88</v>
      </c>
      <c r="G140" s="115">
        <v>0.75</v>
      </c>
      <c r="H140" s="115">
        <v>7.25</v>
      </c>
      <c r="I140" s="26">
        <v>7.0000000000000007E-2</v>
      </c>
      <c r="J140" s="79">
        <v>6</v>
      </c>
      <c r="K140" s="78">
        <v>4</v>
      </c>
      <c r="L140" s="78">
        <v>2.25</v>
      </c>
      <c r="M140" s="78">
        <v>7.5</v>
      </c>
      <c r="N140" s="26">
        <f t="shared" si="26"/>
        <v>0.48000000000000004</v>
      </c>
      <c r="O140" s="80">
        <f t="shared" si="29"/>
        <v>67.5</v>
      </c>
      <c r="P140" s="79">
        <v>72</v>
      </c>
      <c r="Q140" s="78">
        <v>14</v>
      </c>
      <c r="R140" s="78">
        <v>10</v>
      </c>
      <c r="S140" s="78">
        <v>8</v>
      </c>
      <c r="T140" s="80">
        <f t="shared" si="27"/>
        <v>6.4600000000000009</v>
      </c>
      <c r="U140" s="80">
        <f t="shared" si="30"/>
        <v>0.64814814814814814</v>
      </c>
      <c r="V140" s="26"/>
      <c r="W140" s="26"/>
      <c r="X140" s="26"/>
      <c r="Y140" s="26"/>
      <c r="Z140" s="81"/>
      <c r="AA140" s="26"/>
      <c r="AB140" s="14"/>
      <c r="AC140" s="15"/>
      <c r="AD140" s="15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</row>
    <row r="141" spans="1:47" ht="15" customHeight="1">
      <c r="A141" s="77" t="s">
        <v>1938</v>
      </c>
      <c r="B141" s="77" t="s">
        <v>1939</v>
      </c>
      <c r="C141" s="137" t="s">
        <v>5453</v>
      </c>
      <c r="D141" s="141">
        <v>4.1900000000000004</v>
      </c>
      <c r="E141" s="141">
        <f t="shared" si="28"/>
        <v>1.6760000000000002</v>
      </c>
      <c r="F141" s="115">
        <v>1.88</v>
      </c>
      <c r="G141" s="115">
        <v>0.75</v>
      </c>
      <c r="H141" s="115">
        <v>7.25</v>
      </c>
      <c r="I141" s="26">
        <v>7.0000000000000007E-2</v>
      </c>
      <c r="J141" s="79">
        <v>6</v>
      </c>
      <c r="K141" s="78">
        <v>4</v>
      </c>
      <c r="L141" s="78">
        <v>2.25</v>
      </c>
      <c r="M141" s="78">
        <v>7.5</v>
      </c>
      <c r="N141" s="26">
        <f t="shared" si="26"/>
        <v>0.48000000000000004</v>
      </c>
      <c r="O141" s="80">
        <f t="shared" si="29"/>
        <v>67.5</v>
      </c>
      <c r="P141" s="79">
        <v>72</v>
      </c>
      <c r="Q141" s="78">
        <v>14</v>
      </c>
      <c r="R141" s="78">
        <v>10</v>
      </c>
      <c r="S141" s="78">
        <v>8</v>
      </c>
      <c r="T141" s="80">
        <f t="shared" si="27"/>
        <v>6.4600000000000009</v>
      </c>
      <c r="U141" s="80">
        <f t="shared" si="30"/>
        <v>0.64814814814814814</v>
      </c>
      <c r="V141" s="26"/>
      <c r="W141" s="26"/>
      <c r="X141" s="26"/>
      <c r="Y141" s="26"/>
      <c r="Z141" s="81"/>
      <c r="AA141" s="26"/>
      <c r="AB141" s="14"/>
      <c r="AC141" s="15"/>
      <c r="AD141" s="15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</row>
    <row r="142" spans="1:47" ht="15" customHeight="1">
      <c r="A142" s="77" t="s">
        <v>1940</v>
      </c>
      <c r="B142" s="77" t="s">
        <v>1941</v>
      </c>
      <c r="C142" s="137" t="s">
        <v>5455</v>
      </c>
      <c r="D142" s="141">
        <v>4.1900000000000004</v>
      </c>
      <c r="E142" s="141">
        <f t="shared" si="28"/>
        <v>1.6760000000000002</v>
      </c>
      <c r="F142" s="115">
        <v>1.88</v>
      </c>
      <c r="G142" s="115">
        <v>0.75</v>
      </c>
      <c r="H142" s="115">
        <v>7.25</v>
      </c>
      <c r="I142" s="26">
        <v>7.0000000000000007E-2</v>
      </c>
      <c r="J142" s="79">
        <v>6</v>
      </c>
      <c r="K142" s="78">
        <v>4</v>
      </c>
      <c r="L142" s="78">
        <v>2.25</v>
      </c>
      <c r="M142" s="78">
        <v>7.5</v>
      </c>
      <c r="N142" s="26">
        <f t="shared" si="26"/>
        <v>0.48000000000000004</v>
      </c>
      <c r="O142" s="80">
        <f t="shared" si="29"/>
        <v>67.5</v>
      </c>
      <c r="P142" s="79">
        <v>72</v>
      </c>
      <c r="Q142" s="78">
        <v>14</v>
      </c>
      <c r="R142" s="78">
        <v>10</v>
      </c>
      <c r="S142" s="78">
        <v>8</v>
      </c>
      <c r="T142" s="80">
        <f>N126*12+0.7</f>
        <v>6.4600000000000009</v>
      </c>
      <c r="U142" s="80">
        <f t="shared" si="30"/>
        <v>0.64814814814814814</v>
      </c>
      <c r="V142" s="26"/>
      <c r="W142" s="26"/>
      <c r="X142" s="26"/>
      <c r="Y142" s="26"/>
      <c r="Z142" s="81"/>
      <c r="AA142" s="26"/>
      <c r="AB142" s="14"/>
      <c r="AC142" s="15"/>
      <c r="AD142" s="15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</row>
    <row r="143" spans="1:47" ht="15" customHeight="1">
      <c r="A143" s="77" t="s">
        <v>1956</v>
      </c>
      <c r="B143" s="77" t="s">
        <v>1957</v>
      </c>
      <c r="C143" s="137" t="s">
        <v>5476</v>
      </c>
      <c r="D143" s="141">
        <v>4.1900000000000004</v>
      </c>
      <c r="E143" s="141">
        <f t="shared" si="28"/>
        <v>1.6760000000000002</v>
      </c>
      <c r="F143" s="115">
        <v>1.88</v>
      </c>
      <c r="G143" s="115">
        <v>0.75</v>
      </c>
      <c r="H143" s="115">
        <v>7.25</v>
      </c>
      <c r="I143" s="26">
        <v>7.0000000000000007E-2</v>
      </c>
      <c r="J143" s="79">
        <v>6</v>
      </c>
      <c r="K143" s="78">
        <v>4</v>
      </c>
      <c r="L143" s="78">
        <v>2.25</v>
      </c>
      <c r="M143" s="78">
        <v>7.5</v>
      </c>
      <c r="N143" s="26">
        <f t="shared" si="26"/>
        <v>0.48000000000000004</v>
      </c>
      <c r="O143" s="80">
        <f t="shared" si="29"/>
        <v>67.5</v>
      </c>
      <c r="P143" s="79">
        <v>72</v>
      </c>
      <c r="Q143" s="78">
        <v>14</v>
      </c>
      <c r="R143" s="78">
        <v>10</v>
      </c>
      <c r="S143" s="78">
        <v>8</v>
      </c>
      <c r="T143" s="80">
        <f>N144*12+0.7</f>
        <v>6.4600000000000009</v>
      </c>
      <c r="U143" s="80">
        <f t="shared" si="30"/>
        <v>0.64814814814814814</v>
      </c>
      <c r="V143" s="26"/>
      <c r="W143" s="26"/>
      <c r="X143" s="26"/>
      <c r="Y143" s="26"/>
      <c r="Z143" s="81"/>
      <c r="AA143" s="26"/>
      <c r="AB143" s="14"/>
      <c r="AC143" s="15"/>
      <c r="AD143" s="15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</row>
    <row r="144" spans="1:47" ht="15" customHeight="1">
      <c r="A144" s="77" t="s">
        <v>1958</v>
      </c>
      <c r="B144" s="77" t="s">
        <v>1959</v>
      </c>
      <c r="C144" s="137" t="s">
        <v>5478</v>
      </c>
      <c r="D144" s="141">
        <v>4.1900000000000004</v>
      </c>
      <c r="E144" s="141">
        <f t="shared" si="28"/>
        <v>1.6760000000000002</v>
      </c>
      <c r="F144" s="115">
        <v>1.88</v>
      </c>
      <c r="G144" s="115">
        <v>0.75</v>
      </c>
      <c r="H144" s="115">
        <v>7.25</v>
      </c>
      <c r="I144" s="26">
        <v>7.0000000000000007E-2</v>
      </c>
      <c r="J144" s="79">
        <v>6</v>
      </c>
      <c r="K144" s="78">
        <v>4</v>
      </c>
      <c r="L144" s="78">
        <v>2.25</v>
      </c>
      <c r="M144" s="78">
        <v>7.5</v>
      </c>
      <c r="N144" s="26">
        <f t="shared" si="26"/>
        <v>0.48000000000000004</v>
      </c>
      <c r="O144" s="80">
        <f t="shared" si="29"/>
        <v>67.5</v>
      </c>
      <c r="P144" s="79">
        <v>72</v>
      </c>
      <c r="Q144" s="78">
        <v>14</v>
      </c>
      <c r="R144" s="78">
        <v>10</v>
      </c>
      <c r="S144" s="78">
        <v>8</v>
      </c>
      <c r="T144" s="80">
        <f>N145*12+0.7</f>
        <v>6.4600000000000009</v>
      </c>
      <c r="U144" s="80">
        <f t="shared" si="30"/>
        <v>0.64814814814814814</v>
      </c>
      <c r="V144" s="26"/>
      <c r="W144" s="26"/>
      <c r="X144" s="26"/>
      <c r="Y144" s="26"/>
      <c r="Z144" s="81"/>
      <c r="AA144" s="26"/>
      <c r="AB144" s="14"/>
      <c r="AC144" s="15"/>
      <c r="AD144" s="15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</row>
    <row r="145" spans="1:47" ht="15" customHeight="1">
      <c r="A145" s="77" t="s">
        <v>1960</v>
      </c>
      <c r="B145" s="77" t="s">
        <v>1961</v>
      </c>
      <c r="C145" s="137" t="s">
        <v>5480</v>
      </c>
      <c r="D145" s="141">
        <v>4.1900000000000004</v>
      </c>
      <c r="E145" s="141">
        <f t="shared" si="28"/>
        <v>1.6760000000000002</v>
      </c>
      <c r="F145" s="115">
        <v>1.88</v>
      </c>
      <c r="G145" s="115">
        <v>0.75</v>
      </c>
      <c r="H145" s="115">
        <v>7.25</v>
      </c>
      <c r="I145" s="26">
        <v>7.0000000000000007E-2</v>
      </c>
      <c r="J145" s="79">
        <v>6</v>
      </c>
      <c r="K145" s="78">
        <v>4</v>
      </c>
      <c r="L145" s="78">
        <v>2.25</v>
      </c>
      <c r="M145" s="78">
        <v>7.5</v>
      </c>
      <c r="N145" s="26">
        <f t="shared" si="26"/>
        <v>0.48000000000000004</v>
      </c>
      <c r="O145" s="80">
        <f t="shared" si="29"/>
        <v>67.5</v>
      </c>
      <c r="P145" s="79">
        <v>72</v>
      </c>
      <c r="Q145" s="78">
        <v>14</v>
      </c>
      <c r="R145" s="78">
        <v>10</v>
      </c>
      <c r="S145" s="78">
        <v>8</v>
      </c>
      <c r="T145" s="80">
        <f>N146*12+0.7</f>
        <v>6.4600000000000009</v>
      </c>
      <c r="U145" s="80">
        <f t="shared" si="30"/>
        <v>0.64814814814814814</v>
      </c>
      <c r="V145" s="115"/>
      <c r="W145" s="115"/>
      <c r="X145" s="26"/>
      <c r="Y145" s="26"/>
      <c r="Z145" s="81"/>
      <c r="AA145" s="26"/>
      <c r="AB145" s="14"/>
      <c r="AC145" s="15"/>
      <c r="AD145" s="15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</row>
    <row r="146" spans="1:47" ht="15" customHeight="1">
      <c r="A146" s="77" t="s">
        <v>1962</v>
      </c>
      <c r="B146" s="77" t="s">
        <v>1963</v>
      </c>
      <c r="C146" s="137" t="s">
        <v>5482</v>
      </c>
      <c r="D146" s="141">
        <v>4.1900000000000004</v>
      </c>
      <c r="E146" s="141">
        <f t="shared" si="28"/>
        <v>1.6760000000000002</v>
      </c>
      <c r="F146" s="115">
        <v>1.88</v>
      </c>
      <c r="G146" s="115">
        <v>0.75</v>
      </c>
      <c r="H146" s="115">
        <v>7.25</v>
      </c>
      <c r="I146" s="26">
        <v>7.0000000000000007E-2</v>
      </c>
      <c r="J146" s="79">
        <v>6</v>
      </c>
      <c r="K146" s="78">
        <v>4</v>
      </c>
      <c r="L146" s="78">
        <v>2.25</v>
      </c>
      <c r="M146" s="78">
        <v>7.5</v>
      </c>
      <c r="N146" s="26">
        <f t="shared" si="26"/>
        <v>0.48000000000000004</v>
      </c>
      <c r="O146" s="80">
        <f t="shared" si="29"/>
        <v>67.5</v>
      </c>
      <c r="P146" s="79">
        <v>72</v>
      </c>
      <c r="Q146" s="78">
        <v>14</v>
      </c>
      <c r="R146" s="78">
        <v>10</v>
      </c>
      <c r="S146" s="78">
        <v>8</v>
      </c>
      <c r="T146" s="80">
        <f>N147*12+0.7</f>
        <v>6.4600000000000009</v>
      </c>
      <c r="U146" s="80">
        <f t="shared" si="30"/>
        <v>0.64814814814814814</v>
      </c>
      <c r="V146" s="115"/>
      <c r="W146" s="115"/>
      <c r="X146" s="26"/>
      <c r="Y146" s="26"/>
      <c r="Z146" s="81"/>
      <c r="AA146" s="26"/>
      <c r="AB146" s="14"/>
      <c r="AC146" s="15"/>
      <c r="AD146" s="15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</row>
    <row r="147" spans="1:47" ht="15" customHeight="1">
      <c r="A147" s="77" t="s">
        <v>1964</v>
      </c>
      <c r="B147" s="77" t="s">
        <v>1965</v>
      </c>
      <c r="C147" s="137" t="s">
        <v>5484</v>
      </c>
      <c r="D147" s="141">
        <v>4.1900000000000004</v>
      </c>
      <c r="E147" s="141">
        <f t="shared" si="28"/>
        <v>1.6760000000000002</v>
      </c>
      <c r="F147" s="115">
        <v>1.88</v>
      </c>
      <c r="G147" s="115">
        <v>0.75</v>
      </c>
      <c r="H147" s="115">
        <v>7.25</v>
      </c>
      <c r="I147" s="26">
        <v>7.0000000000000007E-2</v>
      </c>
      <c r="J147" s="79">
        <v>6</v>
      </c>
      <c r="K147" s="78">
        <v>4</v>
      </c>
      <c r="L147" s="78">
        <v>2.25</v>
      </c>
      <c r="M147" s="78">
        <v>7.5</v>
      </c>
      <c r="N147" s="26">
        <f t="shared" si="26"/>
        <v>0.48000000000000004</v>
      </c>
      <c r="O147" s="80">
        <f t="shared" si="29"/>
        <v>67.5</v>
      </c>
      <c r="P147" s="79">
        <v>72</v>
      </c>
      <c r="Q147" s="78">
        <v>14</v>
      </c>
      <c r="R147" s="78">
        <v>10</v>
      </c>
      <c r="S147" s="78">
        <v>8</v>
      </c>
      <c r="T147" s="80">
        <f>N150*12+0.7</f>
        <v>9.7719999999999985</v>
      </c>
      <c r="U147" s="80">
        <f t="shared" si="30"/>
        <v>0.64814814814814814</v>
      </c>
      <c r="V147" s="115"/>
      <c r="W147" s="115"/>
      <c r="X147" s="26"/>
      <c r="Y147" s="26"/>
      <c r="Z147" s="81"/>
      <c r="AA147" s="26"/>
      <c r="AB147" s="14"/>
      <c r="AC147" s="15"/>
      <c r="AD147" s="15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</row>
    <row r="148" spans="1:47" ht="15" customHeight="1">
      <c r="A148" s="77" t="s">
        <v>1953</v>
      </c>
      <c r="B148" s="77" t="s">
        <v>1954</v>
      </c>
      <c r="C148" s="137" t="s">
        <v>5461</v>
      </c>
      <c r="D148" s="141">
        <v>4.1900000000000004</v>
      </c>
      <c r="E148" s="141">
        <f t="shared" si="28"/>
        <v>1.6760000000000002</v>
      </c>
      <c r="F148" s="115">
        <v>1.88</v>
      </c>
      <c r="G148" s="115">
        <v>0.75</v>
      </c>
      <c r="H148" s="115">
        <v>7.25</v>
      </c>
      <c r="I148" s="26">
        <v>7.0000000000000007E-2</v>
      </c>
      <c r="J148" s="79">
        <v>6</v>
      </c>
      <c r="K148" s="78">
        <v>4</v>
      </c>
      <c r="L148" s="78">
        <v>2.25</v>
      </c>
      <c r="M148" s="78">
        <v>7.5</v>
      </c>
      <c r="N148" s="26">
        <f t="shared" si="26"/>
        <v>0.48000000000000004</v>
      </c>
      <c r="O148" s="80">
        <f t="shared" si="29"/>
        <v>67.5</v>
      </c>
      <c r="P148" s="79">
        <v>72</v>
      </c>
      <c r="Q148" s="78">
        <v>14</v>
      </c>
      <c r="R148" s="78">
        <v>10</v>
      </c>
      <c r="S148" s="78">
        <v>8</v>
      </c>
      <c r="T148" s="80">
        <f>N149*12+0.7</f>
        <v>6.4600000000000009</v>
      </c>
      <c r="U148" s="80">
        <f t="shared" si="30"/>
        <v>0.64814814814814814</v>
      </c>
      <c r="V148" s="26"/>
      <c r="W148" s="26"/>
      <c r="X148" s="26"/>
      <c r="Y148" s="26"/>
      <c r="Z148" s="81"/>
      <c r="AA148" s="26"/>
      <c r="AB148" s="14"/>
      <c r="AC148" s="15"/>
      <c r="AD148" s="15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</row>
    <row r="149" spans="1:47" ht="15" customHeight="1">
      <c r="A149" s="77" t="s">
        <v>1896</v>
      </c>
      <c r="B149" s="77" t="s">
        <v>1955</v>
      </c>
      <c r="C149" s="137" t="s">
        <v>5458</v>
      </c>
      <c r="D149" s="141">
        <v>4.1900000000000004</v>
      </c>
      <c r="E149" s="141">
        <f t="shared" si="28"/>
        <v>1.6760000000000002</v>
      </c>
      <c r="F149" s="115">
        <v>1.88</v>
      </c>
      <c r="G149" s="115">
        <v>0.75</v>
      </c>
      <c r="H149" s="115">
        <v>7.25</v>
      </c>
      <c r="I149" s="26">
        <v>7.0000000000000007E-2</v>
      </c>
      <c r="J149" s="79">
        <v>6</v>
      </c>
      <c r="K149" s="78">
        <v>4</v>
      </c>
      <c r="L149" s="78">
        <v>2.25</v>
      </c>
      <c r="M149" s="78">
        <v>7.5</v>
      </c>
      <c r="N149" s="26">
        <f t="shared" si="26"/>
        <v>0.48000000000000004</v>
      </c>
      <c r="O149" s="80">
        <f t="shared" si="29"/>
        <v>67.5</v>
      </c>
      <c r="P149" s="79">
        <v>72</v>
      </c>
      <c r="Q149" s="78">
        <v>14</v>
      </c>
      <c r="R149" s="78">
        <v>10</v>
      </c>
      <c r="S149" s="78">
        <v>8</v>
      </c>
      <c r="T149" s="80">
        <f>N143*12+0.7</f>
        <v>6.4600000000000009</v>
      </c>
      <c r="U149" s="80">
        <f t="shared" si="30"/>
        <v>0.64814814814814814</v>
      </c>
      <c r="V149" s="26"/>
      <c r="W149" s="26"/>
      <c r="X149" s="26"/>
      <c r="Y149" s="26"/>
      <c r="Z149" s="81"/>
      <c r="AA149" s="26"/>
      <c r="AB149" s="14"/>
      <c r="AC149" s="15"/>
      <c r="AD149" s="15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</row>
    <row r="150" spans="1:47" ht="15" customHeight="1">
      <c r="A150" s="77" t="s">
        <v>1966</v>
      </c>
      <c r="B150" s="77" t="s">
        <v>1967</v>
      </c>
      <c r="C150" s="137" t="s">
        <v>5443</v>
      </c>
      <c r="D150" s="141">
        <v>8.2799999999999994</v>
      </c>
      <c r="E150" s="141">
        <f t="shared" si="28"/>
        <v>3.3119999999999998</v>
      </c>
      <c r="F150" s="26">
        <v>2.88</v>
      </c>
      <c r="G150" s="26">
        <v>0.81</v>
      </c>
      <c r="H150" s="26">
        <v>7.25</v>
      </c>
      <c r="I150" s="80">
        <v>0.11600000000000001</v>
      </c>
      <c r="J150" s="79">
        <v>6</v>
      </c>
      <c r="K150" s="80">
        <v>5.4</v>
      </c>
      <c r="L150" s="80">
        <v>7.5</v>
      </c>
      <c r="M150" s="80">
        <v>4</v>
      </c>
      <c r="N150" s="80">
        <f t="shared" si="26"/>
        <v>0.75600000000000001</v>
      </c>
      <c r="O150" s="80">
        <f t="shared" si="29"/>
        <v>162</v>
      </c>
      <c r="P150" s="79">
        <v>36</v>
      </c>
      <c r="Q150" s="80">
        <v>14</v>
      </c>
      <c r="R150" s="80">
        <v>10</v>
      </c>
      <c r="S150" s="80">
        <v>8</v>
      </c>
      <c r="T150" s="80">
        <f>N147*6+0.7</f>
        <v>3.58</v>
      </c>
      <c r="U150" s="80">
        <f t="shared" si="30"/>
        <v>0.64814814814814814</v>
      </c>
      <c r="V150" s="26"/>
      <c r="W150" s="26"/>
      <c r="X150" s="26"/>
      <c r="Y150" s="26"/>
      <c r="Z150" s="81" t="s">
        <v>26</v>
      </c>
      <c r="AA150" s="26"/>
      <c r="AB150" s="14"/>
      <c r="AC150" s="15"/>
      <c r="AD150" s="15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</row>
    <row r="151" spans="1:47" ht="15" customHeight="1">
      <c r="A151" s="77" t="s">
        <v>1968</v>
      </c>
      <c r="B151" s="77" t="s">
        <v>1969</v>
      </c>
      <c r="C151" s="137" t="s">
        <v>5444</v>
      </c>
      <c r="D151" s="141">
        <v>8.2799999999999994</v>
      </c>
      <c r="E151" s="141">
        <f t="shared" si="28"/>
        <v>3.3119999999999998</v>
      </c>
      <c r="F151" s="26">
        <v>2.88</v>
      </c>
      <c r="G151" s="26">
        <v>0.81</v>
      </c>
      <c r="H151" s="26">
        <v>7.25</v>
      </c>
      <c r="I151" s="80">
        <v>0.11600000000000001</v>
      </c>
      <c r="J151" s="79">
        <v>6</v>
      </c>
      <c r="K151" s="80">
        <v>5.4</v>
      </c>
      <c r="L151" s="80">
        <v>7.5</v>
      </c>
      <c r="M151" s="80">
        <v>4</v>
      </c>
      <c r="N151" s="80">
        <f t="shared" si="26"/>
        <v>0.75600000000000001</v>
      </c>
      <c r="O151" s="80">
        <f t="shared" si="29"/>
        <v>162</v>
      </c>
      <c r="P151" s="79">
        <v>36</v>
      </c>
      <c r="Q151" s="78">
        <v>14</v>
      </c>
      <c r="R151" s="78">
        <v>10</v>
      </c>
      <c r="S151" s="78">
        <v>8</v>
      </c>
      <c r="T151" s="80">
        <f>N151*6+0.7</f>
        <v>5.2359999999999998</v>
      </c>
      <c r="U151" s="80">
        <f t="shared" si="30"/>
        <v>0.64814814814814814</v>
      </c>
      <c r="V151" s="26"/>
      <c r="W151" s="26"/>
      <c r="X151" s="26"/>
      <c r="Y151" s="26"/>
      <c r="Z151" s="81" t="s">
        <v>26</v>
      </c>
      <c r="AA151" s="26"/>
      <c r="AB151" s="14"/>
      <c r="AC151" s="15"/>
      <c r="AD151" s="15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</row>
    <row r="152" spans="1:47" ht="15" customHeight="1">
      <c r="A152" s="77" t="s">
        <v>1970</v>
      </c>
      <c r="B152" s="77" t="s">
        <v>1971</v>
      </c>
      <c r="C152" s="137" t="s">
        <v>5445</v>
      </c>
      <c r="D152" s="141">
        <v>8.2799999999999994</v>
      </c>
      <c r="E152" s="141">
        <f t="shared" si="28"/>
        <v>3.3119999999999998</v>
      </c>
      <c r="F152" s="26">
        <v>2.88</v>
      </c>
      <c r="G152" s="26">
        <v>0.81</v>
      </c>
      <c r="H152" s="26">
        <v>7.25</v>
      </c>
      <c r="I152" s="80">
        <v>0.11600000000000001</v>
      </c>
      <c r="J152" s="79">
        <v>6</v>
      </c>
      <c r="K152" s="80">
        <v>5.4</v>
      </c>
      <c r="L152" s="80">
        <v>7.5</v>
      </c>
      <c r="M152" s="80">
        <v>4</v>
      </c>
      <c r="N152" s="80">
        <f t="shared" si="26"/>
        <v>0.75600000000000001</v>
      </c>
      <c r="O152" s="80">
        <f t="shared" si="29"/>
        <v>162</v>
      </c>
      <c r="P152" s="79">
        <v>36</v>
      </c>
      <c r="Q152" s="78">
        <v>14</v>
      </c>
      <c r="R152" s="78">
        <v>10</v>
      </c>
      <c r="S152" s="78">
        <v>8</v>
      </c>
      <c r="T152" s="80">
        <f>N152*6+0.7</f>
        <v>5.2359999999999998</v>
      </c>
      <c r="U152" s="80">
        <f t="shared" si="30"/>
        <v>0.64814814814814814</v>
      </c>
      <c r="V152" s="26"/>
      <c r="W152" s="26"/>
      <c r="X152" s="26"/>
      <c r="Y152" s="26"/>
      <c r="Z152" s="81" t="s">
        <v>26</v>
      </c>
      <c r="AA152" s="26"/>
      <c r="AB152" s="14"/>
      <c r="AC152" s="15"/>
      <c r="AD152" s="15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</row>
    <row r="153" spans="1:47" ht="15" customHeight="1">
      <c r="A153" s="77" t="s">
        <v>1972</v>
      </c>
      <c r="B153" s="135" t="s">
        <v>1973</v>
      </c>
      <c r="C153" s="137" t="s">
        <v>5446</v>
      </c>
      <c r="D153" s="141">
        <v>16.46</v>
      </c>
      <c r="E153" s="141">
        <f t="shared" si="28"/>
        <v>6.5840000000000005</v>
      </c>
      <c r="F153" s="78">
        <v>3.625</v>
      </c>
      <c r="G153" s="78">
        <v>0.75</v>
      </c>
      <c r="H153" s="78">
        <v>7</v>
      </c>
      <c r="I153" s="78">
        <v>0.26</v>
      </c>
      <c r="J153" s="79">
        <v>1</v>
      </c>
      <c r="K153" s="78">
        <v>0.75</v>
      </c>
      <c r="L153" s="78">
        <v>3.75</v>
      </c>
      <c r="M153" s="78">
        <v>7</v>
      </c>
      <c r="N153" s="78">
        <v>0.26</v>
      </c>
      <c r="O153" s="80">
        <f t="shared" si="29"/>
        <v>19.6875</v>
      </c>
      <c r="P153" s="79">
        <v>72</v>
      </c>
      <c r="Q153" s="78">
        <v>14</v>
      </c>
      <c r="R153" s="78">
        <v>10</v>
      </c>
      <c r="S153" s="78">
        <v>12</v>
      </c>
      <c r="T153" s="78">
        <v>20</v>
      </c>
      <c r="U153" s="80">
        <f t="shared" si="30"/>
        <v>0.97222222222222221</v>
      </c>
      <c r="V153" s="26"/>
      <c r="W153" s="80"/>
      <c r="X153" s="79"/>
      <c r="Y153" s="80"/>
      <c r="Z153" s="81"/>
      <c r="AA153" s="26"/>
      <c r="AB153" s="14"/>
      <c r="AC153" s="15"/>
      <c r="AD153" s="15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</row>
    <row r="154" spans="1:47" ht="15" customHeight="1">
      <c r="A154" s="77" t="s">
        <v>1974</v>
      </c>
      <c r="B154" s="77" t="s">
        <v>1975</v>
      </c>
      <c r="C154" s="137" t="s">
        <v>5447</v>
      </c>
      <c r="D154" s="141">
        <v>16.46</v>
      </c>
      <c r="E154" s="141">
        <f t="shared" si="28"/>
        <v>6.5840000000000005</v>
      </c>
      <c r="F154" s="78">
        <v>3.625</v>
      </c>
      <c r="G154" s="78">
        <v>0.75</v>
      </c>
      <c r="H154" s="78">
        <v>7</v>
      </c>
      <c r="I154" s="78">
        <v>0.26</v>
      </c>
      <c r="J154" s="79">
        <v>1</v>
      </c>
      <c r="K154" s="78">
        <v>0.75</v>
      </c>
      <c r="L154" s="78">
        <v>3.75</v>
      </c>
      <c r="M154" s="78">
        <v>7</v>
      </c>
      <c r="N154" s="78">
        <v>0.26</v>
      </c>
      <c r="O154" s="80">
        <f t="shared" si="29"/>
        <v>19.6875</v>
      </c>
      <c r="P154" s="79">
        <v>72</v>
      </c>
      <c r="Q154" s="78">
        <v>14</v>
      </c>
      <c r="R154" s="78">
        <v>10</v>
      </c>
      <c r="S154" s="78">
        <v>12</v>
      </c>
      <c r="T154" s="78">
        <v>20</v>
      </c>
      <c r="U154" s="80">
        <f t="shared" si="30"/>
        <v>0.97222222222222221</v>
      </c>
      <c r="V154" s="26"/>
      <c r="W154" s="80"/>
      <c r="X154" s="79"/>
      <c r="Y154" s="80"/>
      <c r="Z154" s="81"/>
      <c r="AA154" s="26"/>
      <c r="AB154" s="14"/>
      <c r="AC154" s="15"/>
      <c r="AD154" s="15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</row>
    <row r="155" spans="1:47" ht="15" customHeight="1">
      <c r="A155" s="77" t="s">
        <v>1993</v>
      </c>
      <c r="B155" s="77" t="s">
        <v>1994</v>
      </c>
      <c r="C155" s="137" t="s">
        <v>5448</v>
      </c>
      <c r="D155" s="141">
        <v>16.46</v>
      </c>
      <c r="E155" s="141">
        <f t="shared" si="28"/>
        <v>6.5840000000000005</v>
      </c>
      <c r="F155" s="80">
        <v>3.6</v>
      </c>
      <c r="G155" s="80">
        <v>0.8</v>
      </c>
      <c r="H155" s="80">
        <v>7</v>
      </c>
      <c r="I155" s="26">
        <v>0.26</v>
      </c>
      <c r="J155" s="116">
        <v>1</v>
      </c>
      <c r="K155" s="80">
        <v>3.6</v>
      </c>
      <c r="L155" s="80">
        <v>0.8</v>
      </c>
      <c r="M155" s="80">
        <v>7</v>
      </c>
      <c r="N155" s="26">
        <v>0.26</v>
      </c>
      <c r="O155" s="80">
        <f>K155*L155*M155</f>
        <v>20.160000000000004</v>
      </c>
      <c r="P155" s="119">
        <v>48</v>
      </c>
      <c r="Q155" s="78">
        <v>14</v>
      </c>
      <c r="R155" s="78">
        <v>10</v>
      </c>
      <c r="S155" s="78">
        <v>8</v>
      </c>
      <c r="T155" s="26">
        <f>N155*48+0.7</f>
        <v>13.18</v>
      </c>
      <c r="U155" s="80">
        <f>Q155*R155*S155/1728</f>
        <v>0.64814814814814814</v>
      </c>
      <c r="V155" s="26"/>
      <c r="W155" s="26"/>
      <c r="X155" s="78"/>
      <c r="Y155" s="26"/>
      <c r="Z155" s="81" t="s">
        <v>26</v>
      </c>
      <c r="AA155" s="26"/>
      <c r="AB155" s="14"/>
      <c r="AC155" s="15"/>
      <c r="AD155" s="15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</row>
    <row r="156" spans="1:47" ht="15" customHeight="1">
      <c r="A156" s="77" t="s">
        <v>1976</v>
      </c>
      <c r="B156" s="77" t="s">
        <v>1977</v>
      </c>
      <c r="C156" s="137" t="s">
        <v>5449</v>
      </c>
      <c r="D156" s="141">
        <v>1104.3</v>
      </c>
      <c r="E156" s="141">
        <f t="shared" si="28"/>
        <v>441.72</v>
      </c>
      <c r="F156" s="115">
        <v>15</v>
      </c>
      <c r="G156" s="115">
        <v>6</v>
      </c>
      <c r="H156" s="115">
        <v>23.75</v>
      </c>
      <c r="I156" s="115">
        <v>12</v>
      </c>
      <c r="J156" s="116">
        <v>1</v>
      </c>
      <c r="K156" s="115">
        <v>15</v>
      </c>
      <c r="L156" s="115">
        <v>6</v>
      </c>
      <c r="M156" s="115">
        <v>23.75</v>
      </c>
      <c r="N156" s="115">
        <v>20.5</v>
      </c>
      <c r="O156" s="80">
        <f t="shared" si="29"/>
        <v>2137.5</v>
      </c>
      <c r="P156" s="79">
        <v>1</v>
      </c>
      <c r="Q156" s="78">
        <v>24</v>
      </c>
      <c r="R156" s="78">
        <v>18</v>
      </c>
      <c r="S156" s="78">
        <v>12</v>
      </c>
      <c r="T156" s="115">
        <v>21.5</v>
      </c>
      <c r="U156" s="80">
        <f t="shared" si="30"/>
        <v>3</v>
      </c>
      <c r="V156" s="115">
        <v>23.75</v>
      </c>
      <c r="W156" s="115">
        <v>15</v>
      </c>
      <c r="X156" s="115">
        <v>6</v>
      </c>
      <c r="Y156" s="80">
        <v>6.5</v>
      </c>
      <c r="Z156" s="81"/>
      <c r="AA156" s="26"/>
      <c r="AB156" s="14"/>
      <c r="AC156" s="15"/>
      <c r="AD156" s="15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</row>
    <row r="157" spans="1:47" ht="15" customHeight="1">
      <c r="A157" s="77" t="s">
        <v>1984</v>
      </c>
      <c r="B157" s="77" t="s">
        <v>1985</v>
      </c>
      <c r="C157" s="137" t="s">
        <v>5472</v>
      </c>
      <c r="D157" s="141">
        <v>4.3899999999999997</v>
      </c>
      <c r="E157" s="141">
        <f t="shared" si="28"/>
        <v>1.756</v>
      </c>
      <c r="F157" s="26">
        <v>0.73</v>
      </c>
      <c r="G157" s="26">
        <v>0.73</v>
      </c>
      <c r="H157" s="26">
        <v>5.55</v>
      </c>
      <c r="I157" s="26">
        <v>0.06</v>
      </c>
      <c r="J157" s="79">
        <v>3</v>
      </c>
      <c r="K157" s="80">
        <v>2.2999999999999998</v>
      </c>
      <c r="L157" s="26">
        <v>0.73</v>
      </c>
      <c r="M157" s="80">
        <v>5.6</v>
      </c>
      <c r="N157" s="26">
        <f>0.06*3</f>
        <v>0.18</v>
      </c>
      <c r="O157" s="80">
        <f t="shared" ref="O157:O188" si="31">K157*L157*M157</f>
        <v>9.4023999999999983</v>
      </c>
      <c r="P157" s="79">
        <v>144</v>
      </c>
      <c r="Q157" s="80">
        <v>14</v>
      </c>
      <c r="R157" s="80">
        <v>6</v>
      </c>
      <c r="S157" s="80">
        <v>6</v>
      </c>
      <c r="T157" s="80">
        <v>8.15</v>
      </c>
      <c r="U157" s="80">
        <f t="shared" ref="U157:U188" si="32">Q157*R157*S157/1728</f>
        <v>0.29166666666666669</v>
      </c>
      <c r="V157" s="26"/>
      <c r="W157" s="26"/>
      <c r="X157" s="26"/>
      <c r="Y157" s="26"/>
      <c r="Z157" s="81"/>
      <c r="AA157" s="26"/>
      <c r="AB157" s="14"/>
      <c r="AC157" s="15"/>
      <c r="AD157" s="15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</row>
    <row r="158" spans="1:47" ht="15" customHeight="1">
      <c r="A158" s="77" t="s">
        <v>1986</v>
      </c>
      <c r="B158" s="77" t="s">
        <v>1987</v>
      </c>
      <c r="C158" s="137" t="s">
        <v>5474</v>
      </c>
      <c r="D158" s="141">
        <v>4.3899999999999997</v>
      </c>
      <c r="E158" s="141">
        <f t="shared" si="28"/>
        <v>1.756</v>
      </c>
      <c r="F158" s="26">
        <v>0.73</v>
      </c>
      <c r="G158" s="26">
        <v>0.73</v>
      </c>
      <c r="H158" s="26">
        <v>5.55</v>
      </c>
      <c r="I158" s="26">
        <v>0.06</v>
      </c>
      <c r="J158" s="79">
        <v>3</v>
      </c>
      <c r="K158" s="80">
        <v>2.2999999999999998</v>
      </c>
      <c r="L158" s="26">
        <v>0.73</v>
      </c>
      <c r="M158" s="80">
        <v>5.6</v>
      </c>
      <c r="N158" s="26">
        <f>0.06*3</f>
        <v>0.18</v>
      </c>
      <c r="O158" s="80">
        <f t="shared" si="31"/>
        <v>9.4023999999999983</v>
      </c>
      <c r="P158" s="79">
        <v>144</v>
      </c>
      <c r="Q158" s="80">
        <v>14</v>
      </c>
      <c r="R158" s="80">
        <v>6</v>
      </c>
      <c r="S158" s="80">
        <v>6</v>
      </c>
      <c r="T158" s="80">
        <v>8.15</v>
      </c>
      <c r="U158" s="80">
        <f t="shared" si="32"/>
        <v>0.29166666666666669</v>
      </c>
      <c r="V158" s="26"/>
      <c r="W158" s="26"/>
      <c r="X158" s="26"/>
      <c r="Y158" s="26"/>
      <c r="Z158" s="81"/>
      <c r="AA158" s="26"/>
      <c r="AB158" s="14"/>
      <c r="AC158" s="15"/>
      <c r="AD158" s="15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</row>
    <row r="159" spans="1:47" ht="15" customHeight="1">
      <c r="A159" s="77" t="s">
        <v>1978</v>
      </c>
      <c r="B159" s="77" t="s">
        <v>1979</v>
      </c>
      <c r="C159" s="137" t="s">
        <v>5465</v>
      </c>
      <c r="D159" s="141">
        <v>4.3899999999999997</v>
      </c>
      <c r="E159" s="141">
        <f t="shared" si="28"/>
        <v>1.756</v>
      </c>
      <c r="F159" s="26">
        <v>0.73</v>
      </c>
      <c r="G159" s="26">
        <v>0.73</v>
      </c>
      <c r="H159" s="26">
        <v>5.55</v>
      </c>
      <c r="I159" s="26">
        <v>0.06</v>
      </c>
      <c r="J159" s="79">
        <v>3</v>
      </c>
      <c r="K159" s="80">
        <v>2.2999999999999998</v>
      </c>
      <c r="L159" s="26">
        <v>0.73</v>
      </c>
      <c r="M159" s="80">
        <v>5.6</v>
      </c>
      <c r="N159" s="26">
        <f>0.06*3</f>
        <v>0.18</v>
      </c>
      <c r="O159" s="80">
        <f t="shared" si="31"/>
        <v>9.4023999999999983</v>
      </c>
      <c r="P159" s="79">
        <v>144</v>
      </c>
      <c r="Q159" s="80">
        <v>14</v>
      </c>
      <c r="R159" s="80">
        <v>6</v>
      </c>
      <c r="S159" s="80">
        <v>6</v>
      </c>
      <c r="T159" s="80">
        <v>8.15</v>
      </c>
      <c r="U159" s="80">
        <f t="shared" si="32"/>
        <v>0.29166666666666669</v>
      </c>
      <c r="V159" s="26"/>
      <c r="W159" s="26"/>
      <c r="X159" s="26"/>
      <c r="Y159" s="26"/>
      <c r="Z159" s="81"/>
      <c r="AA159" s="26"/>
      <c r="AB159" s="14"/>
      <c r="AC159" s="15"/>
      <c r="AD159" s="15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</row>
    <row r="160" spans="1:47" ht="15" customHeight="1">
      <c r="A160" s="77" t="s">
        <v>1980</v>
      </c>
      <c r="B160" s="77" t="s">
        <v>1981</v>
      </c>
      <c r="C160" s="137" t="s">
        <v>5467</v>
      </c>
      <c r="D160" s="141">
        <v>4.3899999999999997</v>
      </c>
      <c r="E160" s="141">
        <f t="shared" si="28"/>
        <v>1.756</v>
      </c>
      <c r="F160" s="26">
        <v>0.73</v>
      </c>
      <c r="G160" s="26">
        <v>0.73</v>
      </c>
      <c r="H160" s="26">
        <v>5.55</v>
      </c>
      <c r="I160" s="26">
        <v>0.06</v>
      </c>
      <c r="J160" s="79">
        <v>3</v>
      </c>
      <c r="K160" s="80">
        <v>2.2999999999999998</v>
      </c>
      <c r="L160" s="26">
        <v>0.73</v>
      </c>
      <c r="M160" s="80">
        <v>5.6</v>
      </c>
      <c r="N160" s="26">
        <f>0.06*3</f>
        <v>0.18</v>
      </c>
      <c r="O160" s="80">
        <f t="shared" si="31"/>
        <v>9.4023999999999983</v>
      </c>
      <c r="P160" s="79">
        <v>144</v>
      </c>
      <c r="Q160" s="80">
        <v>14</v>
      </c>
      <c r="R160" s="80">
        <v>6</v>
      </c>
      <c r="S160" s="80">
        <v>6</v>
      </c>
      <c r="T160" s="80">
        <v>8.15</v>
      </c>
      <c r="U160" s="80">
        <f t="shared" si="32"/>
        <v>0.29166666666666669</v>
      </c>
      <c r="V160" s="26"/>
      <c r="W160" s="26"/>
      <c r="X160" s="26"/>
      <c r="Y160" s="26"/>
      <c r="Z160" s="81"/>
      <c r="AA160" s="26"/>
      <c r="AB160" s="14"/>
      <c r="AC160" s="15"/>
      <c r="AD160" s="15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</row>
    <row r="161" spans="1:47" ht="15" customHeight="1">
      <c r="A161" s="77" t="s">
        <v>1982</v>
      </c>
      <c r="B161" s="77" t="s">
        <v>1983</v>
      </c>
      <c r="C161" s="137" t="s">
        <v>5469</v>
      </c>
      <c r="D161" s="141">
        <v>4.3899999999999997</v>
      </c>
      <c r="E161" s="141">
        <f t="shared" si="28"/>
        <v>1.756</v>
      </c>
      <c r="F161" s="26">
        <v>0.73</v>
      </c>
      <c r="G161" s="26">
        <v>0.73</v>
      </c>
      <c r="H161" s="26">
        <v>5.55</v>
      </c>
      <c r="I161" s="26">
        <v>0.06</v>
      </c>
      <c r="J161" s="79">
        <v>3</v>
      </c>
      <c r="K161" s="80">
        <v>2.2999999999999998</v>
      </c>
      <c r="L161" s="26">
        <v>0.73</v>
      </c>
      <c r="M161" s="80">
        <v>5.6</v>
      </c>
      <c r="N161" s="26">
        <f>0.06*3</f>
        <v>0.18</v>
      </c>
      <c r="O161" s="80">
        <f t="shared" si="31"/>
        <v>9.4023999999999983</v>
      </c>
      <c r="P161" s="79">
        <v>144</v>
      </c>
      <c r="Q161" s="80">
        <v>14</v>
      </c>
      <c r="R161" s="80">
        <v>6</v>
      </c>
      <c r="S161" s="80">
        <v>6</v>
      </c>
      <c r="T161" s="80">
        <v>8.15</v>
      </c>
      <c r="U161" s="80">
        <f t="shared" si="32"/>
        <v>0.29166666666666669</v>
      </c>
      <c r="V161" s="26"/>
      <c r="W161" s="26"/>
      <c r="X161" s="26"/>
      <c r="Y161" s="26"/>
      <c r="Z161" s="81"/>
      <c r="AA161" s="26"/>
      <c r="AB161" s="14"/>
      <c r="AC161" s="15"/>
      <c r="AD161" s="15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</row>
    <row r="162" spans="1:47" ht="15" customHeight="1">
      <c r="A162" s="77" t="s">
        <v>5363</v>
      </c>
      <c r="B162" s="77" t="s">
        <v>1985</v>
      </c>
      <c r="C162" s="137" t="s">
        <v>5471</v>
      </c>
      <c r="D162" s="141">
        <v>4.49</v>
      </c>
      <c r="E162" s="141">
        <f t="shared" si="28"/>
        <v>1.7960000000000003</v>
      </c>
      <c r="F162" s="115">
        <v>1.88</v>
      </c>
      <c r="G162" s="115">
        <v>0.75</v>
      </c>
      <c r="H162" s="115">
        <v>7.25</v>
      </c>
      <c r="I162" s="26">
        <v>7.0000000000000007E-2</v>
      </c>
      <c r="J162" s="79">
        <v>6</v>
      </c>
      <c r="K162" s="78">
        <v>4</v>
      </c>
      <c r="L162" s="78">
        <v>2.25</v>
      </c>
      <c r="M162" s="78">
        <v>7.5</v>
      </c>
      <c r="N162" s="26">
        <f>I162*J162+0.06</f>
        <v>0.48000000000000004</v>
      </c>
      <c r="O162" s="80">
        <f t="shared" si="31"/>
        <v>67.5</v>
      </c>
      <c r="P162" s="79">
        <v>72</v>
      </c>
      <c r="Q162" s="78">
        <v>14</v>
      </c>
      <c r="R162" s="78">
        <v>10</v>
      </c>
      <c r="S162" s="78">
        <v>8</v>
      </c>
      <c r="T162" s="80">
        <f>N163*12+0.7</f>
        <v>6.4600000000000009</v>
      </c>
      <c r="U162" s="80">
        <f t="shared" si="32"/>
        <v>0.64814814814814814</v>
      </c>
      <c r="V162" s="115"/>
      <c r="W162" s="115"/>
      <c r="X162" s="26"/>
      <c r="Y162" s="26"/>
      <c r="Z162" s="81"/>
      <c r="AA162" s="26"/>
      <c r="AB162" s="14"/>
      <c r="AC162" s="15"/>
      <c r="AD162" s="15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</row>
    <row r="163" spans="1:47" ht="15" customHeight="1">
      <c r="A163" s="77" t="s">
        <v>5364</v>
      </c>
      <c r="B163" s="77" t="s">
        <v>1987</v>
      </c>
      <c r="C163" s="137" t="s">
        <v>5473</v>
      </c>
      <c r="D163" s="141">
        <v>4.49</v>
      </c>
      <c r="E163" s="141">
        <f t="shared" si="28"/>
        <v>1.7960000000000003</v>
      </c>
      <c r="F163" s="115">
        <v>1.88</v>
      </c>
      <c r="G163" s="115">
        <v>0.75</v>
      </c>
      <c r="H163" s="115">
        <v>7.25</v>
      </c>
      <c r="I163" s="26">
        <v>7.0000000000000007E-2</v>
      </c>
      <c r="J163" s="79">
        <v>6</v>
      </c>
      <c r="K163" s="78">
        <v>4</v>
      </c>
      <c r="L163" s="78">
        <v>2.25</v>
      </c>
      <c r="M163" s="78">
        <v>7.5</v>
      </c>
      <c r="N163" s="26">
        <f>I163*J163+0.06</f>
        <v>0.48000000000000004</v>
      </c>
      <c r="O163" s="80">
        <f t="shared" si="31"/>
        <v>67.5</v>
      </c>
      <c r="P163" s="79">
        <v>72</v>
      </c>
      <c r="Q163" s="78">
        <v>14</v>
      </c>
      <c r="R163" s="78">
        <v>10</v>
      </c>
      <c r="S163" s="78">
        <v>8</v>
      </c>
      <c r="T163" s="80">
        <f>N163*12+0.7</f>
        <v>6.4600000000000009</v>
      </c>
      <c r="U163" s="80">
        <f t="shared" si="32"/>
        <v>0.64814814814814814</v>
      </c>
      <c r="V163" s="115"/>
      <c r="W163" s="115"/>
      <c r="X163" s="26"/>
      <c r="Y163" s="26"/>
      <c r="Z163" s="81"/>
      <c r="AA163" s="26"/>
      <c r="AB163" s="14"/>
      <c r="AC163" s="15"/>
      <c r="AD163" s="15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</row>
    <row r="164" spans="1:47" ht="15" customHeight="1">
      <c r="A164" s="77" t="s">
        <v>5360</v>
      </c>
      <c r="B164" s="77" t="s">
        <v>1979</v>
      </c>
      <c r="C164" s="137" t="s">
        <v>5466</v>
      </c>
      <c r="D164" s="141">
        <v>4.49</v>
      </c>
      <c r="E164" s="141">
        <f t="shared" si="28"/>
        <v>1.7960000000000003</v>
      </c>
      <c r="F164" s="115">
        <v>1.88</v>
      </c>
      <c r="G164" s="115">
        <v>0.75</v>
      </c>
      <c r="H164" s="115">
        <v>7.25</v>
      </c>
      <c r="I164" s="26">
        <v>7.0000000000000007E-2</v>
      </c>
      <c r="J164" s="79">
        <v>6</v>
      </c>
      <c r="K164" s="78">
        <v>4</v>
      </c>
      <c r="L164" s="78">
        <v>2.25</v>
      </c>
      <c r="M164" s="78">
        <v>7.5</v>
      </c>
      <c r="N164" s="26">
        <f>I164*J164+0.06</f>
        <v>0.48000000000000004</v>
      </c>
      <c r="O164" s="80">
        <f t="shared" si="31"/>
        <v>67.5</v>
      </c>
      <c r="P164" s="79">
        <v>72</v>
      </c>
      <c r="Q164" s="78">
        <v>14</v>
      </c>
      <c r="R164" s="78">
        <v>10</v>
      </c>
      <c r="S164" s="78">
        <v>8</v>
      </c>
      <c r="T164" s="80">
        <f>N165*12+0.7</f>
        <v>6.4600000000000009</v>
      </c>
      <c r="U164" s="80">
        <f t="shared" si="32"/>
        <v>0.64814814814814814</v>
      </c>
      <c r="V164" s="115"/>
      <c r="W164" s="115"/>
      <c r="X164" s="26"/>
      <c r="Y164" s="26"/>
      <c r="Z164" s="81"/>
      <c r="AA164" s="26"/>
      <c r="AB164" s="14"/>
      <c r="AC164" s="15"/>
      <c r="AD164" s="15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</row>
    <row r="165" spans="1:47" ht="15" customHeight="1">
      <c r="A165" s="77" t="s">
        <v>5361</v>
      </c>
      <c r="B165" s="77" t="s">
        <v>1981</v>
      </c>
      <c r="C165" s="137" t="s">
        <v>5468</v>
      </c>
      <c r="D165" s="141">
        <v>4.49</v>
      </c>
      <c r="E165" s="141">
        <f t="shared" si="28"/>
        <v>1.7960000000000003</v>
      </c>
      <c r="F165" s="115">
        <v>1.88</v>
      </c>
      <c r="G165" s="115">
        <v>0.75</v>
      </c>
      <c r="H165" s="115">
        <v>7.25</v>
      </c>
      <c r="I165" s="26">
        <v>7.0000000000000007E-2</v>
      </c>
      <c r="J165" s="79">
        <v>6</v>
      </c>
      <c r="K165" s="78">
        <v>4</v>
      </c>
      <c r="L165" s="78">
        <v>2.25</v>
      </c>
      <c r="M165" s="78">
        <v>7.5</v>
      </c>
      <c r="N165" s="26">
        <f>I165*J165+0.06</f>
        <v>0.48000000000000004</v>
      </c>
      <c r="O165" s="80">
        <f t="shared" si="31"/>
        <v>67.5</v>
      </c>
      <c r="P165" s="79">
        <v>72</v>
      </c>
      <c r="Q165" s="78">
        <v>14</v>
      </c>
      <c r="R165" s="78">
        <v>10</v>
      </c>
      <c r="S165" s="78">
        <v>8</v>
      </c>
      <c r="T165" s="80">
        <f>N166*12+0.7</f>
        <v>6.4600000000000009</v>
      </c>
      <c r="U165" s="80">
        <f t="shared" si="32"/>
        <v>0.64814814814814814</v>
      </c>
      <c r="V165" s="115"/>
      <c r="W165" s="115"/>
      <c r="X165" s="26"/>
      <c r="Y165" s="26"/>
      <c r="Z165" s="81"/>
      <c r="AA165" s="26"/>
      <c r="AB165" s="14"/>
      <c r="AC165" s="15"/>
      <c r="AD165" s="15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</row>
    <row r="166" spans="1:47" ht="15" customHeight="1">
      <c r="A166" s="77" t="s">
        <v>5362</v>
      </c>
      <c r="B166" s="77" t="s">
        <v>1983</v>
      </c>
      <c r="C166" s="137" t="s">
        <v>5470</v>
      </c>
      <c r="D166" s="141">
        <v>4.49</v>
      </c>
      <c r="E166" s="141">
        <f t="shared" si="28"/>
        <v>1.7960000000000003</v>
      </c>
      <c r="F166" s="115">
        <v>1.88</v>
      </c>
      <c r="G166" s="115">
        <v>0.75</v>
      </c>
      <c r="H166" s="115">
        <v>7.25</v>
      </c>
      <c r="I166" s="26">
        <v>7.0000000000000007E-2</v>
      </c>
      <c r="J166" s="79">
        <v>6</v>
      </c>
      <c r="K166" s="78">
        <v>4</v>
      </c>
      <c r="L166" s="78">
        <v>2.25</v>
      </c>
      <c r="M166" s="78">
        <v>7.5</v>
      </c>
      <c r="N166" s="26">
        <f>I166*J166+0.06</f>
        <v>0.48000000000000004</v>
      </c>
      <c r="O166" s="80">
        <f t="shared" si="31"/>
        <v>67.5</v>
      </c>
      <c r="P166" s="79">
        <v>72</v>
      </c>
      <c r="Q166" s="78">
        <v>14</v>
      </c>
      <c r="R166" s="78">
        <v>10</v>
      </c>
      <c r="S166" s="78">
        <v>8</v>
      </c>
      <c r="T166" s="80">
        <f>N162*12+0.7</f>
        <v>6.4600000000000009</v>
      </c>
      <c r="U166" s="80">
        <f t="shared" si="32"/>
        <v>0.64814814814814814</v>
      </c>
      <c r="V166" s="115"/>
      <c r="W166" s="115"/>
      <c r="X166" s="26"/>
      <c r="Y166" s="26"/>
      <c r="Z166" s="81"/>
      <c r="AA166" s="26"/>
      <c r="AB166" s="14"/>
      <c r="AC166" s="15"/>
      <c r="AD166" s="15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</row>
    <row r="167" spans="1:47" s="3" customFormat="1" ht="15" customHeight="1">
      <c r="A167" s="77" t="s">
        <v>1988</v>
      </c>
      <c r="B167" s="77" t="s">
        <v>1989</v>
      </c>
      <c r="C167" s="137" t="s">
        <v>5462</v>
      </c>
      <c r="D167" s="141">
        <v>8.8800000000000008</v>
      </c>
      <c r="E167" s="141">
        <f t="shared" si="28"/>
        <v>3.5520000000000005</v>
      </c>
      <c r="F167" s="26">
        <v>2.88</v>
      </c>
      <c r="G167" s="26">
        <v>0.81</v>
      </c>
      <c r="H167" s="26">
        <v>7.25</v>
      </c>
      <c r="I167" s="26">
        <v>0.12</v>
      </c>
      <c r="J167" s="79">
        <v>6</v>
      </c>
      <c r="K167" s="80">
        <v>5.4</v>
      </c>
      <c r="L167" s="80">
        <v>7.5</v>
      </c>
      <c r="M167" s="80">
        <v>4</v>
      </c>
      <c r="N167" s="26">
        <v>0.88</v>
      </c>
      <c r="O167" s="80">
        <f t="shared" si="31"/>
        <v>162</v>
      </c>
      <c r="P167" s="79">
        <v>36</v>
      </c>
      <c r="Q167" s="80">
        <v>14</v>
      </c>
      <c r="R167" s="80">
        <v>10</v>
      </c>
      <c r="S167" s="80">
        <v>8</v>
      </c>
      <c r="T167" s="80">
        <f>N167*6+0.7</f>
        <v>5.98</v>
      </c>
      <c r="U167" s="80">
        <f t="shared" si="32"/>
        <v>0.64814814814814814</v>
      </c>
      <c r="V167" s="115"/>
      <c r="W167" s="115"/>
      <c r="X167" s="26"/>
      <c r="Y167" s="26"/>
      <c r="Z167" s="81"/>
      <c r="AA167" s="26"/>
      <c r="AB167" s="14"/>
      <c r="AC167" s="15"/>
      <c r="AD167" s="15"/>
    </row>
    <row r="168" spans="1:47" s="3" customFormat="1" ht="15" customHeight="1">
      <c r="A168" s="77" t="s">
        <v>1990</v>
      </c>
      <c r="B168" s="77" t="s">
        <v>1991</v>
      </c>
      <c r="C168" s="137" t="s">
        <v>5463</v>
      </c>
      <c r="D168" s="141">
        <v>17.66</v>
      </c>
      <c r="E168" s="141">
        <f t="shared" si="28"/>
        <v>7.0640000000000001</v>
      </c>
      <c r="F168" s="136">
        <v>3.625</v>
      </c>
      <c r="G168" s="73">
        <v>0.75</v>
      </c>
      <c r="H168" s="136">
        <v>7</v>
      </c>
      <c r="I168" s="73">
        <v>0.26</v>
      </c>
      <c r="J168" s="79">
        <v>1</v>
      </c>
      <c r="K168" s="136">
        <v>3.625</v>
      </c>
      <c r="L168" s="73">
        <v>0.75</v>
      </c>
      <c r="M168" s="136">
        <v>7</v>
      </c>
      <c r="N168" s="73">
        <v>0.22</v>
      </c>
      <c r="O168" s="80">
        <f t="shared" si="31"/>
        <v>19.03125</v>
      </c>
      <c r="P168" s="79">
        <v>72</v>
      </c>
      <c r="Q168" s="78">
        <v>14</v>
      </c>
      <c r="R168" s="78">
        <v>10</v>
      </c>
      <c r="S168" s="78">
        <v>12</v>
      </c>
      <c r="T168" s="78">
        <v>17</v>
      </c>
      <c r="U168" s="80">
        <v>0.97222222222222221</v>
      </c>
      <c r="V168" s="115"/>
      <c r="W168" s="115"/>
      <c r="X168" s="26"/>
      <c r="Y168" s="26"/>
      <c r="Z168" s="81"/>
      <c r="AA168" s="26"/>
      <c r="AB168" s="14"/>
      <c r="AC168" s="15"/>
      <c r="AD168" s="15"/>
    </row>
    <row r="169" spans="1:47" ht="15" customHeight="1">
      <c r="A169" s="77" t="s">
        <v>5359</v>
      </c>
      <c r="B169" s="77" t="s">
        <v>1992</v>
      </c>
      <c r="C169" s="137" t="s">
        <v>5464</v>
      </c>
      <c r="D169" s="141">
        <v>210.72</v>
      </c>
      <c r="E169" s="141">
        <f t="shared" si="28"/>
        <v>84.288000000000011</v>
      </c>
      <c r="F169" s="115">
        <v>6.5</v>
      </c>
      <c r="G169" s="80">
        <v>7</v>
      </c>
      <c r="H169" s="80">
        <v>14.75</v>
      </c>
      <c r="I169" s="115">
        <v>4.7</v>
      </c>
      <c r="J169" s="116">
        <v>1</v>
      </c>
      <c r="K169" s="115">
        <v>6.5</v>
      </c>
      <c r="L169" s="80">
        <v>6.5</v>
      </c>
      <c r="M169" s="80">
        <v>15</v>
      </c>
      <c r="N169" s="115">
        <v>4.05</v>
      </c>
      <c r="O169" s="115">
        <f t="shared" si="31"/>
        <v>633.75</v>
      </c>
      <c r="P169" s="116">
        <v>1</v>
      </c>
      <c r="Q169" s="115">
        <v>14</v>
      </c>
      <c r="R169" s="78">
        <v>10</v>
      </c>
      <c r="S169" s="78">
        <v>8</v>
      </c>
      <c r="T169" s="115">
        <v>4.75</v>
      </c>
      <c r="U169" s="80">
        <f t="shared" si="32"/>
        <v>0.64814814814814814</v>
      </c>
      <c r="V169" s="115"/>
      <c r="W169" s="115"/>
      <c r="X169" s="26"/>
      <c r="Y169" s="26"/>
      <c r="Z169" s="81"/>
      <c r="AA169" s="26"/>
      <c r="AB169" s="14"/>
      <c r="AC169" s="15"/>
      <c r="AD169" s="15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</row>
    <row r="170" spans="1:47" ht="15" customHeight="1">
      <c r="A170" s="77" t="s">
        <v>2064</v>
      </c>
      <c r="B170" s="77" t="s">
        <v>2065</v>
      </c>
      <c r="C170" s="137" t="s">
        <v>2066</v>
      </c>
      <c r="D170" s="141">
        <v>2.59</v>
      </c>
      <c r="E170" s="141">
        <f t="shared" si="28"/>
        <v>1.036</v>
      </c>
      <c r="F170" s="78">
        <v>0.5</v>
      </c>
      <c r="G170" s="78">
        <v>0.5</v>
      </c>
      <c r="H170" s="78">
        <v>5.75</v>
      </c>
      <c r="I170" s="78">
        <v>0.02</v>
      </c>
      <c r="J170" s="79">
        <v>6</v>
      </c>
      <c r="K170" s="78">
        <v>5.75</v>
      </c>
      <c r="L170" s="78">
        <v>2.5</v>
      </c>
      <c r="M170" s="78">
        <v>0.5</v>
      </c>
      <c r="N170" s="78">
        <v>0.125</v>
      </c>
      <c r="O170" s="80">
        <f t="shared" si="31"/>
        <v>7.1875</v>
      </c>
      <c r="P170" s="79">
        <v>1152</v>
      </c>
      <c r="Q170" s="78">
        <v>16</v>
      </c>
      <c r="R170" s="78">
        <v>13</v>
      </c>
      <c r="S170" s="78">
        <v>8.5</v>
      </c>
      <c r="T170" s="78">
        <v>30</v>
      </c>
      <c r="U170" s="80">
        <f t="shared" si="32"/>
        <v>1.0231481481481481</v>
      </c>
      <c r="V170" s="26"/>
      <c r="W170" s="26"/>
      <c r="X170" s="26"/>
      <c r="Y170" s="26"/>
      <c r="Z170" s="81" t="s">
        <v>26</v>
      </c>
      <c r="AA170" s="26"/>
      <c r="AB170" s="14"/>
      <c r="AC170" s="15"/>
      <c r="AD170" s="15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</row>
    <row r="171" spans="1:47" ht="15" customHeight="1">
      <c r="A171" s="77" t="s">
        <v>2016</v>
      </c>
      <c r="B171" s="77" t="s">
        <v>2017</v>
      </c>
      <c r="C171" s="137" t="s">
        <v>2018</v>
      </c>
      <c r="D171" s="141">
        <v>2.59</v>
      </c>
      <c r="E171" s="141">
        <f t="shared" si="28"/>
        <v>1.036</v>
      </c>
      <c r="F171" s="78">
        <v>0.5</v>
      </c>
      <c r="G171" s="78">
        <v>0.5</v>
      </c>
      <c r="H171" s="78">
        <v>5.75</v>
      </c>
      <c r="I171" s="78">
        <v>0.02</v>
      </c>
      <c r="J171" s="79">
        <v>6</v>
      </c>
      <c r="K171" s="78">
        <v>5.75</v>
      </c>
      <c r="L171" s="78">
        <v>2.5</v>
      </c>
      <c r="M171" s="78">
        <v>0.5</v>
      </c>
      <c r="N171" s="78">
        <v>0.125</v>
      </c>
      <c r="O171" s="80">
        <f t="shared" si="31"/>
        <v>7.1875</v>
      </c>
      <c r="P171" s="79">
        <v>1152</v>
      </c>
      <c r="Q171" s="78">
        <v>16</v>
      </c>
      <c r="R171" s="78">
        <v>13</v>
      </c>
      <c r="S171" s="78">
        <v>8.5</v>
      </c>
      <c r="T171" s="78">
        <v>30</v>
      </c>
      <c r="U171" s="80">
        <f t="shared" si="32"/>
        <v>1.0231481481481481</v>
      </c>
      <c r="V171" s="26"/>
      <c r="W171" s="26"/>
      <c r="X171" s="26"/>
      <c r="Y171" s="26"/>
      <c r="Z171" s="81" t="s">
        <v>26</v>
      </c>
      <c r="AA171" s="26"/>
      <c r="AB171" s="14"/>
      <c r="AC171" s="15"/>
      <c r="AD171" s="15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</row>
    <row r="172" spans="1:47" ht="15" customHeight="1">
      <c r="A172" s="77" t="s">
        <v>2061</v>
      </c>
      <c r="B172" s="77" t="s">
        <v>2062</v>
      </c>
      <c r="C172" s="137" t="s">
        <v>2063</v>
      </c>
      <c r="D172" s="141">
        <v>2.59</v>
      </c>
      <c r="E172" s="141">
        <f t="shared" si="28"/>
        <v>1.036</v>
      </c>
      <c r="F172" s="78">
        <v>0.5</v>
      </c>
      <c r="G172" s="78">
        <v>0.5</v>
      </c>
      <c r="H172" s="78">
        <v>5.75</v>
      </c>
      <c r="I172" s="78">
        <v>0.02</v>
      </c>
      <c r="J172" s="79">
        <v>6</v>
      </c>
      <c r="K172" s="78">
        <v>5.75</v>
      </c>
      <c r="L172" s="78">
        <v>2.5</v>
      </c>
      <c r="M172" s="78">
        <v>0.5</v>
      </c>
      <c r="N172" s="78">
        <v>0.125</v>
      </c>
      <c r="O172" s="80">
        <f t="shared" si="31"/>
        <v>7.1875</v>
      </c>
      <c r="P172" s="79">
        <v>1152</v>
      </c>
      <c r="Q172" s="78">
        <v>16</v>
      </c>
      <c r="R172" s="78">
        <v>13</v>
      </c>
      <c r="S172" s="78">
        <v>8.5</v>
      </c>
      <c r="T172" s="78">
        <v>30</v>
      </c>
      <c r="U172" s="80">
        <f t="shared" si="32"/>
        <v>1.0231481481481481</v>
      </c>
      <c r="V172" s="26"/>
      <c r="W172" s="26"/>
      <c r="X172" s="26"/>
      <c r="Y172" s="26"/>
      <c r="Z172" s="81" t="s">
        <v>26</v>
      </c>
      <c r="AA172" s="26"/>
      <c r="AB172" s="14"/>
      <c r="AC172" s="15"/>
      <c r="AD172" s="15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</row>
    <row r="173" spans="1:47" ht="15" customHeight="1">
      <c r="A173" s="77" t="s">
        <v>2037</v>
      </c>
      <c r="B173" s="77" t="s">
        <v>2038</v>
      </c>
      <c r="C173" s="137" t="s">
        <v>2039</v>
      </c>
      <c r="D173" s="141">
        <v>2.59</v>
      </c>
      <c r="E173" s="141">
        <f t="shared" si="28"/>
        <v>1.036</v>
      </c>
      <c r="F173" s="78">
        <v>0.5</v>
      </c>
      <c r="G173" s="78">
        <v>0.5</v>
      </c>
      <c r="H173" s="78">
        <v>5.75</v>
      </c>
      <c r="I173" s="78">
        <v>0.02</v>
      </c>
      <c r="J173" s="79">
        <v>6</v>
      </c>
      <c r="K173" s="78">
        <v>5.75</v>
      </c>
      <c r="L173" s="78">
        <v>2.5</v>
      </c>
      <c r="M173" s="78">
        <v>0.5</v>
      </c>
      <c r="N173" s="78">
        <v>0.125</v>
      </c>
      <c r="O173" s="80">
        <f t="shared" si="31"/>
        <v>7.1875</v>
      </c>
      <c r="P173" s="79">
        <v>1152</v>
      </c>
      <c r="Q173" s="78">
        <v>16</v>
      </c>
      <c r="R173" s="78">
        <v>13</v>
      </c>
      <c r="S173" s="78">
        <v>8.5</v>
      </c>
      <c r="T173" s="78">
        <v>30</v>
      </c>
      <c r="U173" s="80">
        <f t="shared" si="32"/>
        <v>1.0231481481481481</v>
      </c>
      <c r="V173" s="26"/>
      <c r="W173" s="26"/>
      <c r="X173" s="26"/>
      <c r="Y173" s="26"/>
      <c r="Z173" s="81" t="s">
        <v>26</v>
      </c>
      <c r="AA173" s="26"/>
      <c r="AB173" s="14"/>
      <c r="AC173" s="15"/>
      <c r="AD173" s="15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</row>
    <row r="174" spans="1:47" ht="15" customHeight="1">
      <c r="A174" s="77" t="s">
        <v>2013</v>
      </c>
      <c r="B174" s="77" t="s">
        <v>2014</v>
      </c>
      <c r="C174" s="137" t="s">
        <v>2015</v>
      </c>
      <c r="D174" s="141">
        <v>2.59</v>
      </c>
      <c r="E174" s="141">
        <f t="shared" si="28"/>
        <v>1.036</v>
      </c>
      <c r="F174" s="78">
        <v>0.5</v>
      </c>
      <c r="G174" s="78">
        <v>0.5</v>
      </c>
      <c r="H174" s="78">
        <v>5.75</v>
      </c>
      <c r="I174" s="78">
        <v>0.02</v>
      </c>
      <c r="J174" s="79">
        <v>6</v>
      </c>
      <c r="K174" s="78">
        <v>5.75</v>
      </c>
      <c r="L174" s="78">
        <v>2.5</v>
      </c>
      <c r="M174" s="78">
        <v>0.5</v>
      </c>
      <c r="N174" s="78">
        <v>0.125</v>
      </c>
      <c r="O174" s="80">
        <f t="shared" si="31"/>
        <v>7.1875</v>
      </c>
      <c r="P174" s="79">
        <v>1152</v>
      </c>
      <c r="Q174" s="78">
        <v>16</v>
      </c>
      <c r="R174" s="78">
        <v>13</v>
      </c>
      <c r="S174" s="78">
        <v>8.5</v>
      </c>
      <c r="T174" s="78">
        <v>30</v>
      </c>
      <c r="U174" s="80">
        <f t="shared" si="32"/>
        <v>1.0231481481481481</v>
      </c>
      <c r="V174" s="26"/>
      <c r="W174" s="26"/>
      <c r="X174" s="26"/>
      <c r="Y174" s="26"/>
      <c r="Z174" s="81" t="s">
        <v>26</v>
      </c>
      <c r="AA174" s="26"/>
      <c r="AB174" s="14"/>
      <c r="AC174" s="15"/>
      <c r="AD174" s="15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</row>
    <row r="175" spans="1:47" ht="15" customHeight="1">
      <c r="A175" s="77" t="s">
        <v>2058</v>
      </c>
      <c r="B175" s="77" t="s">
        <v>2059</v>
      </c>
      <c r="C175" s="137" t="s">
        <v>2060</v>
      </c>
      <c r="D175" s="141">
        <v>2.59</v>
      </c>
      <c r="E175" s="141">
        <f t="shared" si="28"/>
        <v>1.036</v>
      </c>
      <c r="F175" s="78">
        <v>0.5</v>
      </c>
      <c r="G175" s="78">
        <v>0.5</v>
      </c>
      <c r="H175" s="78">
        <v>5.75</v>
      </c>
      <c r="I175" s="78">
        <v>0.02</v>
      </c>
      <c r="J175" s="79">
        <v>6</v>
      </c>
      <c r="K175" s="78">
        <v>5.75</v>
      </c>
      <c r="L175" s="78">
        <v>2.5</v>
      </c>
      <c r="M175" s="78">
        <v>0.5</v>
      </c>
      <c r="N175" s="78">
        <v>0.125</v>
      </c>
      <c r="O175" s="80">
        <f t="shared" si="31"/>
        <v>7.1875</v>
      </c>
      <c r="P175" s="79">
        <v>1152</v>
      </c>
      <c r="Q175" s="78">
        <v>16</v>
      </c>
      <c r="R175" s="78">
        <v>13</v>
      </c>
      <c r="S175" s="78">
        <v>8.5</v>
      </c>
      <c r="T175" s="78">
        <v>30</v>
      </c>
      <c r="U175" s="80">
        <f t="shared" si="32"/>
        <v>1.0231481481481481</v>
      </c>
      <c r="V175" s="26"/>
      <c r="W175" s="26"/>
      <c r="X175" s="26"/>
      <c r="Y175" s="26"/>
      <c r="Z175" s="81" t="s">
        <v>26</v>
      </c>
      <c r="AA175" s="26"/>
      <c r="AB175" s="14"/>
      <c r="AC175" s="15"/>
      <c r="AD175" s="15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</row>
    <row r="176" spans="1:47" ht="15" customHeight="1">
      <c r="A176" s="77" t="s">
        <v>2022</v>
      </c>
      <c r="B176" s="77" t="s">
        <v>2023</v>
      </c>
      <c r="C176" s="137" t="s">
        <v>2024</v>
      </c>
      <c r="D176" s="141">
        <v>2.59</v>
      </c>
      <c r="E176" s="141">
        <f t="shared" si="28"/>
        <v>1.036</v>
      </c>
      <c r="F176" s="78">
        <v>0.5</v>
      </c>
      <c r="G176" s="78">
        <v>0.5</v>
      </c>
      <c r="H176" s="78">
        <v>5.75</v>
      </c>
      <c r="I176" s="78">
        <v>0.02</v>
      </c>
      <c r="J176" s="79">
        <v>6</v>
      </c>
      <c r="K176" s="78">
        <v>5.75</v>
      </c>
      <c r="L176" s="78">
        <v>2.5</v>
      </c>
      <c r="M176" s="78">
        <v>0.5</v>
      </c>
      <c r="N176" s="78">
        <v>0.125</v>
      </c>
      <c r="O176" s="80">
        <f t="shared" si="31"/>
        <v>7.1875</v>
      </c>
      <c r="P176" s="79">
        <v>1152</v>
      </c>
      <c r="Q176" s="78">
        <v>16</v>
      </c>
      <c r="R176" s="78">
        <v>13</v>
      </c>
      <c r="S176" s="78">
        <v>8.5</v>
      </c>
      <c r="T176" s="78">
        <v>30</v>
      </c>
      <c r="U176" s="80">
        <f t="shared" si="32"/>
        <v>1.0231481481481481</v>
      </c>
      <c r="V176" s="26"/>
      <c r="W176" s="26"/>
      <c r="X176" s="26"/>
      <c r="Y176" s="26"/>
      <c r="Z176" s="81" t="s">
        <v>26</v>
      </c>
      <c r="AA176" s="26"/>
      <c r="AB176" s="14"/>
      <c r="AC176" s="15"/>
      <c r="AD176" s="15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</row>
    <row r="177" spans="1:47" ht="15" customHeight="1">
      <c r="A177" s="77" t="s">
        <v>2034</v>
      </c>
      <c r="B177" s="77" t="s">
        <v>2035</v>
      </c>
      <c r="C177" s="137" t="s">
        <v>2036</v>
      </c>
      <c r="D177" s="141">
        <v>2.59</v>
      </c>
      <c r="E177" s="141">
        <f t="shared" si="28"/>
        <v>1.036</v>
      </c>
      <c r="F177" s="78">
        <v>0.5</v>
      </c>
      <c r="G177" s="78">
        <v>0.5</v>
      </c>
      <c r="H177" s="78">
        <v>5.75</v>
      </c>
      <c r="I177" s="78">
        <v>0.02</v>
      </c>
      <c r="J177" s="79">
        <v>6</v>
      </c>
      <c r="K177" s="78">
        <v>5.75</v>
      </c>
      <c r="L177" s="78">
        <v>2.5</v>
      </c>
      <c r="M177" s="78">
        <v>0.5</v>
      </c>
      <c r="N177" s="78">
        <v>0.125</v>
      </c>
      <c r="O177" s="80">
        <f t="shared" si="31"/>
        <v>7.1875</v>
      </c>
      <c r="P177" s="79">
        <v>1152</v>
      </c>
      <c r="Q177" s="78">
        <v>16</v>
      </c>
      <c r="R177" s="78">
        <v>13</v>
      </c>
      <c r="S177" s="78">
        <v>8.5</v>
      </c>
      <c r="T177" s="78">
        <v>30</v>
      </c>
      <c r="U177" s="80">
        <f t="shared" si="32"/>
        <v>1.0231481481481481</v>
      </c>
      <c r="V177" s="26"/>
      <c r="W177" s="26"/>
      <c r="X177" s="26"/>
      <c r="Y177" s="26"/>
      <c r="Z177" s="81" t="s">
        <v>26</v>
      </c>
      <c r="AA177" s="26"/>
      <c r="AB177" s="14"/>
      <c r="AC177" s="15"/>
      <c r="AD177" s="15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</row>
    <row r="178" spans="1:47" ht="15" customHeight="1">
      <c r="A178" s="77" t="s">
        <v>2040</v>
      </c>
      <c r="B178" s="77" t="s">
        <v>2041</v>
      </c>
      <c r="C178" s="137" t="s">
        <v>2042</v>
      </c>
      <c r="D178" s="141">
        <v>2.59</v>
      </c>
      <c r="E178" s="141">
        <f t="shared" si="28"/>
        <v>1.036</v>
      </c>
      <c r="F178" s="78">
        <v>0.5</v>
      </c>
      <c r="G178" s="78">
        <v>0.5</v>
      </c>
      <c r="H178" s="78">
        <v>5.75</v>
      </c>
      <c r="I178" s="78">
        <v>0.02</v>
      </c>
      <c r="J178" s="79">
        <v>6</v>
      </c>
      <c r="K178" s="78">
        <v>5.75</v>
      </c>
      <c r="L178" s="78">
        <v>2.5</v>
      </c>
      <c r="M178" s="78">
        <v>0.5</v>
      </c>
      <c r="N178" s="78">
        <v>0.125</v>
      </c>
      <c r="O178" s="80">
        <f t="shared" si="31"/>
        <v>7.1875</v>
      </c>
      <c r="P178" s="79">
        <v>1152</v>
      </c>
      <c r="Q178" s="78">
        <v>16</v>
      </c>
      <c r="R178" s="78">
        <v>13</v>
      </c>
      <c r="S178" s="78">
        <v>8.5</v>
      </c>
      <c r="T178" s="78">
        <v>30</v>
      </c>
      <c r="U178" s="80">
        <f t="shared" si="32"/>
        <v>1.0231481481481481</v>
      </c>
      <c r="V178" s="26"/>
      <c r="W178" s="26"/>
      <c r="X178" s="26"/>
      <c r="Y178" s="26"/>
      <c r="Z178" s="81" t="s">
        <v>26</v>
      </c>
      <c r="AA178" s="26"/>
      <c r="AB178" s="14"/>
      <c r="AC178" s="15"/>
      <c r="AD178" s="15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</row>
    <row r="179" spans="1:47" ht="15" customHeight="1">
      <c r="A179" s="77" t="s">
        <v>2028</v>
      </c>
      <c r="B179" s="77" t="s">
        <v>2029</v>
      </c>
      <c r="C179" s="137" t="s">
        <v>2030</v>
      </c>
      <c r="D179" s="141">
        <v>2.59</v>
      </c>
      <c r="E179" s="141">
        <f t="shared" si="28"/>
        <v>1.036</v>
      </c>
      <c r="F179" s="78">
        <v>0.5</v>
      </c>
      <c r="G179" s="78">
        <v>0.5</v>
      </c>
      <c r="H179" s="78">
        <v>5.75</v>
      </c>
      <c r="I179" s="78">
        <v>0.02</v>
      </c>
      <c r="J179" s="79">
        <v>6</v>
      </c>
      <c r="K179" s="78">
        <v>5.75</v>
      </c>
      <c r="L179" s="78">
        <v>2.5</v>
      </c>
      <c r="M179" s="78">
        <v>0.5</v>
      </c>
      <c r="N179" s="78">
        <v>0.125</v>
      </c>
      <c r="O179" s="80">
        <f t="shared" si="31"/>
        <v>7.1875</v>
      </c>
      <c r="P179" s="79">
        <v>1152</v>
      </c>
      <c r="Q179" s="78">
        <v>16</v>
      </c>
      <c r="R179" s="78">
        <v>13</v>
      </c>
      <c r="S179" s="78">
        <v>8.5</v>
      </c>
      <c r="T179" s="78">
        <v>30</v>
      </c>
      <c r="U179" s="80">
        <f t="shared" si="32"/>
        <v>1.0231481481481481</v>
      </c>
      <c r="V179" s="26"/>
      <c r="W179" s="26"/>
      <c r="X179" s="26"/>
      <c r="Y179" s="26"/>
      <c r="Z179" s="81" t="s">
        <v>26</v>
      </c>
      <c r="AA179" s="26"/>
      <c r="AB179" s="14"/>
      <c r="AC179" s="15"/>
      <c r="AD179" s="15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</row>
    <row r="180" spans="1:47" ht="15" customHeight="1">
      <c r="A180" s="77" t="s">
        <v>2031</v>
      </c>
      <c r="B180" s="77" t="s">
        <v>2032</v>
      </c>
      <c r="C180" s="137" t="s">
        <v>2033</v>
      </c>
      <c r="D180" s="141">
        <v>2.59</v>
      </c>
      <c r="E180" s="141">
        <f t="shared" si="28"/>
        <v>1.036</v>
      </c>
      <c r="F180" s="78">
        <v>0.5</v>
      </c>
      <c r="G180" s="78">
        <v>0.5</v>
      </c>
      <c r="H180" s="78">
        <v>5.75</v>
      </c>
      <c r="I180" s="78">
        <v>0.02</v>
      </c>
      <c r="J180" s="79">
        <v>6</v>
      </c>
      <c r="K180" s="78">
        <v>5.75</v>
      </c>
      <c r="L180" s="78">
        <v>2.5</v>
      </c>
      <c r="M180" s="78">
        <v>0.5</v>
      </c>
      <c r="N180" s="78">
        <v>0.125</v>
      </c>
      <c r="O180" s="80">
        <f t="shared" si="31"/>
        <v>7.1875</v>
      </c>
      <c r="P180" s="79">
        <v>1152</v>
      </c>
      <c r="Q180" s="78">
        <v>16</v>
      </c>
      <c r="R180" s="78">
        <v>13</v>
      </c>
      <c r="S180" s="78">
        <v>8.5</v>
      </c>
      <c r="T180" s="78">
        <v>30</v>
      </c>
      <c r="U180" s="80">
        <f t="shared" si="32"/>
        <v>1.0231481481481481</v>
      </c>
      <c r="V180" s="26"/>
      <c r="W180" s="26"/>
      <c r="X180" s="26"/>
      <c r="Y180" s="26"/>
      <c r="Z180" s="81" t="s">
        <v>26</v>
      </c>
      <c r="AA180" s="26"/>
      <c r="AB180" s="14"/>
      <c r="AC180" s="15"/>
      <c r="AD180" s="15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</row>
    <row r="181" spans="1:47" ht="15" customHeight="1">
      <c r="A181" s="77" t="s">
        <v>2025</v>
      </c>
      <c r="B181" s="77" t="s">
        <v>2026</v>
      </c>
      <c r="C181" s="137" t="s">
        <v>2027</v>
      </c>
      <c r="D181" s="141">
        <v>2.59</v>
      </c>
      <c r="E181" s="141">
        <f t="shared" si="28"/>
        <v>1.036</v>
      </c>
      <c r="F181" s="78">
        <v>0.5</v>
      </c>
      <c r="G181" s="78">
        <v>0.5</v>
      </c>
      <c r="H181" s="78">
        <v>5.75</v>
      </c>
      <c r="I181" s="78">
        <v>0.02</v>
      </c>
      <c r="J181" s="79">
        <v>6</v>
      </c>
      <c r="K181" s="78">
        <v>5.75</v>
      </c>
      <c r="L181" s="78">
        <v>2.5</v>
      </c>
      <c r="M181" s="78">
        <v>0.5</v>
      </c>
      <c r="N181" s="78">
        <v>0.125</v>
      </c>
      <c r="O181" s="80">
        <f t="shared" si="31"/>
        <v>7.1875</v>
      </c>
      <c r="P181" s="79">
        <v>1152</v>
      </c>
      <c r="Q181" s="78">
        <v>16</v>
      </c>
      <c r="R181" s="78">
        <v>13</v>
      </c>
      <c r="S181" s="78">
        <v>8.5</v>
      </c>
      <c r="T181" s="78">
        <v>30</v>
      </c>
      <c r="U181" s="80">
        <f t="shared" si="32"/>
        <v>1.0231481481481481</v>
      </c>
      <c r="V181" s="26"/>
      <c r="W181" s="26"/>
      <c r="X181" s="26"/>
      <c r="Y181" s="26"/>
      <c r="Z181" s="81" t="s">
        <v>26</v>
      </c>
      <c r="AA181" s="26"/>
      <c r="AB181" s="14"/>
      <c r="AC181" s="15"/>
      <c r="AD181" s="15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</row>
    <row r="182" spans="1:47" ht="15" customHeight="1">
      <c r="A182" s="77" t="s">
        <v>2019</v>
      </c>
      <c r="B182" s="77" t="s">
        <v>2020</v>
      </c>
      <c r="C182" s="137" t="s">
        <v>2021</v>
      </c>
      <c r="D182" s="141">
        <v>2.59</v>
      </c>
      <c r="E182" s="141">
        <f t="shared" si="28"/>
        <v>1.036</v>
      </c>
      <c r="F182" s="78">
        <v>0.5</v>
      </c>
      <c r="G182" s="78">
        <v>0.5</v>
      </c>
      <c r="H182" s="78">
        <v>5.75</v>
      </c>
      <c r="I182" s="78">
        <v>0.02</v>
      </c>
      <c r="J182" s="79">
        <v>6</v>
      </c>
      <c r="K182" s="78">
        <v>5.75</v>
      </c>
      <c r="L182" s="78">
        <v>2.5</v>
      </c>
      <c r="M182" s="78">
        <v>0.5</v>
      </c>
      <c r="N182" s="78">
        <v>0.125</v>
      </c>
      <c r="O182" s="80">
        <f t="shared" si="31"/>
        <v>7.1875</v>
      </c>
      <c r="P182" s="79">
        <v>1152</v>
      </c>
      <c r="Q182" s="78">
        <v>16</v>
      </c>
      <c r="R182" s="78">
        <v>13</v>
      </c>
      <c r="S182" s="78">
        <v>8.5</v>
      </c>
      <c r="T182" s="78">
        <v>30</v>
      </c>
      <c r="U182" s="80">
        <f t="shared" si="32"/>
        <v>1.0231481481481481</v>
      </c>
      <c r="V182" s="26"/>
      <c r="W182" s="26"/>
      <c r="X182" s="26"/>
      <c r="Y182" s="26"/>
      <c r="Z182" s="81" t="s">
        <v>26</v>
      </c>
      <c r="AA182" s="26"/>
      <c r="AB182" s="14"/>
      <c r="AC182" s="15"/>
      <c r="AD182" s="15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</row>
    <row r="183" spans="1:47" ht="15" customHeight="1">
      <c r="A183" s="77" t="s">
        <v>2052</v>
      </c>
      <c r="B183" s="77" t="s">
        <v>2053</v>
      </c>
      <c r="C183" s="137" t="s">
        <v>2054</v>
      </c>
      <c r="D183" s="141">
        <v>2.59</v>
      </c>
      <c r="E183" s="141">
        <f t="shared" si="28"/>
        <v>1.036</v>
      </c>
      <c r="F183" s="78">
        <v>0.5</v>
      </c>
      <c r="G183" s="78">
        <v>0.5</v>
      </c>
      <c r="H183" s="78">
        <v>5.75</v>
      </c>
      <c r="I183" s="78">
        <v>0.02</v>
      </c>
      <c r="J183" s="79">
        <v>6</v>
      </c>
      <c r="K183" s="78">
        <v>5.75</v>
      </c>
      <c r="L183" s="78">
        <v>2.5</v>
      </c>
      <c r="M183" s="78">
        <v>0.5</v>
      </c>
      <c r="N183" s="78">
        <v>0.125</v>
      </c>
      <c r="O183" s="80">
        <f t="shared" si="31"/>
        <v>7.1875</v>
      </c>
      <c r="P183" s="79">
        <v>1152</v>
      </c>
      <c r="Q183" s="78">
        <v>16</v>
      </c>
      <c r="R183" s="78">
        <v>13</v>
      </c>
      <c r="S183" s="78">
        <v>8.5</v>
      </c>
      <c r="T183" s="78">
        <v>30</v>
      </c>
      <c r="U183" s="80">
        <f t="shared" si="32"/>
        <v>1.0231481481481481</v>
      </c>
      <c r="V183" s="26"/>
      <c r="W183" s="26"/>
      <c r="X183" s="26"/>
      <c r="Y183" s="26"/>
      <c r="Z183" s="81" t="s">
        <v>26</v>
      </c>
      <c r="AA183" s="26"/>
      <c r="AB183" s="14"/>
      <c r="AC183" s="15"/>
      <c r="AD183" s="15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</row>
    <row r="184" spans="1:47" ht="15" customHeight="1">
      <c r="A184" s="77" t="s">
        <v>2049</v>
      </c>
      <c r="B184" s="77" t="s">
        <v>2050</v>
      </c>
      <c r="C184" s="137" t="s">
        <v>2051</v>
      </c>
      <c r="D184" s="141">
        <v>2.59</v>
      </c>
      <c r="E184" s="141">
        <f t="shared" si="28"/>
        <v>1.036</v>
      </c>
      <c r="F184" s="78">
        <v>0.5</v>
      </c>
      <c r="G184" s="78">
        <v>0.5</v>
      </c>
      <c r="H184" s="78">
        <v>5.75</v>
      </c>
      <c r="I184" s="78">
        <v>0.02</v>
      </c>
      <c r="J184" s="79">
        <v>6</v>
      </c>
      <c r="K184" s="78">
        <v>5.75</v>
      </c>
      <c r="L184" s="78">
        <v>2.5</v>
      </c>
      <c r="M184" s="78">
        <v>0.5</v>
      </c>
      <c r="N184" s="78">
        <v>0.125</v>
      </c>
      <c r="O184" s="80">
        <f t="shared" si="31"/>
        <v>7.1875</v>
      </c>
      <c r="P184" s="79">
        <v>1152</v>
      </c>
      <c r="Q184" s="78">
        <v>16</v>
      </c>
      <c r="R184" s="78">
        <v>13</v>
      </c>
      <c r="S184" s="78">
        <v>8.5</v>
      </c>
      <c r="T184" s="78">
        <v>30</v>
      </c>
      <c r="U184" s="80">
        <f t="shared" si="32"/>
        <v>1.0231481481481481</v>
      </c>
      <c r="V184" s="26"/>
      <c r="W184" s="26"/>
      <c r="X184" s="26"/>
      <c r="Y184" s="26"/>
      <c r="Z184" s="81" t="s">
        <v>26</v>
      </c>
      <c r="AA184" s="26"/>
      <c r="AB184" s="14"/>
      <c r="AC184" s="15"/>
      <c r="AD184" s="15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</row>
    <row r="185" spans="1:47" ht="15" customHeight="1">
      <c r="A185" s="77" t="s">
        <v>2043</v>
      </c>
      <c r="B185" s="77" t="s">
        <v>2044</v>
      </c>
      <c r="C185" s="137" t="s">
        <v>2045</v>
      </c>
      <c r="D185" s="141">
        <v>2.59</v>
      </c>
      <c r="E185" s="141">
        <f t="shared" si="28"/>
        <v>1.036</v>
      </c>
      <c r="F185" s="78">
        <v>0.5</v>
      </c>
      <c r="G185" s="78">
        <v>0.5</v>
      </c>
      <c r="H185" s="78">
        <v>5.75</v>
      </c>
      <c r="I185" s="78">
        <v>0.02</v>
      </c>
      <c r="J185" s="79">
        <v>6</v>
      </c>
      <c r="K185" s="78">
        <v>5.75</v>
      </c>
      <c r="L185" s="78">
        <v>2.5</v>
      </c>
      <c r="M185" s="78">
        <v>0.5</v>
      </c>
      <c r="N185" s="78">
        <v>0.125</v>
      </c>
      <c r="O185" s="80">
        <f t="shared" si="31"/>
        <v>7.1875</v>
      </c>
      <c r="P185" s="79">
        <v>1152</v>
      </c>
      <c r="Q185" s="78">
        <v>16</v>
      </c>
      <c r="R185" s="78">
        <v>13</v>
      </c>
      <c r="S185" s="78">
        <v>8.5</v>
      </c>
      <c r="T185" s="78">
        <v>30</v>
      </c>
      <c r="U185" s="80">
        <f t="shared" si="32"/>
        <v>1.0231481481481481</v>
      </c>
      <c r="V185" s="26"/>
      <c r="W185" s="26"/>
      <c r="X185" s="26"/>
      <c r="Y185" s="26"/>
      <c r="Z185" s="81" t="s">
        <v>26</v>
      </c>
      <c r="AA185" s="26"/>
      <c r="AB185" s="14"/>
      <c r="AC185" s="15"/>
      <c r="AD185" s="15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</row>
    <row r="186" spans="1:47" ht="15" customHeight="1">
      <c r="A186" s="77" t="s">
        <v>2046</v>
      </c>
      <c r="B186" s="77" t="s">
        <v>2047</v>
      </c>
      <c r="C186" s="137" t="s">
        <v>2048</v>
      </c>
      <c r="D186" s="141">
        <v>2.59</v>
      </c>
      <c r="E186" s="141">
        <f t="shared" si="28"/>
        <v>1.036</v>
      </c>
      <c r="F186" s="78">
        <v>0.5</v>
      </c>
      <c r="G186" s="78">
        <v>0.5</v>
      </c>
      <c r="H186" s="78">
        <v>5.75</v>
      </c>
      <c r="I186" s="78">
        <v>0.02</v>
      </c>
      <c r="J186" s="79">
        <v>6</v>
      </c>
      <c r="K186" s="78">
        <v>5.75</v>
      </c>
      <c r="L186" s="78">
        <v>2.5</v>
      </c>
      <c r="M186" s="78">
        <v>0.5</v>
      </c>
      <c r="N186" s="78">
        <v>0.125</v>
      </c>
      <c r="O186" s="80">
        <f t="shared" si="31"/>
        <v>7.1875</v>
      </c>
      <c r="P186" s="79">
        <v>1152</v>
      </c>
      <c r="Q186" s="78">
        <v>16</v>
      </c>
      <c r="R186" s="78">
        <v>13</v>
      </c>
      <c r="S186" s="78">
        <v>8.5</v>
      </c>
      <c r="T186" s="78">
        <v>30</v>
      </c>
      <c r="U186" s="80">
        <f t="shared" si="32"/>
        <v>1.0231481481481481</v>
      </c>
      <c r="V186" s="26"/>
      <c r="W186" s="26"/>
      <c r="X186" s="26"/>
      <c r="Y186" s="26"/>
      <c r="Z186" s="81" t="s">
        <v>26</v>
      </c>
      <c r="AA186" s="26"/>
      <c r="AB186" s="14"/>
      <c r="AC186" s="15"/>
      <c r="AD186" s="15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</row>
    <row r="187" spans="1:47" ht="15" customHeight="1">
      <c r="A187" s="77" t="s">
        <v>2055</v>
      </c>
      <c r="B187" s="77" t="s">
        <v>2056</v>
      </c>
      <c r="C187" s="137" t="s">
        <v>2057</v>
      </c>
      <c r="D187" s="141">
        <v>2.59</v>
      </c>
      <c r="E187" s="141">
        <f t="shared" si="28"/>
        <v>1.036</v>
      </c>
      <c r="F187" s="78">
        <v>0.5</v>
      </c>
      <c r="G187" s="78">
        <v>0.5</v>
      </c>
      <c r="H187" s="78">
        <v>5.75</v>
      </c>
      <c r="I187" s="78">
        <v>0.02</v>
      </c>
      <c r="J187" s="79">
        <v>6</v>
      </c>
      <c r="K187" s="78">
        <v>5.75</v>
      </c>
      <c r="L187" s="78">
        <v>2.5</v>
      </c>
      <c r="M187" s="78">
        <v>0.5</v>
      </c>
      <c r="N187" s="78">
        <v>0.125</v>
      </c>
      <c r="O187" s="80">
        <f t="shared" si="31"/>
        <v>7.1875</v>
      </c>
      <c r="P187" s="79">
        <v>1152</v>
      </c>
      <c r="Q187" s="78">
        <v>16</v>
      </c>
      <c r="R187" s="78">
        <v>13</v>
      </c>
      <c r="S187" s="78">
        <v>8.5</v>
      </c>
      <c r="T187" s="78">
        <v>30</v>
      </c>
      <c r="U187" s="80">
        <f t="shared" si="32"/>
        <v>1.0231481481481481</v>
      </c>
      <c r="V187" s="26"/>
      <c r="W187" s="26"/>
      <c r="X187" s="26"/>
      <c r="Y187" s="26"/>
      <c r="Z187" s="81" t="s">
        <v>26</v>
      </c>
      <c r="AA187" s="26"/>
      <c r="AB187" s="14"/>
      <c r="AC187" s="15"/>
      <c r="AD187" s="15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</row>
    <row r="188" spans="1:47" ht="15" customHeight="1">
      <c r="A188" s="77" t="s">
        <v>2081</v>
      </c>
      <c r="B188" s="77" t="s">
        <v>2082</v>
      </c>
      <c r="C188" s="137" t="s">
        <v>2083</v>
      </c>
      <c r="D188" s="141">
        <v>2.59</v>
      </c>
      <c r="E188" s="141">
        <f t="shared" si="28"/>
        <v>1.036</v>
      </c>
      <c r="F188" s="78">
        <v>0.5</v>
      </c>
      <c r="G188" s="78">
        <v>0.5</v>
      </c>
      <c r="H188" s="78">
        <v>5.75</v>
      </c>
      <c r="I188" s="78">
        <v>0.02</v>
      </c>
      <c r="J188" s="79">
        <v>6</v>
      </c>
      <c r="K188" s="78">
        <v>5.75</v>
      </c>
      <c r="L188" s="78">
        <v>2.5</v>
      </c>
      <c r="M188" s="78">
        <v>0.5</v>
      </c>
      <c r="N188" s="78">
        <v>0.125</v>
      </c>
      <c r="O188" s="80">
        <f t="shared" si="31"/>
        <v>7.1875</v>
      </c>
      <c r="P188" s="79">
        <v>1152</v>
      </c>
      <c r="Q188" s="78">
        <v>16</v>
      </c>
      <c r="R188" s="78">
        <v>13</v>
      </c>
      <c r="S188" s="78">
        <v>8.5</v>
      </c>
      <c r="T188" s="78">
        <v>30</v>
      </c>
      <c r="U188" s="80">
        <f t="shared" si="32"/>
        <v>1.0231481481481481</v>
      </c>
      <c r="V188" s="26"/>
      <c r="W188" s="26"/>
      <c r="X188" s="26"/>
      <c r="Y188" s="26"/>
      <c r="Z188" s="81" t="s">
        <v>26</v>
      </c>
      <c r="AA188" s="26"/>
      <c r="AB188" s="14"/>
      <c r="AC188" s="15"/>
      <c r="AD188" s="15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</row>
    <row r="189" spans="1:47" ht="15" customHeight="1">
      <c r="A189" s="77" t="s">
        <v>2067</v>
      </c>
      <c r="B189" s="77" t="s">
        <v>2068</v>
      </c>
      <c r="C189" s="137" t="s">
        <v>2069</v>
      </c>
      <c r="D189" s="141">
        <v>2.59</v>
      </c>
      <c r="E189" s="141">
        <f t="shared" si="28"/>
        <v>1.036</v>
      </c>
      <c r="F189" s="78">
        <v>0.5</v>
      </c>
      <c r="G189" s="78">
        <v>0.5</v>
      </c>
      <c r="H189" s="78">
        <v>5.75</v>
      </c>
      <c r="I189" s="78">
        <v>0.02</v>
      </c>
      <c r="J189" s="79">
        <v>6</v>
      </c>
      <c r="K189" s="78">
        <v>5.75</v>
      </c>
      <c r="L189" s="78">
        <v>2.5</v>
      </c>
      <c r="M189" s="78">
        <v>0.5</v>
      </c>
      <c r="N189" s="78">
        <v>0.125</v>
      </c>
      <c r="O189" s="80">
        <f t="shared" ref="O189:O220" si="33">K189*L189*M189</f>
        <v>7.1875</v>
      </c>
      <c r="P189" s="79">
        <v>1152</v>
      </c>
      <c r="Q189" s="78">
        <v>16</v>
      </c>
      <c r="R189" s="78">
        <v>13</v>
      </c>
      <c r="S189" s="78">
        <v>8.5</v>
      </c>
      <c r="T189" s="78">
        <v>30</v>
      </c>
      <c r="U189" s="80">
        <f t="shared" ref="U189:U220" si="34">Q189*R189*S189/1728</f>
        <v>1.0231481481481481</v>
      </c>
      <c r="V189" s="26"/>
      <c r="W189" s="26"/>
      <c r="X189" s="26"/>
      <c r="Y189" s="26"/>
      <c r="Z189" s="81" t="s">
        <v>26</v>
      </c>
      <c r="AA189" s="26"/>
      <c r="AB189" s="14"/>
      <c r="AC189" s="15"/>
      <c r="AD189" s="15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</row>
    <row r="190" spans="1:47" ht="15" customHeight="1">
      <c r="A190" s="77" t="s">
        <v>2076</v>
      </c>
      <c r="B190" s="77" t="s">
        <v>2077</v>
      </c>
      <c r="C190" s="137" t="s">
        <v>2078</v>
      </c>
      <c r="D190" s="141">
        <v>2.59</v>
      </c>
      <c r="E190" s="141">
        <f t="shared" si="28"/>
        <v>1.036</v>
      </c>
      <c r="F190" s="78">
        <v>0.5</v>
      </c>
      <c r="G190" s="78">
        <v>0.5</v>
      </c>
      <c r="H190" s="78">
        <v>5.75</v>
      </c>
      <c r="I190" s="78">
        <v>0.02</v>
      </c>
      <c r="J190" s="79">
        <v>6</v>
      </c>
      <c r="K190" s="78">
        <v>5.75</v>
      </c>
      <c r="L190" s="78">
        <v>2.5</v>
      </c>
      <c r="M190" s="78">
        <v>0.5</v>
      </c>
      <c r="N190" s="78">
        <v>0.125</v>
      </c>
      <c r="O190" s="80">
        <f t="shared" si="33"/>
        <v>7.1875</v>
      </c>
      <c r="P190" s="79">
        <v>1152</v>
      </c>
      <c r="Q190" s="78">
        <v>16</v>
      </c>
      <c r="R190" s="78">
        <v>13</v>
      </c>
      <c r="S190" s="78">
        <v>8.5</v>
      </c>
      <c r="T190" s="78">
        <v>30</v>
      </c>
      <c r="U190" s="80">
        <f t="shared" si="34"/>
        <v>1.0231481481481481</v>
      </c>
      <c r="V190" s="26"/>
      <c r="W190" s="26"/>
      <c r="X190" s="26"/>
      <c r="Y190" s="26"/>
      <c r="Z190" s="81" t="s">
        <v>26</v>
      </c>
      <c r="AA190" s="26"/>
      <c r="AB190" s="14"/>
      <c r="AC190" s="15"/>
      <c r="AD190" s="15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</row>
    <row r="191" spans="1:47" ht="15" customHeight="1">
      <c r="A191" s="77" t="s">
        <v>2070</v>
      </c>
      <c r="B191" s="77" t="s">
        <v>2071</v>
      </c>
      <c r="C191" s="137" t="s">
        <v>2072</v>
      </c>
      <c r="D191" s="141">
        <v>2.59</v>
      </c>
      <c r="E191" s="141">
        <f t="shared" si="28"/>
        <v>1.036</v>
      </c>
      <c r="F191" s="78">
        <v>0.5</v>
      </c>
      <c r="G191" s="78">
        <v>0.5</v>
      </c>
      <c r="H191" s="78">
        <v>5.75</v>
      </c>
      <c r="I191" s="78">
        <v>0.02</v>
      </c>
      <c r="J191" s="79">
        <v>6</v>
      </c>
      <c r="K191" s="78">
        <v>5.75</v>
      </c>
      <c r="L191" s="78">
        <v>2.5</v>
      </c>
      <c r="M191" s="78">
        <v>0.5</v>
      </c>
      <c r="N191" s="78">
        <v>0.125</v>
      </c>
      <c r="O191" s="80">
        <f t="shared" si="33"/>
        <v>7.1875</v>
      </c>
      <c r="P191" s="79">
        <v>1152</v>
      </c>
      <c r="Q191" s="78">
        <v>16</v>
      </c>
      <c r="R191" s="78">
        <v>13</v>
      </c>
      <c r="S191" s="78">
        <v>8.5</v>
      </c>
      <c r="T191" s="78">
        <v>30</v>
      </c>
      <c r="U191" s="80">
        <f t="shared" si="34"/>
        <v>1.0231481481481481</v>
      </c>
      <c r="V191" s="26"/>
      <c r="W191" s="26"/>
      <c r="X191" s="26"/>
      <c r="Y191" s="26"/>
      <c r="Z191" s="81" t="s">
        <v>26</v>
      </c>
      <c r="AA191" s="26"/>
      <c r="AB191" s="14"/>
      <c r="AC191" s="15"/>
      <c r="AD191" s="15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</row>
    <row r="192" spans="1:47" ht="15" customHeight="1">
      <c r="A192" s="77" t="s">
        <v>2073</v>
      </c>
      <c r="B192" s="77" t="s">
        <v>2074</v>
      </c>
      <c r="C192" s="137" t="s">
        <v>2075</v>
      </c>
      <c r="D192" s="141">
        <v>2.59</v>
      </c>
      <c r="E192" s="141">
        <f t="shared" si="28"/>
        <v>1.036</v>
      </c>
      <c r="F192" s="78">
        <v>0.5</v>
      </c>
      <c r="G192" s="78">
        <v>0.5</v>
      </c>
      <c r="H192" s="78">
        <v>5.75</v>
      </c>
      <c r="I192" s="78">
        <v>0.02</v>
      </c>
      <c r="J192" s="79">
        <v>6</v>
      </c>
      <c r="K192" s="78">
        <v>5.75</v>
      </c>
      <c r="L192" s="78">
        <v>2.5</v>
      </c>
      <c r="M192" s="78">
        <v>0.5</v>
      </c>
      <c r="N192" s="78">
        <v>0.125</v>
      </c>
      <c r="O192" s="80">
        <f t="shared" si="33"/>
        <v>7.1875</v>
      </c>
      <c r="P192" s="79">
        <v>1152</v>
      </c>
      <c r="Q192" s="78">
        <v>16</v>
      </c>
      <c r="R192" s="78">
        <v>13</v>
      </c>
      <c r="S192" s="78">
        <v>8.5</v>
      </c>
      <c r="T192" s="78">
        <v>30</v>
      </c>
      <c r="U192" s="80">
        <f t="shared" si="34"/>
        <v>1.0231481481481481</v>
      </c>
      <c r="V192" s="26"/>
      <c r="W192" s="26"/>
      <c r="X192" s="26"/>
      <c r="Y192" s="26"/>
      <c r="Z192" s="81" t="s">
        <v>26</v>
      </c>
      <c r="AA192" s="26"/>
      <c r="AB192" s="14"/>
      <c r="AC192" s="15"/>
      <c r="AD192" s="15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</row>
    <row r="193" spans="1:47" ht="15" customHeight="1">
      <c r="A193" s="77" t="s">
        <v>2079</v>
      </c>
      <c r="B193" s="77" t="s">
        <v>2080</v>
      </c>
      <c r="C193" s="137" t="s">
        <v>5581</v>
      </c>
      <c r="D193" s="141">
        <v>2.59</v>
      </c>
      <c r="E193" s="141">
        <f t="shared" si="28"/>
        <v>1.036</v>
      </c>
      <c r="F193" s="78">
        <v>0.5</v>
      </c>
      <c r="G193" s="78">
        <v>0.5</v>
      </c>
      <c r="H193" s="78">
        <v>5.75</v>
      </c>
      <c r="I193" s="78">
        <v>0.02</v>
      </c>
      <c r="J193" s="79">
        <v>6</v>
      </c>
      <c r="K193" s="78">
        <v>5.75</v>
      </c>
      <c r="L193" s="78">
        <v>2.5</v>
      </c>
      <c r="M193" s="78">
        <v>0.5</v>
      </c>
      <c r="N193" s="78">
        <v>0.125</v>
      </c>
      <c r="O193" s="80">
        <f t="shared" si="33"/>
        <v>7.1875</v>
      </c>
      <c r="P193" s="79">
        <v>1152</v>
      </c>
      <c r="Q193" s="78">
        <v>16</v>
      </c>
      <c r="R193" s="78">
        <v>13</v>
      </c>
      <c r="S193" s="78">
        <v>8.5</v>
      </c>
      <c r="T193" s="78">
        <v>30</v>
      </c>
      <c r="U193" s="80">
        <f t="shared" si="34"/>
        <v>1.0231481481481481</v>
      </c>
      <c r="V193" s="26"/>
      <c r="W193" s="26"/>
      <c r="X193" s="26"/>
      <c r="Y193" s="26"/>
      <c r="Z193" s="81" t="s">
        <v>26</v>
      </c>
      <c r="AA193" s="26"/>
      <c r="AB193" s="14"/>
      <c r="AC193" s="15"/>
      <c r="AD193" s="15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</row>
    <row r="194" spans="1:47" ht="15" customHeight="1">
      <c r="A194" s="77" t="s">
        <v>2153</v>
      </c>
      <c r="B194" s="77" t="s">
        <v>2154</v>
      </c>
      <c r="C194" s="137" t="s">
        <v>2155</v>
      </c>
      <c r="D194" s="141">
        <v>2.69</v>
      </c>
      <c r="E194" s="141">
        <f t="shared" si="28"/>
        <v>1.0760000000000001</v>
      </c>
      <c r="F194" s="78">
        <v>2.125</v>
      </c>
      <c r="G194" s="78">
        <v>0.5</v>
      </c>
      <c r="H194" s="78">
        <v>7.25</v>
      </c>
      <c r="I194" s="78">
        <v>3.2000000000000001E-2</v>
      </c>
      <c r="J194" s="79">
        <v>12</v>
      </c>
      <c r="K194" s="78">
        <v>2.25</v>
      </c>
      <c r="L194" s="78">
        <v>4</v>
      </c>
      <c r="M194" s="78">
        <v>7.25</v>
      </c>
      <c r="N194" s="78">
        <v>0.44600000000000001</v>
      </c>
      <c r="O194" s="80">
        <f t="shared" si="33"/>
        <v>65.25</v>
      </c>
      <c r="P194" s="79">
        <v>144</v>
      </c>
      <c r="Q194" s="78">
        <v>14</v>
      </c>
      <c r="R194" s="78">
        <v>10</v>
      </c>
      <c r="S194" s="78">
        <v>10</v>
      </c>
      <c r="T194" s="78">
        <v>6.625</v>
      </c>
      <c r="U194" s="80">
        <f t="shared" si="34"/>
        <v>0.81018518518518523</v>
      </c>
      <c r="V194" s="26"/>
      <c r="W194" s="26"/>
      <c r="X194" s="26"/>
      <c r="Y194" s="26"/>
      <c r="Z194" s="81" t="s">
        <v>26</v>
      </c>
      <c r="AA194" s="26"/>
      <c r="AB194" s="14"/>
      <c r="AC194" s="15"/>
      <c r="AD194" s="15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</row>
    <row r="195" spans="1:47" ht="15" customHeight="1">
      <c r="A195" s="77" t="s">
        <v>2105</v>
      </c>
      <c r="B195" s="77" t="s">
        <v>2106</v>
      </c>
      <c r="C195" s="137" t="s">
        <v>2107</v>
      </c>
      <c r="D195" s="141">
        <v>2.69</v>
      </c>
      <c r="E195" s="141">
        <f t="shared" si="28"/>
        <v>1.0760000000000001</v>
      </c>
      <c r="F195" s="78">
        <v>2.125</v>
      </c>
      <c r="G195" s="78">
        <v>0.5</v>
      </c>
      <c r="H195" s="78">
        <v>7.25</v>
      </c>
      <c r="I195" s="78">
        <v>3.2000000000000001E-2</v>
      </c>
      <c r="J195" s="79">
        <v>12</v>
      </c>
      <c r="K195" s="78">
        <v>2.25</v>
      </c>
      <c r="L195" s="78">
        <v>4</v>
      </c>
      <c r="M195" s="78">
        <v>7.25</v>
      </c>
      <c r="N195" s="78">
        <v>0.44600000000000001</v>
      </c>
      <c r="O195" s="80">
        <f t="shared" si="33"/>
        <v>65.25</v>
      </c>
      <c r="P195" s="79">
        <v>144</v>
      </c>
      <c r="Q195" s="78">
        <v>14</v>
      </c>
      <c r="R195" s="78">
        <v>10</v>
      </c>
      <c r="S195" s="78">
        <v>10</v>
      </c>
      <c r="T195" s="78">
        <v>6.625</v>
      </c>
      <c r="U195" s="80">
        <f t="shared" si="34"/>
        <v>0.81018518518518523</v>
      </c>
      <c r="V195" s="26"/>
      <c r="W195" s="26"/>
      <c r="X195" s="26"/>
      <c r="Y195" s="26"/>
      <c r="Z195" s="81" t="s">
        <v>26</v>
      </c>
      <c r="AA195" s="26"/>
      <c r="AB195" s="14"/>
      <c r="AC195" s="15"/>
      <c r="AD195" s="15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</row>
    <row r="196" spans="1:47" ht="15" customHeight="1">
      <c r="A196" s="77" t="s">
        <v>2150</v>
      </c>
      <c r="B196" s="77" t="s">
        <v>2151</v>
      </c>
      <c r="C196" s="137" t="s">
        <v>2152</v>
      </c>
      <c r="D196" s="141">
        <v>2.69</v>
      </c>
      <c r="E196" s="141">
        <f t="shared" ref="E196:E259" si="35">D196*0.4</f>
        <v>1.0760000000000001</v>
      </c>
      <c r="F196" s="78">
        <v>2.125</v>
      </c>
      <c r="G196" s="78">
        <v>0.5</v>
      </c>
      <c r="H196" s="78">
        <v>7.25</v>
      </c>
      <c r="I196" s="78">
        <v>3.2000000000000001E-2</v>
      </c>
      <c r="J196" s="79">
        <v>12</v>
      </c>
      <c r="K196" s="78">
        <v>2.25</v>
      </c>
      <c r="L196" s="78">
        <v>4</v>
      </c>
      <c r="M196" s="78">
        <v>7.25</v>
      </c>
      <c r="N196" s="78">
        <v>0.44600000000000001</v>
      </c>
      <c r="O196" s="80">
        <f t="shared" si="33"/>
        <v>65.25</v>
      </c>
      <c r="P196" s="79">
        <v>144</v>
      </c>
      <c r="Q196" s="78">
        <v>14</v>
      </c>
      <c r="R196" s="78">
        <v>10</v>
      </c>
      <c r="S196" s="78">
        <v>10</v>
      </c>
      <c r="T196" s="78">
        <v>6.625</v>
      </c>
      <c r="U196" s="80">
        <f t="shared" si="34"/>
        <v>0.81018518518518523</v>
      </c>
      <c r="V196" s="26"/>
      <c r="W196" s="26"/>
      <c r="X196" s="26"/>
      <c r="Y196" s="26"/>
      <c r="Z196" s="81" t="s">
        <v>26</v>
      </c>
      <c r="AA196" s="26"/>
      <c r="AB196" s="14"/>
      <c r="AC196" s="15"/>
      <c r="AD196" s="15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</row>
    <row r="197" spans="1:47" ht="15" customHeight="1">
      <c r="A197" s="77" t="s">
        <v>2126</v>
      </c>
      <c r="B197" s="77" t="s">
        <v>2127</v>
      </c>
      <c r="C197" s="137" t="s">
        <v>2128</v>
      </c>
      <c r="D197" s="141">
        <v>2.69</v>
      </c>
      <c r="E197" s="141">
        <f t="shared" si="35"/>
        <v>1.0760000000000001</v>
      </c>
      <c r="F197" s="78">
        <v>2.125</v>
      </c>
      <c r="G197" s="78">
        <v>0.5</v>
      </c>
      <c r="H197" s="78">
        <v>7.25</v>
      </c>
      <c r="I197" s="78">
        <v>3.2000000000000001E-2</v>
      </c>
      <c r="J197" s="79">
        <v>12</v>
      </c>
      <c r="K197" s="78">
        <v>2.25</v>
      </c>
      <c r="L197" s="78">
        <v>4</v>
      </c>
      <c r="M197" s="78">
        <v>7.25</v>
      </c>
      <c r="N197" s="78">
        <v>0.44600000000000001</v>
      </c>
      <c r="O197" s="80">
        <f t="shared" si="33"/>
        <v>65.25</v>
      </c>
      <c r="P197" s="79">
        <v>144</v>
      </c>
      <c r="Q197" s="78">
        <v>14</v>
      </c>
      <c r="R197" s="78">
        <v>10</v>
      </c>
      <c r="S197" s="78">
        <v>10</v>
      </c>
      <c r="T197" s="78">
        <v>6.625</v>
      </c>
      <c r="U197" s="80">
        <f t="shared" si="34"/>
        <v>0.81018518518518523</v>
      </c>
      <c r="V197" s="26"/>
      <c r="W197" s="26"/>
      <c r="X197" s="26"/>
      <c r="Y197" s="26"/>
      <c r="Z197" s="81" t="s">
        <v>26</v>
      </c>
      <c r="AA197" s="26"/>
      <c r="AB197" s="14"/>
      <c r="AC197" s="15"/>
      <c r="AD197" s="15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</row>
    <row r="198" spans="1:47" ht="15" customHeight="1">
      <c r="A198" s="77" t="s">
        <v>2102</v>
      </c>
      <c r="B198" s="77" t="s">
        <v>2103</v>
      </c>
      <c r="C198" s="137" t="s">
        <v>2104</v>
      </c>
      <c r="D198" s="141">
        <v>2.69</v>
      </c>
      <c r="E198" s="141">
        <f t="shared" si="35"/>
        <v>1.0760000000000001</v>
      </c>
      <c r="F198" s="78">
        <v>2.125</v>
      </c>
      <c r="G198" s="78">
        <v>0.5</v>
      </c>
      <c r="H198" s="78">
        <v>7.25</v>
      </c>
      <c r="I198" s="78">
        <v>3.2000000000000001E-2</v>
      </c>
      <c r="J198" s="79">
        <v>12</v>
      </c>
      <c r="K198" s="78">
        <v>2.25</v>
      </c>
      <c r="L198" s="78">
        <v>4</v>
      </c>
      <c r="M198" s="78">
        <v>7.25</v>
      </c>
      <c r="N198" s="78">
        <v>0.44600000000000001</v>
      </c>
      <c r="O198" s="80">
        <f t="shared" si="33"/>
        <v>65.25</v>
      </c>
      <c r="P198" s="79">
        <v>144</v>
      </c>
      <c r="Q198" s="78">
        <v>14</v>
      </c>
      <c r="R198" s="78">
        <v>10</v>
      </c>
      <c r="S198" s="78">
        <v>10</v>
      </c>
      <c r="T198" s="78">
        <v>6.625</v>
      </c>
      <c r="U198" s="80">
        <f t="shared" si="34"/>
        <v>0.81018518518518523</v>
      </c>
      <c r="V198" s="26"/>
      <c r="W198" s="26"/>
      <c r="X198" s="26"/>
      <c r="Y198" s="26"/>
      <c r="Z198" s="81" t="s">
        <v>26</v>
      </c>
      <c r="AA198" s="26"/>
      <c r="AB198" s="14"/>
      <c r="AC198" s="15"/>
      <c r="AD198" s="15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</row>
    <row r="199" spans="1:47" ht="15" customHeight="1">
      <c r="A199" s="77" t="s">
        <v>2147</v>
      </c>
      <c r="B199" s="77" t="s">
        <v>2148</v>
      </c>
      <c r="C199" s="137" t="s">
        <v>2149</v>
      </c>
      <c r="D199" s="141">
        <v>2.69</v>
      </c>
      <c r="E199" s="141">
        <f t="shared" si="35"/>
        <v>1.0760000000000001</v>
      </c>
      <c r="F199" s="78">
        <v>2.125</v>
      </c>
      <c r="G199" s="78">
        <v>0.5</v>
      </c>
      <c r="H199" s="78">
        <v>7.25</v>
      </c>
      <c r="I199" s="78">
        <v>3.2000000000000001E-2</v>
      </c>
      <c r="J199" s="79">
        <v>12</v>
      </c>
      <c r="K199" s="78">
        <v>2.25</v>
      </c>
      <c r="L199" s="78">
        <v>4</v>
      </c>
      <c r="M199" s="78">
        <v>7.25</v>
      </c>
      <c r="N199" s="78">
        <v>0.44600000000000001</v>
      </c>
      <c r="O199" s="80">
        <f t="shared" si="33"/>
        <v>65.25</v>
      </c>
      <c r="P199" s="79">
        <v>144</v>
      </c>
      <c r="Q199" s="78">
        <v>14</v>
      </c>
      <c r="R199" s="78">
        <v>10</v>
      </c>
      <c r="S199" s="78">
        <v>10</v>
      </c>
      <c r="T199" s="78">
        <v>6.625</v>
      </c>
      <c r="U199" s="80">
        <f t="shared" si="34"/>
        <v>0.81018518518518523</v>
      </c>
      <c r="V199" s="26"/>
      <c r="W199" s="26"/>
      <c r="X199" s="26"/>
      <c r="Y199" s="26"/>
      <c r="Z199" s="81" t="s">
        <v>26</v>
      </c>
      <c r="AA199" s="26"/>
      <c r="AB199" s="14"/>
      <c r="AC199" s="15"/>
      <c r="AD199" s="15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</row>
    <row r="200" spans="1:47" ht="15" customHeight="1">
      <c r="A200" s="77" t="s">
        <v>2111</v>
      </c>
      <c r="B200" s="77" t="s">
        <v>2112</v>
      </c>
      <c r="C200" s="137" t="s">
        <v>2113</v>
      </c>
      <c r="D200" s="141">
        <v>2.69</v>
      </c>
      <c r="E200" s="141">
        <f t="shared" si="35"/>
        <v>1.0760000000000001</v>
      </c>
      <c r="F200" s="78">
        <v>2.125</v>
      </c>
      <c r="G200" s="78">
        <v>0.5</v>
      </c>
      <c r="H200" s="78">
        <v>7.25</v>
      </c>
      <c r="I200" s="78">
        <v>3.2000000000000001E-2</v>
      </c>
      <c r="J200" s="79">
        <v>12</v>
      </c>
      <c r="K200" s="78">
        <v>2.25</v>
      </c>
      <c r="L200" s="78">
        <v>4</v>
      </c>
      <c r="M200" s="78">
        <v>7.25</v>
      </c>
      <c r="N200" s="78">
        <v>0.44600000000000001</v>
      </c>
      <c r="O200" s="80">
        <f t="shared" si="33"/>
        <v>65.25</v>
      </c>
      <c r="P200" s="79">
        <v>144</v>
      </c>
      <c r="Q200" s="78">
        <v>14</v>
      </c>
      <c r="R200" s="78">
        <v>10</v>
      </c>
      <c r="S200" s="78">
        <v>10</v>
      </c>
      <c r="T200" s="78">
        <v>6.625</v>
      </c>
      <c r="U200" s="80">
        <f t="shared" si="34"/>
        <v>0.81018518518518523</v>
      </c>
      <c r="V200" s="26"/>
      <c r="W200" s="26"/>
      <c r="X200" s="26"/>
      <c r="Y200" s="26"/>
      <c r="Z200" s="81" t="s">
        <v>26</v>
      </c>
      <c r="AA200" s="26"/>
      <c r="AB200" s="14"/>
      <c r="AC200" s="15"/>
      <c r="AD200" s="15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</row>
    <row r="201" spans="1:47" ht="15" customHeight="1">
      <c r="A201" s="77" t="s">
        <v>2123</v>
      </c>
      <c r="B201" s="77" t="s">
        <v>2124</v>
      </c>
      <c r="C201" s="137" t="s">
        <v>2125</v>
      </c>
      <c r="D201" s="141">
        <v>2.69</v>
      </c>
      <c r="E201" s="141">
        <f t="shared" si="35"/>
        <v>1.0760000000000001</v>
      </c>
      <c r="F201" s="78">
        <v>2.125</v>
      </c>
      <c r="G201" s="78">
        <v>0.5</v>
      </c>
      <c r="H201" s="78">
        <v>7.25</v>
      </c>
      <c r="I201" s="78">
        <v>3.2000000000000001E-2</v>
      </c>
      <c r="J201" s="79">
        <v>12</v>
      </c>
      <c r="K201" s="78">
        <v>2.25</v>
      </c>
      <c r="L201" s="78">
        <v>4</v>
      </c>
      <c r="M201" s="78">
        <v>7.25</v>
      </c>
      <c r="N201" s="78">
        <v>0.44600000000000001</v>
      </c>
      <c r="O201" s="80">
        <f t="shared" si="33"/>
        <v>65.25</v>
      </c>
      <c r="P201" s="79">
        <v>144</v>
      </c>
      <c r="Q201" s="78">
        <v>14</v>
      </c>
      <c r="R201" s="78">
        <v>10</v>
      </c>
      <c r="S201" s="78">
        <v>10</v>
      </c>
      <c r="T201" s="78">
        <v>6.625</v>
      </c>
      <c r="U201" s="80">
        <f t="shared" si="34"/>
        <v>0.81018518518518523</v>
      </c>
      <c r="V201" s="26"/>
      <c r="W201" s="26"/>
      <c r="X201" s="26"/>
      <c r="Y201" s="26"/>
      <c r="Z201" s="81" t="s">
        <v>26</v>
      </c>
      <c r="AA201" s="26"/>
      <c r="AB201" s="14"/>
      <c r="AC201" s="15"/>
      <c r="AD201" s="15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</row>
    <row r="202" spans="1:47" ht="15" customHeight="1">
      <c r="A202" s="77" t="s">
        <v>2129</v>
      </c>
      <c r="B202" s="77" t="s">
        <v>2130</v>
      </c>
      <c r="C202" s="137" t="s">
        <v>2131</v>
      </c>
      <c r="D202" s="141">
        <v>2.69</v>
      </c>
      <c r="E202" s="141">
        <f t="shared" si="35"/>
        <v>1.0760000000000001</v>
      </c>
      <c r="F202" s="78">
        <v>2.125</v>
      </c>
      <c r="G202" s="78">
        <v>0.5</v>
      </c>
      <c r="H202" s="78">
        <v>7.25</v>
      </c>
      <c r="I202" s="78">
        <v>3.2000000000000001E-2</v>
      </c>
      <c r="J202" s="79">
        <v>12</v>
      </c>
      <c r="K202" s="78">
        <v>2.25</v>
      </c>
      <c r="L202" s="78">
        <v>4</v>
      </c>
      <c r="M202" s="78">
        <v>7.25</v>
      </c>
      <c r="N202" s="78">
        <v>0.44600000000000001</v>
      </c>
      <c r="O202" s="80">
        <f t="shared" si="33"/>
        <v>65.25</v>
      </c>
      <c r="P202" s="79">
        <v>144</v>
      </c>
      <c r="Q202" s="78">
        <v>14</v>
      </c>
      <c r="R202" s="78">
        <v>10</v>
      </c>
      <c r="S202" s="78">
        <v>10</v>
      </c>
      <c r="T202" s="78">
        <v>6.625</v>
      </c>
      <c r="U202" s="80">
        <f t="shared" si="34"/>
        <v>0.81018518518518523</v>
      </c>
      <c r="V202" s="26"/>
      <c r="W202" s="26"/>
      <c r="X202" s="26"/>
      <c r="Y202" s="26"/>
      <c r="Z202" s="81" t="s">
        <v>26</v>
      </c>
      <c r="AA202" s="26"/>
      <c r="AB202" s="14"/>
      <c r="AC202" s="15"/>
      <c r="AD202" s="15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</row>
    <row r="203" spans="1:47" ht="15" customHeight="1">
      <c r="A203" s="77" t="s">
        <v>2117</v>
      </c>
      <c r="B203" s="77" t="s">
        <v>2118</v>
      </c>
      <c r="C203" s="137" t="s">
        <v>2119</v>
      </c>
      <c r="D203" s="141">
        <v>2.69</v>
      </c>
      <c r="E203" s="141">
        <f t="shared" si="35"/>
        <v>1.0760000000000001</v>
      </c>
      <c r="F203" s="78">
        <v>2.125</v>
      </c>
      <c r="G203" s="78">
        <v>0.5</v>
      </c>
      <c r="H203" s="78">
        <v>7.25</v>
      </c>
      <c r="I203" s="78">
        <v>3.2000000000000001E-2</v>
      </c>
      <c r="J203" s="79">
        <v>12</v>
      </c>
      <c r="K203" s="78">
        <v>2.25</v>
      </c>
      <c r="L203" s="78">
        <v>4</v>
      </c>
      <c r="M203" s="78">
        <v>7.25</v>
      </c>
      <c r="N203" s="78">
        <v>0.44600000000000001</v>
      </c>
      <c r="O203" s="80">
        <f t="shared" si="33"/>
        <v>65.25</v>
      </c>
      <c r="P203" s="79">
        <v>144</v>
      </c>
      <c r="Q203" s="78">
        <v>14</v>
      </c>
      <c r="R203" s="78">
        <v>10</v>
      </c>
      <c r="S203" s="78">
        <v>10</v>
      </c>
      <c r="T203" s="78">
        <v>6.625</v>
      </c>
      <c r="U203" s="80">
        <f t="shared" si="34"/>
        <v>0.81018518518518523</v>
      </c>
      <c r="V203" s="26"/>
      <c r="W203" s="26"/>
      <c r="X203" s="26"/>
      <c r="Y203" s="26"/>
      <c r="Z203" s="81" t="s">
        <v>26</v>
      </c>
      <c r="AA203" s="26"/>
      <c r="AB203" s="14"/>
      <c r="AC203" s="15"/>
      <c r="AD203" s="15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</row>
    <row r="204" spans="1:47" ht="15" customHeight="1">
      <c r="A204" s="77" t="s">
        <v>2120</v>
      </c>
      <c r="B204" s="77" t="s">
        <v>2121</v>
      </c>
      <c r="C204" s="137" t="s">
        <v>2122</v>
      </c>
      <c r="D204" s="141">
        <v>2.69</v>
      </c>
      <c r="E204" s="141">
        <f t="shared" si="35"/>
        <v>1.0760000000000001</v>
      </c>
      <c r="F204" s="78">
        <v>2.125</v>
      </c>
      <c r="G204" s="78">
        <v>0.5</v>
      </c>
      <c r="H204" s="78">
        <v>7.25</v>
      </c>
      <c r="I204" s="78">
        <v>3.2000000000000001E-2</v>
      </c>
      <c r="J204" s="79">
        <v>12</v>
      </c>
      <c r="K204" s="78">
        <v>2.25</v>
      </c>
      <c r="L204" s="78">
        <v>4</v>
      </c>
      <c r="M204" s="78">
        <v>7.25</v>
      </c>
      <c r="N204" s="78">
        <v>0.44600000000000001</v>
      </c>
      <c r="O204" s="80">
        <f t="shared" si="33"/>
        <v>65.25</v>
      </c>
      <c r="P204" s="79">
        <v>144</v>
      </c>
      <c r="Q204" s="78">
        <v>14</v>
      </c>
      <c r="R204" s="78">
        <v>10</v>
      </c>
      <c r="S204" s="78">
        <v>10</v>
      </c>
      <c r="T204" s="78">
        <v>6.625</v>
      </c>
      <c r="U204" s="80">
        <f t="shared" si="34"/>
        <v>0.81018518518518523</v>
      </c>
      <c r="V204" s="26"/>
      <c r="W204" s="26"/>
      <c r="X204" s="26"/>
      <c r="Y204" s="26"/>
      <c r="Z204" s="81" t="s">
        <v>26</v>
      </c>
      <c r="AA204" s="26"/>
      <c r="AB204" s="14"/>
      <c r="AC204" s="15"/>
      <c r="AD204" s="15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</row>
    <row r="205" spans="1:47" ht="15" customHeight="1">
      <c r="A205" s="77" t="s">
        <v>2114</v>
      </c>
      <c r="B205" s="77" t="s">
        <v>2115</v>
      </c>
      <c r="C205" s="137" t="s">
        <v>2116</v>
      </c>
      <c r="D205" s="141">
        <v>2.69</v>
      </c>
      <c r="E205" s="141">
        <f t="shared" si="35"/>
        <v>1.0760000000000001</v>
      </c>
      <c r="F205" s="78">
        <v>2.125</v>
      </c>
      <c r="G205" s="78">
        <v>0.5</v>
      </c>
      <c r="H205" s="78">
        <v>7.25</v>
      </c>
      <c r="I205" s="78">
        <v>3.2000000000000001E-2</v>
      </c>
      <c r="J205" s="79">
        <v>12</v>
      </c>
      <c r="K205" s="78">
        <v>2.25</v>
      </c>
      <c r="L205" s="78">
        <v>4</v>
      </c>
      <c r="M205" s="78">
        <v>7.25</v>
      </c>
      <c r="N205" s="78">
        <v>0.44600000000000001</v>
      </c>
      <c r="O205" s="80">
        <f t="shared" si="33"/>
        <v>65.25</v>
      </c>
      <c r="P205" s="79">
        <v>144</v>
      </c>
      <c r="Q205" s="78">
        <v>14</v>
      </c>
      <c r="R205" s="78">
        <v>10</v>
      </c>
      <c r="S205" s="78">
        <v>10</v>
      </c>
      <c r="T205" s="78">
        <v>6.625</v>
      </c>
      <c r="U205" s="80">
        <f t="shared" si="34"/>
        <v>0.81018518518518523</v>
      </c>
      <c r="V205" s="26"/>
      <c r="W205" s="26"/>
      <c r="X205" s="26"/>
      <c r="Y205" s="26"/>
      <c r="Z205" s="81" t="s">
        <v>26</v>
      </c>
      <c r="AA205" s="26"/>
      <c r="AB205" s="14"/>
      <c r="AC205" s="15"/>
      <c r="AD205" s="15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</row>
    <row r="206" spans="1:47" ht="15" customHeight="1">
      <c r="A206" s="77" t="s">
        <v>2108</v>
      </c>
      <c r="B206" s="77" t="s">
        <v>2109</v>
      </c>
      <c r="C206" s="137" t="s">
        <v>2110</v>
      </c>
      <c r="D206" s="141">
        <v>2.69</v>
      </c>
      <c r="E206" s="141">
        <f t="shared" si="35"/>
        <v>1.0760000000000001</v>
      </c>
      <c r="F206" s="78">
        <v>2.125</v>
      </c>
      <c r="G206" s="78">
        <v>0.5</v>
      </c>
      <c r="H206" s="78">
        <v>7.25</v>
      </c>
      <c r="I206" s="78">
        <v>3.2000000000000001E-2</v>
      </c>
      <c r="J206" s="79">
        <v>12</v>
      </c>
      <c r="K206" s="78">
        <v>2.25</v>
      </c>
      <c r="L206" s="78">
        <v>4</v>
      </c>
      <c r="M206" s="78">
        <v>7.25</v>
      </c>
      <c r="N206" s="78">
        <v>0.44600000000000001</v>
      </c>
      <c r="O206" s="80">
        <f t="shared" si="33"/>
        <v>65.25</v>
      </c>
      <c r="P206" s="79">
        <v>144</v>
      </c>
      <c r="Q206" s="78">
        <v>14</v>
      </c>
      <c r="R206" s="78">
        <v>10</v>
      </c>
      <c r="S206" s="78">
        <v>10</v>
      </c>
      <c r="T206" s="78">
        <v>6.625</v>
      </c>
      <c r="U206" s="80">
        <f t="shared" si="34"/>
        <v>0.81018518518518523</v>
      </c>
      <c r="V206" s="26"/>
      <c r="W206" s="26"/>
      <c r="X206" s="26"/>
      <c r="Y206" s="26"/>
      <c r="Z206" s="81" t="s">
        <v>26</v>
      </c>
      <c r="AA206" s="26"/>
      <c r="AB206" s="14"/>
      <c r="AC206" s="15"/>
      <c r="AD206" s="15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</row>
    <row r="207" spans="1:47" ht="15" customHeight="1">
      <c r="A207" s="77" t="s">
        <v>2141</v>
      </c>
      <c r="B207" s="77" t="s">
        <v>2142</v>
      </c>
      <c r="C207" s="137" t="s">
        <v>2143</v>
      </c>
      <c r="D207" s="141">
        <v>2.69</v>
      </c>
      <c r="E207" s="141">
        <f t="shared" si="35"/>
        <v>1.0760000000000001</v>
      </c>
      <c r="F207" s="78">
        <v>2.125</v>
      </c>
      <c r="G207" s="78">
        <v>0.5</v>
      </c>
      <c r="H207" s="78">
        <v>7.25</v>
      </c>
      <c r="I207" s="78">
        <v>3.2000000000000001E-2</v>
      </c>
      <c r="J207" s="79">
        <v>12</v>
      </c>
      <c r="K207" s="78">
        <v>2.25</v>
      </c>
      <c r="L207" s="78">
        <v>4</v>
      </c>
      <c r="M207" s="78">
        <v>7.25</v>
      </c>
      <c r="N207" s="78">
        <v>0.44600000000000001</v>
      </c>
      <c r="O207" s="80">
        <f t="shared" si="33"/>
        <v>65.25</v>
      </c>
      <c r="P207" s="79">
        <v>144</v>
      </c>
      <c r="Q207" s="78">
        <v>14</v>
      </c>
      <c r="R207" s="78">
        <v>10</v>
      </c>
      <c r="S207" s="78">
        <v>10</v>
      </c>
      <c r="T207" s="78">
        <v>6.625</v>
      </c>
      <c r="U207" s="80">
        <f t="shared" si="34"/>
        <v>0.81018518518518523</v>
      </c>
      <c r="V207" s="26"/>
      <c r="W207" s="26"/>
      <c r="X207" s="26"/>
      <c r="Y207" s="26"/>
      <c r="Z207" s="81" t="s">
        <v>26</v>
      </c>
      <c r="AA207" s="26"/>
      <c r="AB207" s="14"/>
      <c r="AC207" s="15"/>
      <c r="AD207" s="15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</row>
    <row r="208" spans="1:47" ht="15" customHeight="1">
      <c r="A208" s="77" t="s">
        <v>2138</v>
      </c>
      <c r="B208" s="77" t="s">
        <v>2139</v>
      </c>
      <c r="C208" s="137" t="s">
        <v>2140</v>
      </c>
      <c r="D208" s="141">
        <v>2.69</v>
      </c>
      <c r="E208" s="141">
        <f t="shared" si="35"/>
        <v>1.0760000000000001</v>
      </c>
      <c r="F208" s="78">
        <v>2.125</v>
      </c>
      <c r="G208" s="78">
        <v>0.5</v>
      </c>
      <c r="H208" s="78">
        <v>7.25</v>
      </c>
      <c r="I208" s="78">
        <v>3.2000000000000001E-2</v>
      </c>
      <c r="J208" s="79">
        <v>12</v>
      </c>
      <c r="K208" s="78">
        <v>2.25</v>
      </c>
      <c r="L208" s="78">
        <v>4</v>
      </c>
      <c r="M208" s="78">
        <v>7.25</v>
      </c>
      <c r="N208" s="78">
        <v>0.44600000000000001</v>
      </c>
      <c r="O208" s="80">
        <f t="shared" si="33"/>
        <v>65.25</v>
      </c>
      <c r="P208" s="79">
        <v>144</v>
      </c>
      <c r="Q208" s="78">
        <v>14</v>
      </c>
      <c r="R208" s="78">
        <v>10</v>
      </c>
      <c r="S208" s="78">
        <v>10</v>
      </c>
      <c r="T208" s="78">
        <v>6.625</v>
      </c>
      <c r="U208" s="80">
        <f t="shared" si="34"/>
        <v>0.81018518518518523</v>
      </c>
      <c r="V208" s="26"/>
      <c r="W208" s="26"/>
      <c r="X208" s="26"/>
      <c r="Y208" s="26"/>
      <c r="Z208" s="81" t="s">
        <v>26</v>
      </c>
      <c r="AA208" s="26"/>
      <c r="AB208" s="14"/>
      <c r="AC208" s="15"/>
      <c r="AD208" s="15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</row>
    <row r="209" spans="1:47" ht="15" customHeight="1">
      <c r="A209" s="77" t="s">
        <v>2132</v>
      </c>
      <c r="B209" s="77" t="s">
        <v>2133</v>
      </c>
      <c r="C209" s="137" t="s">
        <v>2134</v>
      </c>
      <c r="D209" s="141">
        <v>2.69</v>
      </c>
      <c r="E209" s="141">
        <f t="shared" si="35"/>
        <v>1.0760000000000001</v>
      </c>
      <c r="F209" s="78">
        <v>2.125</v>
      </c>
      <c r="G209" s="78">
        <v>0.5</v>
      </c>
      <c r="H209" s="78">
        <v>7.25</v>
      </c>
      <c r="I209" s="78">
        <v>3.2000000000000001E-2</v>
      </c>
      <c r="J209" s="79">
        <v>12</v>
      </c>
      <c r="K209" s="78">
        <v>2.25</v>
      </c>
      <c r="L209" s="78">
        <v>4</v>
      </c>
      <c r="M209" s="78">
        <v>7.25</v>
      </c>
      <c r="N209" s="78">
        <v>0.44600000000000001</v>
      </c>
      <c r="O209" s="80">
        <f t="shared" si="33"/>
        <v>65.25</v>
      </c>
      <c r="P209" s="79">
        <v>144</v>
      </c>
      <c r="Q209" s="78">
        <v>14</v>
      </c>
      <c r="R209" s="78">
        <v>10</v>
      </c>
      <c r="S209" s="78">
        <v>10</v>
      </c>
      <c r="T209" s="78">
        <v>6.625</v>
      </c>
      <c r="U209" s="80">
        <f t="shared" si="34"/>
        <v>0.81018518518518523</v>
      </c>
      <c r="V209" s="26"/>
      <c r="W209" s="26"/>
      <c r="X209" s="26"/>
      <c r="Y209" s="26"/>
      <c r="Z209" s="81" t="s">
        <v>26</v>
      </c>
      <c r="AA209" s="26"/>
      <c r="AB209" s="14"/>
      <c r="AC209" s="15"/>
      <c r="AD209" s="15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</row>
    <row r="210" spans="1:47" ht="15" customHeight="1">
      <c r="A210" s="77" t="s">
        <v>2135</v>
      </c>
      <c r="B210" s="77" t="s">
        <v>2136</v>
      </c>
      <c r="C210" s="137" t="s">
        <v>2137</v>
      </c>
      <c r="D210" s="141">
        <v>2.69</v>
      </c>
      <c r="E210" s="141">
        <f t="shared" si="35"/>
        <v>1.0760000000000001</v>
      </c>
      <c r="F210" s="78">
        <v>2.125</v>
      </c>
      <c r="G210" s="78">
        <v>0.5</v>
      </c>
      <c r="H210" s="78">
        <v>7.25</v>
      </c>
      <c r="I210" s="78">
        <v>3.2000000000000001E-2</v>
      </c>
      <c r="J210" s="79">
        <v>12</v>
      </c>
      <c r="K210" s="78">
        <v>2.25</v>
      </c>
      <c r="L210" s="78">
        <v>4</v>
      </c>
      <c r="M210" s="78">
        <v>7.25</v>
      </c>
      <c r="N210" s="78">
        <v>0.44600000000000001</v>
      </c>
      <c r="O210" s="80">
        <f t="shared" si="33"/>
        <v>65.25</v>
      </c>
      <c r="P210" s="79">
        <v>144</v>
      </c>
      <c r="Q210" s="78">
        <v>14</v>
      </c>
      <c r="R210" s="78">
        <v>10</v>
      </c>
      <c r="S210" s="78">
        <v>10</v>
      </c>
      <c r="T210" s="78">
        <v>6.625</v>
      </c>
      <c r="U210" s="80">
        <f t="shared" si="34"/>
        <v>0.81018518518518523</v>
      </c>
      <c r="V210" s="26"/>
      <c r="W210" s="26"/>
      <c r="X210" s="26"/>
      <c r="Y210" s="26"/>
      <c r="Z210" s="81" t="s">
        <v>26</v>
      </c>
      <c r="AA210" s="26"/>
      <c r="AB210" s="14"/>
      <c r="AC210" s="15"/>
      <c r="AD210" s="15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</row>
    <row r="211" spans="1:47" ht="15" customHeight="1">
      <c r="A211" s="77" t="s">
        <v>2144</v>
      </c>
      <c r="B211" s="77" t="s">
        <v>2145</v>
      </c>
      <c r="C211" s="137" t="s">
        <v>2146</v>
      </c>
      <c r="D211" s="141">
        <v>2.69</v>
      </c>
      <c r="E211" s="141">
        <f t="shared" si="35"/>
        <v>1.0760000000000001</v>
      </c>
      <c r="F211" s="78">
        <v>2.125</v>
      </c>
      <c r="G211" s="78">
        <v>0.5</v>
      </c>
      <c r="H211" s="78">
        <v>7.25</v>
      </c>
      <c r="I211" s="78">
        <v>3.2000000000000001E-2</v>
      </c>
      <c r="J211" s="79">
        <v>12</v>
      </c>
      <c r="K211" s="78">
        <v>2.25</v>
      </c>
      <c r="L211" s="78">
        <v>4</v>
      </c>
      <c r="M211" s="78">
        <v>7.25</v>
      </c>
      <c r="N211" s="78">
        <v>0.44600000000000001</v>
      </c>
      <c r="O211" s="80">
        <f t="shared" si="33"/>
        <v>65.25</v>
      </c>
      <c r="P211" s="79">
        <v>144</v>
      </c>
      <c r="Q211" s="78">
        <v>14</v>
      </c>
      <c r="R211" s="78">
        <v>10</v>
      </c>
      <c r="S211" s="78">
        <v>10</v>
      </c>
      <c r="T211" s="78">
        <v>6.625</v>
      </c>
      <c r="U211" s="80">
        <f t="shared" si="34"/>
        <v>0.81018518518518523</v>
      </c>
      <c r="V211" s="26"/>
      <c r="W211" s="26"/>
      <c r="X211" s="26"/>
      <c r="Y211" s="26"/>
      <c r="Z211" s="81" t="s">
        <v>26</v>
      </c>
      <c r="AA211" s="26"/>
      <c r="AB211" s="14"/>
      <c r="AC211" s="15"/>
      <c r="AD211" s="15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</row>
    <row r="212" spans="1:47" ht="15" customHeight="1">
      <c r="A212" s="77" t="s">
        <v>2099</v>
      </c>
      <c r="B212" s="77" t="s">
        <v>2100</v>
      </c>
      <c r="C212" s="137" t="s">
        <v>2101</v>
      </c>
      <c r="D212" s="141">
        <v>2.69</v>
      </c>
      <c r="E212" s="141">
        <f t="shared" si="35"/>
        <v>1.0760000000000001</v>
      </c>
      <c r="F212" s="78">
        <v>2.125</v>
      </c>
      <c r="G212" s="78">
        <v>0.5</v>
      </c>
      <c r="H212" s="78">
        <v>7.25</v>
      </c>
      <c r="I212" s="78">
        <v>3.2000000000000001E-2</v>
      </c>
      <c r="J212" s="79">
        <v>12</v>
      </c>
      <c r="K212" s="78">
        <v>2.25</v>
      </c>
      <c r="L212" s="78">
        <v>4</v>
      </c>
      <c r="M212" s="78">
        <v>7.25</v>
      </c>
      <c r="N212" s="78">
        <v>0.44600000000000001</v>
      </c>
      <c r="O212" s="80">
        <f t="shared" si="33"/>
        <v>65.25</v>
      </c>
      <c r="P212" s="79">
        <v>144</v>
      </c>
      <c r="Q212" s="78">
        <v>14</v>
      </c>
      <c r="R212" s="78">
        <v>10</v>
      </c>
      <c r="S212" s="78">
        <v>10</v>
      </c>
      <c r="T212" s="78">
        <v>6.625</v>
      </c>
      <c r="U212" s="80">
        <f t="shared" si="34"/>
        <v>0.81018518518518523</v>
      </c>
      <c r="V212" s="26"/>
      <c r="W212" s="26"/>
      <c r="X212" s="26"/>
      <c r="Y212" s="26"/>
      <c r="Z212" s="81" t="s">
        <v>26</v>
      </c>
      <c r="AA212" s="26"/>
      <c r="AB212" s="14"/>
      <c r="AC212" s="15"/>
      <c r="AD212" s="15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</row>
    <row r="213" spans="1:47" ht="15" customHeight="1">
      <c r="A213" s="77" t="s">
        <v>2084</v>
      </c>
      <c r="B213" s="77" t="s">
        <v>2085</v>
      </c>
      <c r="C213" s="137" t="s">
        <v>2086</v>
      </c>
      <c r="D213" s="141">
        <v>2.69</v>
      </c>
      <c r="E213" s="141">
        <f t="shared" si="35"/>
        <v>1.0760000000000001</v>
      </c>
      <c r="F213" s="78">
        <v>2.125</v>
      </c>
      <c r="G213" s="78">
        <v>0.5</v>
      </c>
      <c r="H213" s="78">
        <v>7.25</v>
      </c>
      <c r="I213" s="78">
        <v>3.2000000000000001E-2</v>
      </c>
      <c r="J213" s="79">
        <v>12</v>
      </c>
      <c r="K213" s="78">
        <v>2.25</v>
      </c>
      <c r="L213" s="78">
        <v>4</v>
      </c>
      <c r="M213" s="78">
        <v>7.25</v>
      </c>
      <c r="N213" s="78">
        <v>0.44600000000000001</v>
      </c>
      <c r="O213" s="80">
        <f t="shared" si="33"/>
        <v>65.25</v>
      </c>
      <c r="P213" s="79">
        <v>144</v>
      </c>
      <c r="Q213" s="78">
        <v>14</v>
      </c>
      <c r="R213" s="78">
        <v>10</v>
      </c>
      <c r="S213" s="78">
        <v>10</v>
      </c>
      <c r="T213" s="78">
        <v>6.625</v>
      </c>
      <c r="U213" s="80">
        <f t="shared" si="34"/>
        <v>0.81018518518518523</v>
      </c>
      <c r="V213" s="26"/>
      <c r="W213" s="26"/>
      <c r="X213" s="26"/>
      <c r="Y213" s="26"/>
      <c r="Z213" s="81" t="s">
        <v>26</v>
      </c>
      <c r="AA213" s="26"/>
      <c r="AB213" s="14"/>
      <c r="AC213" s="15"/>
      <c r="AD213" s="15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</row>
    <row r="214" spans="1:47" ht="15" customHeight="1">
      <c r="A214" s="77" t="s">
        <v>2093</v>
      </c>
      <c r="B214" s="77" t="s">
        <v>2094</v>
      </c>
      <c r="C214" s="137" t="s">
        <v>2095</v>
      </c>
      <c r="D214" s="141">
        <v>2.69</v>
      </c>
      <c r="E214" s="141">
        <f t="shared" si="35"/>
        <v>1.0760000000000001</v>
      </c>
      <c r="F214" s="78">
        <v>2.125</v>
      </c>
      <c r="G214" s="78">
        <v>0.5</v>
      </c>
      <c r="H214" s="78">
        <v>7.25</v>
      </c>
      <c r="I214" s="78">
        <v>3.2000000000000001E-2</v>
      </c>
      <c r="J214" s="79">
        <v>12</v>
      </c>
      <c r="K214" s="78">
        <v>2.25</v>
      </c>
      <c r="L214" s="78">
        <v>4</v>
      </c>
      <c r="M214" s="78">
        <v>7.25</v>
      </c>
      <c r="N214" s="78">
        <v>0.44600000000000001</v>
      </c>
      <c r="O214" s="80">
        <f t="shared" si="33"/>
        <v>65.25</v>
      </c>
      <c r="P214" s="79">
        <v>144</v>
      </c>
      <c r="Q214" s="78">
        <v>14</v>
      </c>
      <c r="R214" s="78">
        <v>10</v>
      </c>
      <c r="S214" s="78">
        <v>10</v>
      </c>
      <c r="T214" s="78">
        <v>6.625</v>
      </c>
      <c r="U214" s="80">
        <f t="shared" si="34"/>
        <v>0.81018518518518523</v>
      </c>
      <c r="V214" s="26"/>
      <c r="W214" s="26"/>
      <c r="X214" s="26"/>
      <c r="Y214" s="26"/>
      <c r="Z214" s="81" t="s">
        <v>26</v>
      </c>
      <c r="AA214" s="26"/>
      <c r="AB214" s="14"/>
      <c r="AC214" s="15"/>
      <c r="AD214" s="15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</row>
    <row r="215" spans="1:47" ht="15" customHeight="1">
      <c r="A215" s="77" t="s">
        <v>2087</v>
      </c>
      <c r="B215" s="77" t="s">
        <v>2088</v>
      </c>
      <c r="C215" s="137" t="s">
        <v>2089</v>
      </c>
      <c r="D215" s="141">
        <v>2.69</v>
      </c>
      <c r="E215" s="141">
        <f t="shared" si="35"/>
        <v>1.0760000000000001</v>
      </c>
      <c r="F215" s="78">
        <v>2.125</v>
      </c>
      <c r="G215" s="78">
        <v>0.5</v>
      </c>
      <c r="H215" s="78">
        <v>7.25</v>
      </c>
      <c r="I215" s="78">
        <v>3.2000000000000001E-2</v>
      </c>
      <c r="J215" s="79">
        <v>12</v>
      </c>
      <c r="K215" s="78">
        <v>2.25</v>
      </c>
      <c r="L215" s="78">
        <v>4</v>
      </c>
      <c r="M215" s="78">
        <v>7.25</v>
      </c>
      <c r="N215" s="78">
        <v>0.44600000000000001</v>
      </c>
      <c r="O215" s="80">
        <f t="shared" si="33"/>
        <v>65.25</v>
      </c>
      <c r="P215" s="79">
        <v>144</v>
      </c>
      <c r="Q215" s="78">
        <v>14</v>
      </c>
      <c r="R215" s="78">
        <v>10</v>
      </c>
      <c r="S215" s="78">
        <v>10</v>
      </c>
      <c r="T215" s="78">
        <v>6.625</v>
      </c>
      <c r="U215" s="80">
        <f t="shared" si="34"/>
        <v>0.81018518518518523</v>
      </c>
      <c r="V215" s="26"/>
      <c r="W215" s="26"/>
      <c r="X215" s="26"/>
      <c r="Y215" s="26"/>
      <c r="Z215" s="81" t="s">
        <v>26</v>
      </c>
      <c r="AA215" s="26"/>
      <c r="AB215" s="14"/>
      <c r="AC215" s="15"/>
      <c r="AD215" s="15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</row>
    <row r="216" spans="1:47" ht="15" customHeight="1">
      <c r="A216" s="77" t="s">
        <v>2090</v>
      </c>
      <c r="B216" s="77" t="s">
        <v>2091</v>
      </c>
      <c r="C216" s="137" t="s">
        <v>2092</v>
      </c>
      <c r="D216" s="141">
        <v>2.69</v>
      </c>
      <c r="E216" s="141">
        <f t="shared" si="35"/>
        <v>1.0760000000000001</v>
      </c>
      <c r="F216" s="78">
        <v>2.125</v>
      </c>
      <c r="G216" s="78">
        <v>0.5</v>
      </c>
      <c r="H216" s="78">
        <v>7.25</v>
      </c>
      <c r="I216" s="78">
        <v>3.2000000000000001E-2</v>
      </c>
      <c r="J216" s="79">
        <v>12</v>
      </c>
      <c r="K216" s="78">
        <v>2.25</v>
      </c>
      <c r="L216" s="78">
        <v>4</v>
      </c>
      <c r="M216" s="78">
        <v>7.25</v>
      </c>
      <c r="N216" s="78">
        <v>0.44600000000000001</v>
      </c>
      <c r="O216" s="80">
        <f t="shared" si="33"/>
        <v>65.25</v>
      </c>
      <c r="P216" s="79">
        <v>144</v>
      </c>
      <c r="Q216" s="78">
        <v>14</v>
      </c>
      <c r="R216" s="78">
        <v>10</v>
      </c>
      <c r="S216" s="78">
        <v>10</v>
      </c>
      <c r="T216" s="78">
        <v>6.625</v>
      </c>
      <c r="U216" s="80">
        <f t="shared" si="34"/>
        <v>0.81018518518518523</v>
      </c>
      <c r="V216" s="26"/>
      <c r="W216" s="26"/>
      <c r="X216" s="26"/>
      <c r="Y216" s="26"/>
      <c r="Z216" s="81" t="s">
        <v>26</v>
      </c>
      <c r="AA216" s="26"/>
      <c r="AB216" s="14"/>
      <c r="AC216" s="15"/>
      <c r="AD216" s="15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</row>
    <row r="217" spans="1:47" ht="15" customHeight="1">
      <c r="A217" s="77" t="s">
        <v>2096</v>
      </c>
      <c r="B217" s="77" t="s">
        <v>2097</v>
      </c>
      <c r="C217" s="137" t="s">
        <v>2098</v>
      </c>
      <c r="D217" s="141">
        <v>2.69</v>
      </c>
      <c r="E217" s="141">
        <f t="shared" si="35"/>
        <v>1.0760000000000001</v>
      </c>
      <c r="F217" s="78">
        <v>2.125</v>
      </c>
      <c r="G217" s="78">
        <v>0.5</v>
      </c>
      <c r="H217" s="78">
        <v>7.25</v>
      </c>
      <c r="I217" s="78">
        <v>3.2000000000000001E-2</v>
      </c>
      <c r="J217" s="79">
        <v>12</v>
      </c>
      <c r="K217" s="78">
        <v>2.25</v>
      </c>
      <c r="L217" s="78">
        <v>4</v>
      </c>
      <c r="M217" s="78">
        <v>7.25</v>
      </c>
      <c r="N217" s="78">
        <v>0.44600000000000001</v>
      </c>
      <c r="O217" s="80">
        <f t="shared" si="33"/>
        <v>65.25</v>
      </c>
      <c r="P217" s="79">
        <v>144</v>
      </c>
      <c r="Q217" s="78">
        <v>14</v>
      </c>
      <c r="R217" s="78">
        <v>10</v>
      </c>
      <c r="S217" s="78">
        <v>10</v>
      </c>
      <c r="T217" s="78">
        <v>6.625</v>
      </c>
      <c r="U217" s="80">
        <f t="shared" si="34"/>
        <v>0.81018518518518523</v>
      </c>
      <c r="V217" s="26"/>
      <c r="W217" s="26"/>
      <c r="X217" s="26"/>
      <c r="Y217" s="26"/>
      <c r="Z217" s="81" t="s">
        <v>26</v>
      </c>
      <c r="AA217" s="26"/>
      <c r="AB217" s="14"/>
      <c r="AC217" s="15"/>
      <c r="AD217" s="15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</row>
    <row r="218" spans="1:47" ht="15" customHeight="1">
      <c r="A218" s="77" t="s">
        <v>2156</v>
      </c>
      <c r="B218" s="77" t="s">
        <v>2157</v>
      </c>
      <c r="C218" s="137" t="s">
        <v>2158</v>
      </c>
      <c r="D218" s="141">
        <v>15.64</v>
      </c>
      <c r="E218" s="141">
        <f t="shared" si="35"/>
        <v>6.2560000000000002</v>
      </c>
      <c r="F218" s="99">
        <v>6.35</v>
      </c>
      <c r="G218" s="99">
        <v>0.52</v>
      </c>
      <c r="H218" s="99">
        <v>5.5</v>
      </c>
      <c r="I218" s="78">
        <v>0.18124999999999999</v>
      </c>
      <c r="J218" s="79">
        <v>1</v>
      </c>
      <c r="K218" s="99">
        <v>6.35</v>
      </c>
      <c r="L218" s="99">
        <v>0.52</v>
      </c>
      <c r="M218" s="99">
        <v>5.5</v>
      </c>
      <c r="N218" s="78">
        <v>0.18124999999999999</v>
      </c>
      <c r="O218" s="80">
        <f t="shared" si="33"/>
        <v>18.161000000000001</v>
      </c>
      <c r="P218" s="79">
        <v>240</v>
      </c>
      <c r="Q218" s="78">
        <v>16</v>
      </c>
      <c r="R218" s="78">
        <v>16</v>
      </c>
      <c r="S218" s="78">
        <v>16</v>
      </c>
      <c r="T218" s="78">
        <v>51</v>
      </c>
      <c r="U218" s="80">
        <f t="shared" si="34"/>
        <v>2.3703703703703702</v>
      </c>
      <c r="V218" s="26"/>
      <c r="W218" s="26"/>
      <c r="X218" s="26"/>
      <c r="Y218" s="26"/>
      <c r="Z218" s="81" t="s">
        <v>26</v>
      </c>
      <c r="AA218" s="26"/>
      <c r="AB218" s="14"/>
      <c r="AC218" s="15"/>
      <c r="AD218" s="15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</row>
    <row r="219" spans="1:47" ht="15" customHeight="1">
      <c r="A219" s="77" t="s">
        <v>2159</v>
      </c>
      <c r="B219" s="77" t="s">
        <v>2160</v>
      </c>
      <c r="C219" s="137" t="s">
        <v>2161</v>
      </c>
      <c r="D219" s="141">
        <v>15.64</v>
      </c>
      <c r="E219" s="141">
        <f t="shared" si="35"/>
        <v>6.2560000000000002</v>
      </c>
      <c r="F219" s="99">
        <v>6.35</v>
      </c>
      <c r="G219" s="99">
        <v>0.52</v>
      </c>
      <c r="H219" s="99">
        <v>5.5</v>
      </c>
      <c r="I219" s="99">
        <v>0.18</v>
      </c>
      <c r="J219" s="79">
        <v>1</v>
      </c>
      <c r="K219" s="99">
        <v>6.35</v>
      </c>
      <c r="L219" s="99">
        <v>0.52</v>
      </c>
      <c r="M219" s="99">
        <v>5.5</v>
      </c>
      <c r="N219" s="78">
        <v>0.18124999999999999</v>
      </c>
      <c r="O219" s="80">
        <f t="shared" si="33"/>
        <v>18.161000000000001</v>
      </c>
      <c r="P219" s="79">
        <v>240</v>
      </c>
      <c r="Q219" s="78">
        <v>16</v>
      </c>
      <c r="R219" s="78">
        <v>16</v>
      </c>
      <c r="S219" s="78">
        <v>16</v>
      </c>
      <c r="T219" s="78">
        <v>51</v>
      </c>
      <c r="U219" s="80">
        <f t="shared" si="34"/>
        <v>2.3703703703703702</v>
      </c>
      <c r="V219" s="26"/>
      <c r="W219" s="26"/>
      <c r="X219" s="26"/>
      <c r="Y219" s="26"/>
      <c r="Z219" s="81" t="s">
        <v>26</v>
      </c>
      <c r="AA219" s="26"/>
      <c r="AB219" s="14"/>
      <c r="AC219" s="15"/>
      <c r="AD219" s="15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</row>
    <row r="220" spans="1:47" ht="15" customHeight="1">
      <c r="A220" s="77" t="s">
        <v>2163</v>
      </c>
      <c r="B220" s="77" t="s">
        <v>2162</v>
      </c>
      <c r="C220" s="137" t="s">
        <v>2164</v>
      </c>
      <c r="D220" s="141">
        <v>15.64</v>
      </c>
      <c r="E220" s="141">
        <f t="shared" si="35"/>
        <v>6.2560000000000002</v>
      </c>
      <c r="F220" s="99">
        <v>6.35</v>
      </c>
      <c r="G220" s="99">
        <v>0.52</v>
      </c>
      <c r="H220" s="99">
        <v>5.5</v>
      </c>
      <c r="I220" s="99">
        <v>0.18</v>
      </c>
      <c r="J220" s="79">
        <v>1</v>
      </c>
      <c r="K220" s="99">
        <v>6.35</v>
      </c>
      <c r="L220" s="99">
        <v>0.52</v>
      </c>
      <c r="M220" s="99">
        <v>5.5</v>
      </c>
      <c r="N220" s="78">
        <v>0.18124999999999999</v>
      </c>
      <c r="O220" s="80">
        <f t="shared" si="33"/>
        <v>18.161000000000001</v>
      </c>
      <c r="P220" s="79">
        <v>240</v>
      </c>
      <c r="Q220" s="78">
        <v>16</v>
      </c>
      <c r="R220" s="78">
        <v>16</v>
      </c>
      <c r="S220" s="78">
        <v>16</v>
      </c>
      <c r="T220" s="78">
        <v>51</v>
      </c>
      <c r="U220" s="80">
        <f t="shared" si="34"/>
        <v>2.3703703703703702</v>
      </c>
      <c r="V220" s="26"/>
      <c r="W220" s="26"/>
      <c r="X220" s="26"/>
      <c r="Y220" s="26"/>
      <c r="Z220" s="81" t="s">
        <v>26</v>
      </c>
      <c r="AA220" s="26"/>
      <c r="AB220" s="14"/>
      <c r="AC220" s="15"/>
      <c r="AD220" s="15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</row>
    <row r="221" spans="1:47" ht="15" customHeight="1">
      <c r="A221" s="77" t="s">
        <v>2165</v>
      </c>
      <c r="B221" s="77" t="s">
        <v>2166</v>
      </c>
      <c r="C221" s="137" t="s">
        <v>2167</v>
      </c>
      <c r="D221" s="141">
        <v>15.64</v>
      </c>
      <c r="E221" s="141">
        <f t="shared" si="35"/>
        <v>6.2560000000000002</v>
      </c>
      <c r="F221" s="99">
        <v>6.35</v>
      </c>
      <c r="G221" s="99">
        <v>0.52</v>
      </c>
      <c r="H221" s="99">
        <v>5.5</v>
      </c>
      <c r="I221" s="99">
        <v>0.18</v>
      </c>
      <c r="J221" s="79">
        <v>1</v>
      </c>
      <c r="K221" s="99">
        <v>6.35</v>
      </c>
      <c r="L221" s="99">
        <v>0.52</v>
      </c>
      <c r="M221" s="99">
        <v>5.5</v>
      </c>
      <c r="N221" s="78">
        <v>0.18124999999999999</v>
      </c>
      <c r="O221" s="80">
        <f t="shared" ref="O221:O252" si="36">K221*L221*M221</f>
        <v>18.161000000000001</v>
      </c>
      <c r="P221" s="79">
        <v>240</v>
      </c>
      <c r="Q221" s="78">
        <v>16</v>
      </c>
      <c r="R221" s="78">
        <v>16</v>
      </c>
      <c r="S221" s="78">
        <v>16</v>
      </c>
      <c r="T221" s="78">
        <v>51</v>
      </c>
      <c r="U221" s="80">
        <f t="shared" ref="U221:U252" si="37">Q221*R221*S221/1728</f>
        <v>2.3703703703703702</v>
      </c>
      <c r="V221" s="26"/>
      <c r="W221" s="26"/>
      <c r="X221" s="26"/>
      <c r="Y221" s="26"/>
      <c r="Z221" s="81" t="s">
        <v>26</v>
      </c>
      <c r="AA221" s="26"/>
      <c r="AB221" s="14"/>
      <c r="AC221" s="15"/>
      <c r="AD221" s="15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</row>
    <row r="222" spans="1:47" ht="15" customHeight="1">
      <c r="A222" s="77" t="s">
        <v>2168</v>
      </c>
      <c r="B222" s="77" t="s">
        <v>2169</v>
      </c>
      <c r="C222" s="137" t="s">
        <v>2170</v>
      </c>
      <c r="D222" s="141">
        <v>745.92</v>
      </c>
      <c r="E222" s="141">
        <f t="shared" si="35"/>
        <v>298.36799999999999</v>
      </c>
      <c r="F222" s="78">
        <v>8.5</v>
      </c>
      <c r="G222" s="78">
        <v>8.5</v>
      </c>
      <c r="H222" s="78">
        <v>19</v>
      </c>
      <c r="I222" s="78">
        <v>13</v>
      </c>
      <c r="J222" s="79">
        <v>1</v>
      </c>
      <c r="K222" s="78">
        <v>8.5</v>
      </c>
      <c r="L222" s="78">
        <v>8.5</v>
      </c>
      <c r="M222" s="78">
        <v>19</v>
      </c>
      <c r="N222" s="78">
        <v>13</v>
      </c>
      <c r="O222" s="80">
        <f t="shared" si="36"/>
        <v>1372.75</v>
      </c>
      <c r="P222" s="79">
        <v>1</v>
      </c>
      <c r="Q222" s="78">
        <v>24</v>
      </c>
      <c r="R222" s="78">
        <v>18</v>
      </c>
      <c r="S222" s="78">
        <v>12</v>
      </c>
      <c r="T222" s="78">
        <v>13.5</v>
      </c>
      <c r="U222" s="80">
        <f t="shared" si="37"/>
        <v>3</v>
      </c>
      <c r="V222" s="26"/>
      <c r="W222" s="26"/>
      <c r="X222" s="26"/>
      <c r="Y222" s="26"/>
      <c r="Z222" s="81" t="s">
        <v>26</v>
      </c>
      <c r="AA222" s="26"/>
      <c r="AB222" s="14"/>
      <c r="AC222" s="15"/>
      <c r="AD222" s="15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</row>
    <row r="223" spans="1:47" ht="15" customHeight="1">
      <c r="A223" s="77" t="s">
        <v>2222</v>
      </c>
      <c r="B223" s="77" t="s">
        <v>2223</v>
      </c>
      <c r="C223" s="137" t="s">
        <v>2224</v>
      </c>
      <c r="D223" s="141">
        <v>3.69</v>
      </c>
      <c r="E223" s="141">
        <f t="shared" si="35"/>
        <v>1.476</v>
      </c>
      <c r="F223" s="78">
        <v>0.875</v>
      </c>
      <c r="G223" s="78">
        <v>0.875</v>
      </c>
      <c r="H223" s="78">
        <v>5.375</v>
      </c>
      <c r="I223" s="78">
        <v>0.06</v>
      </c>
      <c r="J223" s="79">
        <v>6</v>
      </c>
      <c r="K223" s="78">
        <v>5.375</v>
      </c>
      <c r="L223" s="78">
        <v>5.5</v>
      </c>
      <c r="M223" s="78">
        <v>0.875</v>
      </c>
      <c r="N223" s="78">
        <v>0.36</v>
      </c>
      <c r="O223" s="80">
        <f t="shared" si="36"/>
        <v>25.8671875</v>
      </c>
      <c r="P223" s="79">
        <v>432</v>
      </c>
      <c r="Q223" s="78">
        <v>18.5</v>
      </c>
      <c r="R223" s="78">
        <v>13.25</v>
      </c>
      <c r="S223" s="78">
        <v>12</v>
      </c>
      <c r="T223" s="78">
        <v>36</v>
      </c>
      <c r="U223" s="80">
        <f t="shared" si="37"/>
        <v>1.7022569444444444</v>
      </c>
      <c r="V223" s="26"/>
      <c r="W223" s="26"/>
      <c r="X223" s="26"/>
      <c r="Y223" s="26"/>
      <c r="Z223" s="81" t="s">
        <v>26</v>
      </c>
      <c r="AA223" s="26"/>
      <c r="AB223" s="14"/>
      <c r="AC223" s="15"/>
      <c r="AD223" s="15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</row>
    <row r="224" spans="1:47" ht="15" customHeight="1">
      <c r="A224" s="77" t="s">
        <v>2174</v>
      </c>
      <c r="B224" s="77" t="s">
        <v>2175</v>
      </c>
      <c r="C224" s="137" t="s">
        <v>2176</v>
      </c>
      <c r="D224" s="141">
        <v>3.69</v>
      </c>
      <c r="E224" s="141">
        <f t="shared" si="35"/>
        <v>1.476</v>
      </c>
      <c r="F224" s="78">
        <v>0.875</v>
      </c>
      <c r="G224" s="78">
        <v>0.875</v>
      </c>
      <c r="H224" s="78">
        <v>5.375</v>
      </c>
      <c r="I224" s="78">
        <v>0.06</v>
      </c>
      <c r="J224" s="79">
        <v>6</v>
      </c>
      <c r="K224" s="78">
        <v>5.375</v>
      </c>
      <c r="L224" s="78">
        <v>5.5</v>
      </c>
      <c r="M224" s="78">
        <v>0.875</v>
      </c>
      <c r="N224" s="78">
        <v>0.36</v>
      </c>
      <c r="O224" s="80">
        <f t="shared" si="36"/>
        <v>25.8671875</v>
      </c>
      <c r="P224" s="79">
        <v>432</v>
      </c>
      <c r="Q224" s="78">
        <v>18.5</v>
      </c>
      <c r="R224" s="78">
        <v>13.25</v>
      </c>
      <c r="S224" s="78">
        <v>12</v>
      </c>
      <c r="T224" s="78">
        <v>36</v>
      </c>
      <c r="U224" s="80">
        <f t="shared" si="37"/>
        <v>1.7022569444444444</v>
      </c>
      <c r="V224" s="26"/>
      <c r="W224" s="26"/>
      <c r="X224" s="26"/>
      <c r="Y224" s="26"/>
      <c r="Z224" s="81" t="s">
        <v>26</v>
      </c>
      <c r="AA224" s="26"/>
      <c r="AB224" s="14"/>
      <c r="AC224" s="15"/>
      <c r="AD224" s="15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</row>
    <row r="225" spans="1:47" ht="15" customHeight="1">
      <c r="A225" s="77" t="s">
        <v>2219</v>
      </c>
      <c r="B225" s="77" t="s">
        <v>2220</v>
      </c>
      <c r="C225" s="137" t="s">
        <v>2221</v>
      </c>
      <c r="D225" s="141">
        <v>3.69</v>
      </c>
      <c r="E225" s="141">
        <f t="shared" si="35"/>
        <v>1.476</v>
      </c>
      <c r="F225" s="78">
        <v>0.875</v>
      </c>
      <c r="G225" s="78">
        <v>0.875</v>
      </c>
      <c r="H225" s="78">
        <v>5.375</v>
      </c>
      <c r="I225" s="78">
        <v>0.06</v>
      </c>
      <c r="J225" s="79">
        <v>6</v>
      </c>
      <c r="K225" s="78">
        <v>5.375</v>
      </c>
      <c r="L225" s="78">
        <v>5.5</v>
      </c>
      <c r="M225" s="78">
        <v>0.875</v>
      </c>
      <c r="N225" s="78">
        <v>0.36</v>
      </c>
      <c r="O225" s="80">
        <f t="shared" si="36"/>
        <v>25.8671875</v>
      </c>
      <c r="P225" s="79">
        <v>432</v>
      </c>
      <c r="Q225" s="78">
        <v>18.5</v>
      </c>
      <c r="R225" s="78">
        <v>13.25</v>
      </c>
      <c r="S225" s="78">
        <v>12</v>
      </c>
      <c r="T225" s="78">
        <v>36</v>
      </c>
      <c r="U225" s="80">
        <f t="shared" si="37"/>
        <v>1.7022569444444444</v>
      </c>
      <c r="V225" s="26"/>
      <c r="W225" s="26"/>
      <c r="X225" s="26"/>
      <c r="Y225" s="26"/>
      <c r="Z225" s="81" t="s">
        <v>26</v>
      </c>
      <c r="AA225" s="26"/>
      <c r="AB225" s="14"/>
      <c r="AC225" s="15"/>
      <c r="AD225" s="15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</row>
    <row r="226" spans="1:47" ht="15" customHeight="1">
      <c r="A226" s="77" t="s">
        <v>2195</v>
      </c>
      <c r="B226" s="77" t="s">
        <v>2196</v>
      </c>
      <c r="C226" s="137" t="s">
        <v>2197</v>
      </c>
      <c r="D226" s="141">
        <v>3.69</v>
      </c>
      <c r="E226" s="141">
        <f t="shared" si="35"/>
        <v>1.476</v>
      </c>
      <c r="F226" s="78">
        <v>0.875</v>
      </c>
      <c r="G226" s="78">
        <v>0.875</v>
      </c>
      <c r="H226" s="78">
        <v>5.375</v>
      </c>
      <c r="I226" s="78">
        <v>0.06</v>
      </c>
      <c r="J226" s="79">
        <v>6</v>
      </c>
      <c r="K226" s="78">
        <v>5.375</v>
      </c>
      <c r="L226" s="78">
        <v>5.5</v>
      </c>
      <c r="M226" s="78">
        <v>0.875</v>
      </c>
      <c r="N226" s="78">
        <v>0.36</v>
      </c>
      <c r="O226" s="80">
        <f t="shared" si="36"/>
        <v>25.8671875</v>
      </c>
      <c r="P226" s="79">
        <v>432</v>
      </c>
      <c r="Q226" s="78">
        <v>18.5</v>
      </c>
      <c r="R226" s="78">
        <v>13.25</v>
      </c>
      <c r="S226" s="78">
        <v>12</v>
      </c>
      <c r="T226" s="78">
        <v>36</v>
      </c>
      <c r="U226" s="80">
        <f t="shared" si="37"/>
        <v>1.7022569444444444</v>
      </c>
      <c r="V226" s="26"/>
      <c r="W226" s="26"/>
      <c r="X226" s="26"/>
      <c r="Y226" s="26"/>
      <c r="Z226" s="81" t="s">
        <v>26</v>
      </c>
      <c r="AA226" s="26"/>
      <c r="AB226" s="14"/>
      <c r="AC226" s="15"/>
      <c r="AD226" s="15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</row>
    <row r="227" spans="1:47" ht="15" customHeight="1">
      <c r="A227" s="77" t="s">
        <v>2171</v>
      </c>
      <c r="B227" s="77" t="s">
        <v>2172</v>
      </c>
      <c r="C227" s="137" t="s">
        <v>2173</v>
      </c>
      <c r="D227" s="141">
        <v>3.69</v>
      </c>
      <c r="E227" s="141">
        <f t="shared" si="35"/>
        <v>1.476</v>
      </c>
      <c r="F227" s="78">
        <v>0.875</v>
      </c>
      <c r="G227" s="78">
        <v>0.875</v>
      </c>
      <c r="H227" s="78">
        <v>5.375</v>
      </c>
      <c r="I227" s="78">
        <v>0.06</v>
      </c>
      <c r="J227" s="79">
        <v>6</v>
      </c>
      <c r="K227" s="78">
        <v>5.375</v>
      </c>
      <c r="L227" s="78">
        <v>5.5</v>
      </c>
      <c r="M227" s="78">
        <v>0.875</v>
      </c>
      <c r="N227" s="78">
        <v>0.36</v>
      </c>
      <c r="O227" s="80">
        <f t="shared" si="36"/>
        <v>25.8671875</v>
      </c>
      <c r="P227" s="79">
        <v>432</v>
      </c>
      <c r="Q227" s="78">
        <v>18.5</v>
      </c>
      <c r="R227" s="78">
        <v>13.25</v>
      </c>
      <c r="S227" s="78">
        <v>12</v>
      </c>
      <c r="T227" s="78">
        <v>36</v>
      </c>
      <c r="U227" s="80">
        <f t="shared" si="37"/>
        <v>1.7022569444444444</v>
      </c>
      <c r="V227" s="26"/>
      <c r="W227" s="26"/>
      <c r="X227" s="26"/>
      <c r="Y227" s="26"/>
      <c r="Z227" s="81" t="s">
        <v>26</v>
      </c>
      <c r="AA227" s="26"/>
      <c r="AB227" s="14"/>
      <c r="AC227" s="15"/>
      <c r="AD227" s="15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</row>
    <row r="228" spans="1:47" ht="15" customHeight="1">
      <c r="A228" s="77" t="s">
        <v>2216</v>
      </c>
      <c r="B228" s="77" t="s">
        <v>2217</v>
      </c>
      <c r="C228" s="137" t="s">
        <v>2218</v>
      </c>
      <c r="D228" s="141">
        <v>3.69</v>
      </c>
      <c r="E228" s="141">
        <f t="shared" si="35"/>
        <v>1.476</v>
      </c>
      <c r="F228" s="78">
        <v>0.875</v>
      </c>
      <c r="G228" s="78">
        <v>0.875</v>
      </c>
      <c r="H228" s="78">
        <v>5.375</v>
      </c>
      <c r="I228" s="78">
        <v>0.06</v>
      </c>
      <c r="J228" s="79">
        <v>6</v>
      </c>
      <c r="K228" s="78">
        <v>5.375</v>
      </c>
      <c r="L228" s="78">
        <v>5.5</v>
      </c>
      <c r="M228" s="78">
        <v>0.875</v>
      </c>
      <c r="N228" s="78">
        <v>0.36</v>
      </c>
      <c r="O228" s="80">
        <f t="shared" si="36"/>
        <v>25.8671875</v>
      </c>
      <c r="P228" s="79">
        <v>432</v>
      </c>
      <c r="Q228" s="78">
        <v>18.5</v>
      </c>
      <c r="R228" s="78">
        <v>13.25</v>
      </c>
      <c r="S228" s="78">
        <v>12</v>
      </c>
      <c r="T228" s="78">
        <v>36</v>
      </c>
      <c r="U228" s="80">
        <f t="shared" si="37"/>
        <v>1.7022569444444444</v>
      </c>
      <c r="V228" s="26"/>
      <c r="W228" s="26"/>
      <c r="X228" s="26"/>
      <c r="Y228" s="26"/>
      <c r="Z228" s="81" t="s">
        <v>26</v>
      </c>
      <c r="AA228" s="26"/>
      <c r="AB228" s="14"/>
      <c r="AC228" s="15"/>
      <c r="AD228" s="15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</row>
    <row r="229" spans="1:47" ht="15" customHeight="1">
      <c r="A229" s="77" t="s">
        <v>2180</v>
      </c>
      <c r="B229" s="77" t="s">
        <v>2181</v>
      </c>
      <c r="C229" s="137" t="s">
        <v>2182</v>
      </c>
      <c r="D229" s="141">
        <v>3.69</v>
      </c>
      <c r="E229" s="141">
        <f t="shared" si="35"/>
        <v>1.476</v>
      </c>
      <c r="F229" s="78">
        <v>0.875</v>
      </c>
      <c r="G229" s="78">
        <v>0.875</v>
      </c>
      <c r="H229" s="78">
        <v>5.375</v>
      </c>
      <c r="I229" s="78">
        <v>0.06</v>
      </c>
      <c r="J229" s="79">
        <v>6</v>
      </c>
      <c r="K229" s="78">
        <v>5.375</v>
      </c>
      <c r="L229" s="78">
        <v>5.5</v>
      </c>
      <c r="M229" s="78">
        <v>0.875</v>
      </c>
      <c r="N229" s="78">
        <v>0.36</v>
      </c>
      <c r="O229" s="80">
        <f t="shared" si="36"/>
        <v>25.8671875</v>
      </c>
      <c r="P229" s="79">
        <v>432</v>
      </c>
      <c r="Q229" s="78">
        <v>18.5</v>
      </c>
      <c r="R229" s="78">
        <v>13.25</v>
      </c>
      <c r="S229" s="78">
        <v>12</v>
      </c>
      <c r="T229" s="78">
        <v>36</v>
      </c>
      <c r="U229" s="80">
        <f t="shared" si="37"/>
        <v>1.7022569444444444</v>
      </c>
      <c r="V229" s="26"/>
      <c r="W229" s="26"/>
      <c r="X229" s="26"/>
      <c r="Y229" s="26"/>
      <c r="Z229" s="81" t="s">
        <v>26</v>
      </c>
      <c r="AA229" s="26"/>
      <c r="AB229" s="14"/>
      <c r="AC229" s="15"/>
      <c r="AD229" s="15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</row>
    <row r="230" spans="1:47" ht="15" customHeight="1">
      <c r="A230" s="77" t="s">
        <v>2192</v>
      </c>
      <c r="B230" s="77" t="s">
        <v>2193</v>
      </c>
      <c r="C230" s="137" t="s">
        <v>2194</v>
      </c>
      <c r="D230" s="141">
        <v>3.69</v>
      </c>
      <c r="E230" s="141">
        <f t="shared" si="35"/>
        <v>1.476</v>
      </c>
      <c r="F230" s="78">
        <v>0.875</v>
      </c>
      <c r="G230" s="78">
        <v>0.875</v>
      </c>
      <c r="H230" s="78">
        <v>5.375</v>
      </c>
      <c r="I230" s="78">
        <v>0.06</v>
      </c>
      <c r="J230" s="79">
        <v>6</v>
      </c>
      <c r="K230" s="78">
        <v>5.375</v>
      </c>
      <c r="L230" s="78">
        <v>5.5</v>
      </c>
      <c r="M230" s="78">
        <v>0.875</v>
      </c>
      <c r="N230" s="78">
        <v>0.36</v>
      </c>
      <c r="O230" s="80">
        <f t="shared" si="36"/>
        <v>25.8671875</v>
      </c>
      <c r="P230" s="79">
        <v>432</v>
      </c>
      <c r="Q230" s="78">
        <v>18.5</v>
      </c>
      <c r="R230" s="78">
        <v>13.25</v>
      </c>
      <c r="S230" s="78">
        <v>12</v>
      </c>
      <c r="T230" s="78">
        <v>36</v>
      </c>
      <c r="U230" s="80">
        <f t="shared" si="37"/>
        <v>1.7022569444444444</v>
      </c>
      <c r="V230" s="26"/>
      <c r="W230" s="26"/>
      <c r="X230" s="26"/>
      <c r="Y230" s="26"/>
      <c r="Z230" s="81" t="s">
        <v>26</v>
      </c>
      <c r="AA230" s="26"/>
      <c r="AB230" s="14"/>
      <c r="AC230" s="15"/>
      <c r="AD230" s="15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</row>
    <row r="231" spans="1:47" ht="15" customHeight="1">
      <c r="A231" s="77" t="s">
        <v>2198</v>
      </c>
      <c r="B231" s="77" t="s">
        <v>2199</v>
      </c>
      <c r="C231" s="137" t="s">
        <v>2200</v>
      </c>
      <c r="D231" s="141">
        <v>3.69</v>
      </c>
      <c r="E231" s="141">
        <f t="shared" si="35"/>
        <v>1.476</v>
      </c>
      <c r="F231" s="78">
        <v>0.875</v>
      </c>
      <c r="G231" s="78">
        <v>0.875</v>
      </c>
      <c r="H231" s="78">
        <v>5.375</v>
      </c>
      <c r="I231" s="78">
        <v>0.06</v>
      </c>
      <c r="J231" s="79">
        <v>6</v>
      </c>
      <c r="K231" s="78">
        <v>5.375</v>
      </c>
      <c r="L231" s="78">
        <v>5.5</v>
      </c>
      <c r="M231" s="78">
        <v>0.875</v>
      </c>
      <c r="N231" s="78">
        <v>0.36</v>
      </c>
      <c r="O231" s="80">
        <f t="shared" si="36"/>
        <v>25.8671875</v>
      </c>
      <c r="P231" s="79">
        <v>432</v>
      </c>
      <c r="Q231" s="78">
        <v>18.5</v>
      </c>
      <c r="R231" s="78">
        <v>13.25</v>
      </c>
      <c r="S231" s="78">
        <v>12</v>
      </c>
      <c r="T231" s="78">
        <v>36</v>
      </c>
      <c r="U231" s="80">
        <f t="shared" si="37"/>
        <v>1.7022569444444444</v>
      </c>
      <c r="V231" s="26"/>
      <c r="W231" s="26"/>
      <c r="X231" s="26"/>
      <c r="Y231" s="26"/>
      <c r="Z231" s="81" t="s">
        <v>26</v>
      </c>
      <c r="AA231" s="26"/>
      <c r="AB231" s="14"/>
      <c r="AC231" s="15"/>
      <c r="AD231" s="15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</row>
    <row r="232" spans="1:47" ht="15" customHeight="1">
      <c r="A232" s="77" t="s">
        <v>2186</v>
      </c>
      <c r="B232" s="77" t="s">
        <v>2187</v>
      </c>
      <c r="C232" s="137" t="s">
        <v>2188</v>
      </c>
      <c r="D232" s="141">
        <v>3.69</v>
      </c>
      <c r="E232" s="141">
        <f t="shared" si="35"/>
        <v>1.476</v>
      </c>
      <c r="F232" s="78">
        <v>0.875</v>
      </c>
      <c r="G232" s="78">
        <v>0.875</v>
      </c>
      <c r="H232" s="78">
        <v>5.375</v>
      </c>
      <c r="I232" s="78">
        <v>0.06</v>
      </c>
      <c r="J232" s="79">
        <v>6</v>
      </c>
      <c r="K232" s="78">
        <v>5.375</v>
      </c>
      <c r="L232" s="78">
        <v>5.5</v>
      </c>
      <c r="M232" s="78">
        <v>0.875</v>
      </c>
      <c r="N232" s="78">
        <v>0.36</v>
      </c>
      <c r="O232" s="80">
        <f t="shared" si="36"/>
        <v>25.8671875</v>
      </c>
      <c r="P232" s="79">
        <v>432</v>
      </c>
      <c r="Q232" s="78">
        <v>18.5</v>
      </c>
      <c r="R232" s="78">
        <v>13.25</v>
      </c>
      <c r="S232" s="78">
        <v>12</v>
      </c>
      <c r="T232" s="78">
        <v>36</v>
      </c>
      <c r="U232" s="80">
        <f t="shared" si="37"/>
        <v>1.7022569444444444</v>
      </c>
      <c r="V232" s="26"/>
      <c r="W232" s="26"/>
      <c r="X232" s="26"/>
      <c r="Y232" s="26"/>
      <c r="Z232" s="81" t="s">
        <v>26</v>
      </c>
      <c r="AA232" s="26"/>
      <c r="AB232" s="14"/>
      <c r="AC232" s="15"/>
      <c r="AD232" s="15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</row>
    <row r="233" spans="1:47" ht="15" customHeight="1">
      <c r="A233" s="77" t="s">
        <v>2189</v>
      </c>
      <c r="B233" s="77" t="s">
        <v>2190</v>
      </c>
      <c r="C233" s="137" t="s">
        <v>2191</v>
      </c>
      <c r="D233" s="141">
        <v>3.69</v>
      </c>
      <c r="E233" s="141">
        <f t="shared" si="35"/>
        <v>1.476</v>
      </c>
      <c r="F233" s="78">
        <v>0.875</v>
      </c>
      <c r="G233" s="78">
        <v>0.875</v>
      </c>
      <c r="H233" s="78">
        <v>5.375</v>
      </c>
      <c r="I233" s="78">
        <v>0.06</v>
      </c>
      <c r="J233" s="79">
        <v>6</v>
      </c>
      <c r="K233" s="78">
        <v>5.375</v>
      </c>
      <c r="L233" s="78">
        <v>5.5</v>
      </c>
      <c r="M233" s="78">
        <v>0.875</v>
      </c>
      <c r="N233" s="78">
        <v>0.36</v>
      </c>
      <c r="O233" s="80">
        <f t="shared" si="36"/>
        <v>25.8671875</v>
      </c>
      <c r="P233" s="79">
        <v>432</v>
      </c>
      <c r="Q233" s="78">
        <v>18.5</v>
      </c>
      <c r="R233" s="78">
        <v>13.25</v>
      </c>
      <c r="S233" s="78">
        <v>12</v>
      </c>
      <c r="T233" s="78">
        <v>36</v>
      </c>
      <c r="U233" s="80">
        <f t="shared" si="37"/>
        <v>1.7022569444444444</v>
      </c>
      <c r="V233" s="26"/>
      <c r="W233" s="26"/>
      <c r="X233" s="26"/>
      <c r="Y233" s="26"/>
      <c r="Z233" s="81" t="s">
        <v>26</v>
      </c>
      <c r="AA233" s="26"/>
      <c r="AB233" s="14"/>
      <c r="AC233" s="15"/>
      <c r="AD233" s="15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</row>
    <row r="234" spans="1:47" ht="15" customHeight="1">
      <c r="A234" s="77" t="s">
        <v>2183</v>
      </c>
      <c r="B234" s="77" t="s">
        <v>2184</v>
      </c>
      <c r="C234" s="137" t="s">
        <v>2185</v>
      </c>
      <c r="D234" s="141">
        <v>3.69</v>
      </c>
      <c r="E234" s="141">
        <f t="shared" si="35"/>
        <v>1.476</v>
      </c>
      <c r="F234" s="78">
        <v>0.875</v>
      </c>
      <c r="G234" s="78">
        <v>0.875</v>
      </c>
      <c r="H234" s="78">
        <v>5.375</v>
      </c>
      <c r="I234" s="78">
        <v>0.06</v>
      </c>
      <c r="J234" s="79">
        <v>6</v>
      </c>
      <c r="K234" s="78">
        <v>5.375</v>
      </c>
      <c r="L234" s="78">
        <v>5.5</v>
      </c>
      <c r="M234" s="78">
        <v>0.875</v>
      </c>
      <c r="N234" s="78">
        <v>0.36</v>
      </c>
      <c r="O234" s="80">
        <f t="shared" si="36"/>
        <v>25.8671875</v>
      </c>
      <c r="P234" s="79">
        <v>432</v>
      </c>
      <c r="Q234" s="78">
        <v>18.5</v>
      </c>
      <c r="R234" s="78">
        <v>13.25</v>
      </c>
      <c r="S234" s="78">
        <v>12</v>
      </c>
      <c r="T234" s="78">
        <v>36</v>
      </c>
      <c r="U234" s="80">
        <f t="shared" si="37"/>
        <v>1.7022569444444444</v>
      </c>
      <c r="V234" s="26"/>
      <c r="W234" s="26"/>
      <c r="X234" s="26"/>
      <c r="Y234" s="26"/>
      <c r="Z234" s="81" t="s">
        <v>26</v>
      </c>
      <c r="AA234" s="26"/>
      <c r="AB234" s="14"/>
      <c r="AC234" s="15"/>
      <c r="AD234" s="15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</row>
    <row r="235" spans="1:47" ht="15" customHeight="1">
      <c r="A235" s="77" t="s">
        <v>2177</v>
      </c>
      <c r="B235" s="77" t="s">
        <v>2178</v>
      </c>
      <c r="C235" s="137" t="s">
        <v>2179</v>
      </c>
      <c r="D235" s="141">
        <v>3.69</v>
      </c>
      <c r="E235" s="141">
        <f t="shared" si="35"/>
        <v>1.476</v>
      </c>
      <c r="F235" s="78">
        <v>0.875</v>
      </c>
      <c r="G235" s="78">
        <v>0.875</v>
      </c>
      <c r="H235" s="78">
        <v>5.375</v>
      </c>
      <c r="I235" s="78">
        <v>0.06</v>
      </c>
      <c r="J235" s="79">
        <v>6</v>
      </c>
      <c r="K235" s="78">
        <v>5.375</v>
      </c>
      <c r="L235" s="78">
        <v>5.5</v>
      </c>
      <c r="M235" s="78">
        <v>0.875</v>
      </c>
      <c r="N235" s="78">
        <v>0.36</v>
      </c>
      <c r="O235" s="80">
        <f t="shared" si="36"/>
        <v>25.8671875</v>
      </c>
      <c r="P235" s="79">
        <v>432</v>
      </c>
      <c r="Q235" s="78">
        <v>18.5</v>
      </c>
      <c r="R235" s="78">
        <v>13.25</v>
      </c>
      <c r="S235" s="78">
        <v>12</v>
      </c>
      <c r="T235" s="78">
        <v>36</v>
      </c>
      <c r="U235" s="80">
        <f t="shared" si="37"/>
        <v>1.7022569444444444</v>
      </c>
      <c r="V235" s="26"/>
      <c r="W235" s="26"/>
      <c r="X235" s="26"/>
      <c r="Y235" s="26"/>
      <c r="Z235" s="81" t="s">
        <v>26</v>
      </c>
      <c r="AA235" s="26"/>
      <c r="AB235" s="14"/>
      <c r="AC235" s="15"/>
      <c r="AD235" s="15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</row>
    <row r="236" spans="1:47" ht="15" customHeight="1">
      <c r="A236" s="77" t="s">
        <v>2210</v>
      </c>
      <c r="B236" s="77" t="s">
        <v>2211</v>
      </c>
      <c r="C236" s="137" t="s">
        <v>2212</v>
      </c>
      <c r="D236" s="141">
        <v>3.69</v>
      </c>
      <c r="E236" s="141">
        <f t="shared" si="35"/>
        <v>1.476</v>
      </c>
      <c r="F236" s="78">
        <v>0.875</v>
      </c>
      <c r="G236" s="78">
        <v>0.875</v>
      </c>
      <c r="H236" s="78">
        <v>5.375</v>
      </c>
      <c r="I236" s="78">
        <v>0.06</v>
      </c>
      <c r="J236" s="79">
        <v>6</v>
      </c>
      <c r="K236" s="78">
        <v>5.375</v>
      </c>
      <c r="L236" s="78">
        <v>5.5</v>
      </c>
      <c r="M236" s="78">
        <v>0.875</v>
      </c>
      <c r="N236" s="78">
        <v>0.36</v>
      </c>
      <c r="O236" s="80">
        <f t="shared" si="36"/>
        <v>25.8671875</v>
      </c>
      <c r="P236" s="79">
        <v>432</v>
      </c>
      <c r="Q236" s="78">
        <v>18.5</v>
      </c>
      <c r="R236" s="78">
        <v>13.25</v>
      </c>
      <c r="S236" s="78">
        <v>12</v>
      </c>
      <c r="T236" s="78">
        <v>36</v>
      </c>
      <c r="U236" s="80">
        <f t="shared" si="37"/>
        <v>1.7022569444444444</v>
      </c>
      <c r="V236" s="26"/>
      <c r="W236" s="26"/>
      <c r="X236" s="26"/>
      <c r="Y236" s="26"/>
      <c r="Z236" s="81" t="s">
        <v>26</v>
      </c>
      <c r="AA236" s="26"/>
      <c r="AB236" s="14"/>
      <c r="AC236" s="15"/>
      <c r="AD236" s="15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</row>
    <row r="237" spans="1:47" ht="15" customHeight="1">
      <c r="A237" s="77" t="s">
        <v>2207</v>
      </c>
      <c r="B237" s="77" t="s">
        <v>2208</v>
      </c>
      <c r="C237" s="137" t="s">
        <v>2209</v>
      </c>
      <c r="D237" s="141">
        <v>3.69</v>
      </c>
      <c r="E237" s="141">
        <f t="shared" si="35"/>
        <v>1.476</v>
      </c>
      <c r="F237" s="78">
        <v>0.875</v>
      </c>
      <c r="G237" s="78">
        <v>0.875</v>
      </c>
      <c r="H237" s="78">
        <v>5.375</v>
      </c>
      <c r="I237" s="78">
        <v>0.06</v>
      </c>
      <c r="J237" s="79">
        <v>6</v>
      </c>
      <c r="K237" s="78">
        <v>5.375</v>
      </c>
      <c r="L237" s="78">
        <v>5.5</v>
      </c>
      <c r="M237" s="78">
        <v>0.875</v>
      </c>
      <c r="N237" s="78">
        <v>0.36</v>
      </c>
      <c r="O237" s="80">
        <f t="shared" si="36"/>
        <v>25.8671875</v>
      </c>
      <c r="P237" s="79">
        <v>432</v>
      </c>
      <c r="Q237" s="78">
        <v>18.5</v>
      </c>
      <c r="R237" s="78">
        <v>13.25</v>
      </c>
      <c r="S237" s="78">
        <v>12</v>
      </c>
      <c r="T237" s="78">
        <v>36</v>
      </c>
      <c r="U237" s="80">
        <f t="shared" si="37"/>
        <v>1.7022569444444444</v>
      </c>
      <c r="V237" s="26"/>
      <c r="W237" s="26"/>
      <c r="X237" s="26"/>
      <c r="Y237" s="26"/>
      <c r="Z237" s="81" t="s">
        <v>26</v>
      </c>
      <c r="AA237" s="26"/>
      <c r="AB237" s="14"/>
      <c r="AC237" s="15"/>
      <c r="AD237" s="15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</row>
    <row r="238" spans="1:47" ht="15" customHeight="1">
      <c r="A238" s="77" t="s">
        <v>2201</v>
      </c>
      <c r="B238" s="77" t="s">
        <v>2202</v>
      </c>
      <c r="C238" s="137" t="s">
        <v>2203</v>
      </c>
      <c r="D238" s="141">
        <v>3.69</v>
      </c>
      <c r="E238" s="141">
        <f t="shared" si="35"/>
        <v>1.476</v>
      </c>
      <c r="F238" s="78">
        <v>0.875</v>
      </c>
      <c r="G238" s="78">
        <v>0.875</v>
      </c>
      <c r="H238" s="78">
        <v>5.375</v>
      </c>
      <c r="I238" s="78">
        <v>0.06</v>
      </c>
      <c r="J238" s="79">
        <v>6</v>
      </c>
      <c r="K238" s="78">
        <v>5.375</v>
      </c>
      <c r="L238" s="78">
        <v>5.5</v>
      </c>
      <c r="M238" s="78">
        <v>0.875</v>
      </c>
      <c r="N238" s="78">
        <v>0.36</v>
      </c>
      <c r="O238" s="80">
        <f t="shared" si="36"/>
        <v>25.8671875</v>
      </c>
      <c r="P238" s="79">
        <v>432</v>
      </c>
      <c r="Q238" s="78">
        <v>18.5</v>
      </c>
      <c r="R238" s="78">
        <v>13.25</v>
      </c>
      <c r="S238" s="78">
        <v>12</v>
      </c>
      <c r="T238" s="78">
        <v>36</v>
      </c>
      <c r="U238" s="80">
        <f t="shared" si="37"/>
        <v>1.7022569444444444</v>
      </c>
      <c r="V238" s="26"/>
      <c r="W238" s="26"/>
      <c r="X238" s="26"/>
      <c r="Y238" s="26"/>
      <c r="Z238" s="81" t="s">
        <v>26</v>
      </c>
      <c r="AA238" s="26"/>
      <c r="AB238" s="14"/>
      <c r="AC238" s="15"/>
      <c r="AD238" s="15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</row>
    <row r="239" spans="1:47" ht="15" customHeight="1">
      <c r="A239" s="77" t="s">
        <v>2204</v>
      </c>
      <c r="B239" s="77" t="s">
        <v>2205</v>
      </c>
      <c r="C239" s="137" t="s">
        <v>2206</v>
      </c>
      <c r="D239" s="141">
        <v>3.69</v>
      </c>
      <c r="E239" s="141">
        <f t="shared" si="35"/>
        <v>1.476</v>
      </c>
      <c r="F239" s="78">
        <v>0.875</v>
      </c>
      <c r="G239" s="78">
        <v>0.875</v>
      </c>
      <c r="H239" s="78">
        <v>5.375</v>
      </c>
      <c r="I239" s="78">
        <v>0.06</v>
      </c>
      <c r="J239" s="79">
        <v>6</v>
      </c>
      <c r="K239" s="78">
        <v>5.375</v>
      </c>
      <c r="L239" s="78">
        <v>5.5</v>
      </c>
      <c r="M239" s="78">
        <v>0.875</v>
      </c>
      <c r="N239" s="78">
        <v>0.36</v>
      </c>
      <c r="O239" s="80">
        <f t="shared" si="36"/>
        <v>25.8671875</v>
      </c>
      <c r="P239" s="79">
        <v>432</v>
      </c>
      <c r="Q239" s="78">
        <v>18.5</v>
      </c>
      <c r="R239" s="78">
        <v>13.25</v>
      </c>
      <c r="S239" s="78">
        <v>12</v>
      </c>
      <c r="T239" s="78">
        <v>36</v>
      </c>
      <c r="U239" s="80">
        <f t="shared" si="37"/>
        <v>1.7022569444444444</v>
      </c>
      <c r="V239" s="26"/>
      <c r="W239" s="26"/>
      <c r="X239" s="26"/>
      <c r="Y239" s="26"/>
      <c r="Z239" s="81" t="s">
        <v>26</v>
      </c>
      <c r="AA239" s="26"/>
      <c r="AB239" s="14"/>
      <c r="AC239" s="15"/>
      <c r="AD239" s="15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</row>
    <row r="240" spans="1:47" ht="15" customHeight="1">
      <c r="A240" s="77" t="s">
        <v>2213</v>
      </c>
      <c r="B240" s="77" t="s">
        <v>2214</v>
      </c>
      <c r="C240" s="137" t="s">
        <v>2215</v>
      </c>
      <c r="D240" s="141">
        <v>3.69</v>
      </c>
      <c r="E240" s="141">
        <f t="shared" si="35"/>
        <v>1.476</v>
      </c>
      <c r="F240" s="78">
        <v>0.875</v>
      </c>
      <c r="G240" s="78">
        <v>0.875</v>
      </c>
      <c r="H240" s="78">
        <v>5.375</v>
      </c>
      <c r="I240" s="78">
        <v>0.06</v>
      </c>
      <c r="J240" s="79">
        <v>6</v>
      </c>
      <c r="K240" s="78">
        <v>5.375</v>
      </c>
      <c r="L240" s="78">
        <v>5.5</v>
      </c>
      <c r="M240" s="78">
        <v>0.875</v>
      </c>
      <c r="N240" s="78">
        <v>0.36</v>
      </c>
      <c r="O240" s="80">
        <f t="shared" si="36"/>
        <v>25.8671875</v>
      </c>
      <c r="P240" s="79">
        <v>432</v>
      </c>
      <c r="Q240" s="78">
        <v>18.5</v>
      </c>
      <c r="R240" s="78">
        <v>13.25</v>
      </c>
      <c r="S240" s="78">
        <v>12</v>
      </c>
      <c r="T240" s="78">
        <v>36</v>
      </c>
      <c r="U240" s="80">
        <f t="shared" si="37"/>
        <v>1.7022569444444444</v>
      </c>
      <c r="V240" s="26"/>
      <c r="W240" s="26"/>
      <c r="X240" s="26"/>
      <c r="Y240" s="26"/>
      <c r="Z240" s="81" t="s">
        <v>26</v>
      </c>
      <c r="AA240" s="26"/>
      <c r="AB240" s="14"/>
      <c r="AC240" s="15"/>
      <c r="AD240" s="15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</row>
    <row r="241" spans="1:47" ht="15" customHeight="1">
      <c r="A241" s="77" t="s">
        <v>2239</v>
      </c>
      <c r="B241" s="77" t="s">
        <v>2240</v>
      </c>
      <c r="C241" s="137" t="s">
        <v>2241</v>
      </c>
      <c r="D241" s="141">
        <v>3.69</v>
      </c>
      <c r="E241" s="141">
        <f t="shared" si="35"/>
        <v>1.476</v>
      </c>
      <c r="F241" s="78">
        <v>0.875</v>
      </c>
      <c r="G241" s="78">
        <v>0.875</v>
      </c>
      <c r="H241" s="78">
        <v>5.375</v>
      </c>
      <c r="I241" s="78">
        <v>0.06</v>
      </c>
      <c r="J241" s="79">
        <v>6</v>
      </c>
      <c r="K241" s="78">
        <v>5.375</v>
      </c>
      <c r="L241" s="78">
        <v>5.5</v>
      </c>
      <c r="M241" s="78">
        <v>0.875</v>
      </c>
      <c r="N241" s="78">
        <v>0.36</v>
      </c>
      <c r="O241" s="80">
        <f t="shared" si="36"/>
        <v>25.8671875</v>
      </c>
      <c r="P241" s="79">
        <v>432</v>
      </c>
      <c r="Q241" s="78">
        <v>18.5</v>
      </c>
      <c r="R241" s="78">
        <v>13.25</v>
      </c>
      <c r="S241" s="78">
        <v>12</v>
      </c>
      <c r="T241" s="78">
        <v>36</v>
      </c>
      <c r="U241" s="80">
        <f t="shared" si="37"/>
        <v>1.7022569444444444</v>
      </c>
      <c r="V241" s="26"/>
      <c r="W241" s="26"/>
      <c r="X241" s="26"/>
      <c r="Y241" s="26"/>
      <c r="Z241" s="81" t="s">
        <v>26</v>
      </c>
      <c r="AA241" s="26"/>
      <c r="AB241" s="14"/>
      <c r="AC241" s="15"/>
      <c r="AD241" s="15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</row>
    <row r="242" spans="1:47" ht="15" customHeight="1">
      <c r="A242" s="77" t="s">
        <v>2225</v>
      </c>
      <c r="B242" s="77" t="s">
        <v>2226</v>
      </c>
      <c r="C242" s="137" t="s">
        <v>2227</v>
      </c>
      <c r="D242" s="141">
        <v>3.69</v>
      </c>
      <c r="E242" s="141">
        <f t="shared" si="35"/>
        <v>1.476</v>
      </c>
      <c r="F242" s="78">
        <v>0.875</v>
      </c>
      <c r="G242" s="78">
        <v>0.875</v>
      </c>
      <c r="H242" s="78">
        <v>5.375</v>
      </c>
      <c r="I242" s="78">
        <v>0.06</v>
      </c>
      <c r="J242" s="79">
        <v>6</v>
      </c>
      <c r="K242" s="78">
        <v>5.375</v>
      </c>
      <c r="L242" s="78">
        <v>5.5</v>
      </c>
      <c r="M242" s="78">
        <v>0.875</v>
      </c>
      <c r="N242" s="78">
        <v>0.36</v>
      </c>
      <c r="O242" s="80">
        <f t="shared" si="36"/>
        <v>25.8671875</v>
      </c>
      <c r="P242" s="79">
        <v>432</v>
      </c>
      <c r="Q242" s="78">
        <v>18.5</v>
      </c>
      <c r="R242" s="78">
        <v>13.25</v>
      </c>
      <c r="S242" s="78">
        <v>12</v>
      </c>
      <c r="T242" s="78">
        <v>36</v>
      </c>
      <c r="U242" s="80">
        <f t="shared" si="37"/>
        <v>1.7022569444444444</v>
      </c>
      <c r="V242" s="26"/>
      <c r="W242" s="26"/>
      <c r="X242" s="26"/>
      <c r="Y242" s="26"/>
      <c r="Z242" s="81" t="s">
        <v>26</v>
      </c>
      <c r="AA242" s="26"/>
      <c r="AB242" s="14"/>
      <c r="AC242" s="15"/>
      <c r="AD242" s="15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</row>
    <row r="243" spans="1:47" ht="15" customHeight="1">
      <c r="A243" s="77" t="s">
        <v>2234</v>
      </c>
      <c r="B243" s="77" t="s">
        <v>2235</v>
      </c>
      <c r="C243" s="137" t="s">
        <v>2236</v>
      </c>
      <c r="D243" s="141">
        <v>3.69</v>
      </c>
      <c r="E243" s="141">
        <f t="shared" si="35"/>
        <v>1.476</v>
      </c>
      <c r="F243" s="78">
        <v>0.875</v>
      </c>
      <c r="G243" s="78">
        <v>0.875</v>
      </c>
      <c r="H243" s="78">
        <v>5.375</v>
      </c>
      <c r="I243" s="78">
        <v>0.06</v>
      </c>
      <c r="J243" s="79">
        <v>6</v>
      </c>
      <c r="K243" s="78">
        <v>5.375</v>
      </c>
      <c r="L243" s="78">
        <v>5.5</v>
      </c>
      <c r="M243" s="78">
        <v>0.875</v>
      </c>
      <c r="N243" s="78">
        <v>0.36</v>
      </c>
      <c r="O243" s="80">
        <f t="shared" si="36"/>
        <v>25.8671875</v>
      </c>
      <c r="P243" s="79">
        <v>432</v>
      </c>
      <c r="Q243" s="78">
        <v>18.5</v>
      </c>
      <c r="R243" s="78">
        <v>13.25</v>
      </c>
      <c r="S243" s="78">
        <v>12</v>
      </c>
      <c r="T243" s="78">
        <v>36</v>
      </c>
      <c r="U243" s="80">
        <f t="shared" si="37"/>
        <v>1.7022569444444444</v>
      </c>
      <c r="V243" s="26"/>
      <c r="W243" s="26"/>
      <c r="X243" s="26"/>
      <c r="Y243" s="26"/>
      <c r="Z243" s="81" t="s">
        <v>26</v>
      </c>
      <c r="AA243" s="26"/>
      <c r="AB243" s="14"/>
      <c r="AC243" s="15"/>
      <c r="AD243" s="15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</row>
    <row r="244" spans="1:47" ht="15" customHeight="1">
      <c r="A244" s="77" t="s">
        <v>2228</v>
      </c>
      <c r="B244" s="77" t="s">
        <v>2229</v>
      </c>
      <c r="C244" s="137" t="s">
        <v>2230</v>
      </c>
      <c r="D244" s="141">
        <v>3.69</v>
      </c>
      <c r="E244" s="141">
        <f t="shared" si="35"/>
        <v>1.476</v>
      </c>
      <c r="F244" s="78">
        <v>0.875</v>
      </c>
      <c r="G244" s="78">
        <v>0.875</v>
      </c>
      <c r="H244" s="78">
        <v>5.375</v>
      </c>
      <c r="I244" s="78">
        <v>0.06</v>
      </c>
      <c r="J244" s="79">
        <v>6</v>
      </c>
      <c r="K244" s="78">
        <v>5.375</v>
      </c>
      <c r="L244" s="78">
        <v>5.5</v>
      </c>
      <c r="M244" s="78">
        <v>0.875</v>
      </c>
      <c r="N244" s="78">
        <v>0.36</v>
      </c>
      <c r="O244" s="80">
        <f t="shared" si="36"/>
        <v>25.8671875</v>
      </c>
      <c r="P244" s="79">
        <v>432</v>
      </c>
      <c r="Q244" s="78">
        <v>18.5</v>
      </c>
      <c r="R244" s="78">
        <v>13.25</v>
      </c>
      <c r="S244" s="78">
        <v>12</v>
      </c>
      <c r="T244" s="78">
        <v>36</v>
      </c>
      <c r="U244" s="80">
        <f t="shared" si="37"/>
        <v>1.7022569444444444</v>
      </c>
      <c r="V244" s="26"/>
      <c r="W244" s="26"/>
      <c r="X244" s="26"/>
      <c r="Y244" s="26"/>
      <c r="Z244" s="81" t="s">
        <v>26</v>
      </c>
      <c r="AA244" s="26"/>
      <c r="AB244" s="14"/>
      <c r="AC244" s="15"/>
      <c r="AD244" s="15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</row>
    <row r="245" spans="1:47" ht="15" customHeight="1">
      <c r="A245" s="77" t="s">
        <v>2231</v>
      </c>
      <c r="B245" s="77" t="s">
        <v>2232</v>
      </c>
      <c r="C245" s="137" t="s">
        <v>2233</v>
      </c>
      <c r="D245" s="141">
        <v>3.69</v>
      </c>
      <c r="E245" s="141">
        <f t="shared" si="35"/>
        <v>1.476</v>
      </c>
      <c r="F245" s="78">
        <v>0.875</v>
      </c>
      <c r="G245" s="78">
        <v>0.875</v>
      </c>
      <c r="H245" s="78">
        <v>5.375</v>
      </c>
      <c r="I245" s="78">
        <v>0.06</v>
      </c>
      <c r="J245" s="79">
        <v>6</v>
      </c>
      <c r="K245" s="78">
        <v>5.375</v>
      </c>
      <c r="L245" s="78">
        <v>5.5</v>
      </c>
      <c r="M245" s="78">
        <v>0.875</v>
      </c>
      <c r="N245" s="78">
        <v>0.36</v>
      </c>
      <c r="O245" s="80">
        <f t="shared" si="36"/>
        <v>25.8671875</v>
      </c>
      <c r="P245" s="79">
        <v>432</v>
      </c>
      <c r="Q245" s="78">
        <v>18.5</v>
      </c>
      <c r="R245" s="78">
        <v>13.25</v>
      </c>
      <c r="S245" s="78">
        <v>12</v>
      </c>
      <c r="T245" s="78">
        <v>36</v>
      </c>
      <c r="U245" s="80">
        <f t="shared" si="37"/>
        <v>1.7022569444444444</v>
      </c>
      <c r="V245" s="26"/>
      <c r="W245" s="26"/>
      <c r="X245" s="26"/>
      <c r="Y245" s="26"/>
      <c r="Z245" s="81" t="s">
        <v>26</v>
      </c>
      <c r="AA245" s="26"/>
      <c r="AB245" s="14"/>
      <c r="AC245" s="15"/>
      <c r="AD245" s="15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</row>
    <row r="246" spans="1:47" ht="15" customHeight="1">
      <c r="A246" s="77" t="s">
        <v>2237</v>
      </c>
      <c r="B246" s="77" t="s">
        <v>2238</v>
      </c>
      <c r="C246" s="137" t="s">
        <v>5583</v>
      </c>
      <c r="D246" s="141">
        <v>3.69</v>
      </c>
      <c r="E246" s="141">
        <f t="shared" si="35"/>
        <v>1.476</v>
      </c>
      <c r="F246" s="78">
        <v>0.875</v>
      </c>
      <c r="G246" s="78">
        <v>0.875</v>
      </c>
      <c r="H246" s="78">
        <v>5.375</v>
      </c>
      <c r="I246" s="78">
        <v>0.06</v>
      </c>
      <c r="J246" s="79">
        <v>6</v>
      </c>
      <c r="K246" s="78">
        <v>5.375</v>
      </c>
      <c r="L246" s="78">
        <v>5.5</v>
      </c>
      <c r="M246" s="78">
        <v>0.875</v>
      </c>
      <c r="N246" s="78">
        <v>0.36</v>
      </c>
      <c r="O246" s="80">
        <f t="shared" si="36"/>
        <v>25.8671875</v>
      </c>
      <c r="P246" s="79">
        <v>432</v>
      </c>
      <c r="Q246" s="78">
        <v>18.5</v>
      </c>
      <c r="R246" s="78">
        <v>13.25</v>
      </c>
      <c r="S246" s="78">
        <v>12</v>
      </c>
      <c r="T246" s="78">
        <v>36</v>
      </c>
      <c r="U246" s="80">
        <f t="shared" si="37"/>
        <v>1.7022569444444444</v>
      </c>
      <c r="V246" s="26"/>
      <c r="W246" s="26"/>
      <c r="X246" s="26"/>
      <c r="Y246" s="26"/>
      <c r="Z246" s="81" t="s">
        <v>26</v>
      </c>
      <c r="AA246" s="26"/>
      <c r="AB246" s="14"/>
      <c r="AC246" s="15"/>
      <c r="AD246" s="15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</row>
    <row r="247" spans="1:47" ht="15" customHeight="1">
      <c r="A247" s="77" t="s">
        <v>2311</v>
      </c>
      <c r="B247" s="77" t="s">
        <v>2310</v>
      </c>
      <c r="C247" s="137" t="s">
        <v>2312</v>
      </c>
      <c r="D247" s="141">
        <v>3.79</v>
      </c>
      <c r="E247" s="141">
        <f t="shared" si="35"/>
        <v>1.516</v>
      </c>
      <c r="F247" s="78">
        <v>2.125</v>
      </c>
      <c r="G247" s="78">
        <v>1.25</v>
      </c>
      <c r="H247" s="78">
        <v>7.25</v>
      </c>
      <c r="I247" s="78">
        <v>7.5999999999999998E-2</v>
      </c>
      <c r="J247" s="79">
        <v>12</v>
      </c>
      <c r="K247" s="78">
        <v>7.5</v>
      </c>
      <c r="L247" s="78">
        <v>4.5</v>
      </c>
      <c r="M247" s="78">
        <v>3.75</v>
      </c>
      <c r="N247" s="78">
        <v>1.0149999999999999</v>
      </c>
      <c r="O247" s="80">
        <f t="shared" si="36"/>
        <v>126.5625</v>
      </c>
      <c r="P247" s="79">
        <v>144</v>
      </c>
      <c r="Q247" s="78">
        <v>17</v>
      </c>
      <c r="R247" s="78">
        <v>14</v>
      </c>
      <c r="S247" s="78">
        <v>9</v>
      </c>
      <c r="T247" s="78">
        <v>13.25</v>
      </c>
      <c r="U247" s="80">
        <f t="shared" si="37"/>
        <v>1.2395833333333333</v>
      </c>
      <c r="V247" s="26"/>
      <c r="W247" s="26"/>
      <c r="X247" s="26"/>
      <c r="Y247" s="26"/>
      <c r="Z247" s="81" t="s">
        <v>26</v>
      </c>
      <c r="AA247" s="26"/>
      <c r="AB247" s="14"/>
      <c r="AC247" s="15"/>
      <c r="AD247" s="15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</row>
    <row r="248" spans="1:47" ht="15" customHeight="1">
      <c r="A248" s="77" t="s">
        <v>2262</v>
      </c>
      <c r="B248" s="77" t="s">
        <v>2263</v>
      </c>
      <c r="C248" s="137" t="s">
        <v>2264</v>
      </c>
      <c r="D248" s="141">
        <v>3.79</v>
      </c>
      <c r="E248" s="141">
        <f t="shared" si="35"/>
        <v>1.516</v>
      </c>
      <c r="F248" s="78">
        <v>2.125</v>
      </c>
      <c r="G248" s="78">
        <v>1.25</v>
      </c>
      <c r="H248" s="78">
        <v>7.25</v>
      </c>
      <c r="I248" s="78">
        <v>7.5999999999999998E-2</v>
      </c>
      <c r="J248" s="79">
        <v>12</v>
      </c>
      <c r="K248" s="78">
        <v>7.5</v>
      </c>
      <c r="L248" s="78">
        <v>4.5</v>
      </c>
      <c r="M248" s="78">
        <v>3.75</v>
      </c>
      <c r="N248" s="78">
        <v>1.0149999999999999</v>
      </c>
      <c r="O248" s="80">
        <f t="shared" si="36"/>
        <v>126.5625</v>
      </c>
      <c r="P248" s="79">
        <v>144</v>
      </c>
      <c r="Q248" s="78">
        <v>17</v>
      </c>
      <c r="R248" s="78">
        <v>14</v>
      </c>
      <c r="S248" s="78">
        <v>9</v>
      </c>
      <c r="T248" s="78">
        <v>13.25</v>
      </c>
      <c r="U248" s="80">
        <f t="shared" si="37"/>
        <v>1.2395833333333333</v>
      </c>
      <c r="V248" s="26"/>
      <c r="W248" s="26"/>
      <c r="X248" s="26"/>
      <c r="Y248" s="26"/>
      <c r="Z248" s="81" t="s">
        <v>26</v>
      </c>
      <c r="AA248" s="26"/>
      <c r="AB248" s="14"/>
      <c r="AC248" s="15"/>
      <c r="AD248" s="15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</row>
    <row r="249" spans="1:47" ht="15" customHeight="1">
      <c r="A249" s="77" t="s">
        <v>2307</v>
      </c>
      <c r="B249" s="77" t="s">
        <v>2308</v>
      </c>
      <c r="C249" s="137" t="s">
        <v>2309</v>
      </c>
      <c r="D249" s="141">
        <v>3.79</v>
      </c>
      <c r="E249" s="141">
        <f t="shared" si="35"/>
        <v>1.516</v>
      </c>
      <c r="F249" s="78">
        <v>2.125</v>
      </c>
      <c r="G249" s="78">
        <v>1.25</v>
      </c>
      <c r="H249" s="78">
        <v>7.25</v>
      </c>
      <c r="I249" s="78">
        <v>7.5999999999999998E-2</v>
      </c>
      <c r="J249" s="79">
        <v>12</v>
      </c>
      <c r="K249" s="78">
        <v>7.5</v>
      </c>
      <c r="L249" s="78">
        <v>4.5</v>
      </c>
      <c r="M249" s="78">
        <v>3.75</v>
      </c>
      <c r="N249" s="78">
        <v>1.0149999999999999</v>
      </c>
      <c r="O249" s="80">
        <f t="shared" si="36"/>
        <v>126.5625</v>
      </c>
      <c r="P249" s="79">
        <v>144</v>
      </c>
      <c r="Q249" s="78">
        <v>17</v>
      </c>
      <c r="R249" s="78">
        <v>14</v>
      </c>
      <c r="S249" s="78">
        <v>9</v>
      </c>
      <c r="T249" s="78">
        <v>13.25</v>
      </c>
      <c r="U249" s="80">
        <f t="shared" si="37"/>
        <v>1.2395833333333333</v>
      </c>
      <c r="V249" s="26"/>
      <c r="W249" s="26"/>
      <c r="X249" s="26"/>
      <c r="Y249" s="26"/>
      <c r="Z249" s="81" t="s">
        <v>26</v>
      </c>
      <c r="AA249" s="26"/>
      <c r="AB249" s="14"/>
      <c r="AC249" s="15"/>
      <c r="AD249" s="15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</row>
    <row r="250" spans="1:47" ht="15" customHeight="1">
      <c r="A250" s="77" t="s">
        <v>2283</v>
      </c>
      <c r="B250" s="77" t="s">
        <v>2284</v>
      </c>
      <c r="C250" s="137" t="s">
        <v>2285</v>
      </c>
      <c r="D250" s="141">
        <v>3.79</v>
      </c>
      <c r="E250" s="141">
        <f t="shared" si="35"/>
        <v>1.516</v>
      </c>
      <c r="F250" s="78">
        <v>2.125</v>
      </c>
      <c r="G250" s="78">
        <v>1.25</v>
      </c>
      <c r="H250" s="78">
        <v>7.25</v>
      </c>
      <c r="I250" s="78">
        <v>7.5999999999999998E-2</v>
      </c>
      <c r="J250" s="79">
        <v>12</v>
      </c>
      <c r="K250" s="78">
        <v>7.5</v>
      </c>
      <c r="L250" s="78">
        <v>4.5</v>
      </c>
      <c r="M250" s="78">
        <v>3.75</v>
      </c>
      <c r="N250" s="78">
        <v>1.0149999999999999</v>
      </c>
      <c r="O250" s="80">
        <f t="shared" si="36"/>
        <v>126.5625</v>
      </c>
      <c r="P250" s="79">
        <v>144</v>
      </c>
      <c r="Q250" s="78">
        <v>17</v>
      </c>
      <c r="R250" s="78">
        <v>14</v>
      </c>
      <c r="S250" s="78">
        <v>9</v>
      </c>
      <c r="T250" s="78">
        <v>13.25</v>
      </c>
      <c r="U250" s="80">
        <f t="shared" si="37"/>
        <v>1.2395833333333333</v>
      </c>
      <c r="V250" s="26"/>
      <c r="W250" s="26"/>
      <c r="X250" s="26"/>
      <c r="Y250" s="26"/>
      <c r="Z250" s="81" t="s">
        <v>26</v>
      </c>
      <c r="AA250" s="26"/>
      <c r="AB250" s="14"/>
      <c r="AC250" s="15"/>
      <c r="AD250" s="15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</row>
    <row r="251" spans="1:47" ht="15" customHeight="1">
      <c r="A251" s="77" t="s">
        <v>2259</v>
      </c>
      <c r="B251" s="77" t="s">
        <v>2260</v>
      </c>
      <c r="C251" s="137" t="s">
        <v>2261</v>
      </c>
      <c r="D251" s="141">
        <v>3.79</v>
      </c>
      <c r="E251" s="141">
        <f t="shared" si="35"/>
        <v>1.516</v>
      </c>
      <c r="F251" s="78">
        <v>2.125</v>
      </c>
      <c r="G251" s="78">
        <v>1.25</v>
      </c>
      <c r="H251" s="78">
        <v>7.25</v>
      </c>
      <c r="I251" s="78">
        <v>7.5999999999999998E-2</v>
      </c>
      <c r="J251" s="79">
        <v>12</v>
      </c>
      <c r="K251" s="78">
        <v>7.5</v>
      </c>
      <c r="L251" s="78">
        <v>4.5</v>
      </c>
      <c r="M251" s="78">
        <v>3.75</v>
      </c>
      <c r="N251" s="78">
        <v>1.0149999999999999</v>
      </c>
      <c r="O251" s="80">
        <f t="shared" si="36"/>
        <v>126.5625</v>
      </c>
      <c r="P251" s="79">
        <v>144</v>
      </c>
      <c r="Q251" s="78">
        <v>17</v>
      </c>
      <c r="R251" s="78">
        <v>14</v>
      </c>
      <c r="S251" s="78">
        <v>9</v>
      </c>
      <c r="T251" s="78">
        <v>13.25</v>
      </c>
      <c r="U251" s="80">
        <f t="shared" si="37"/>
        <v>1.2395833333333333</v>
      </c>
      <c r="V251" s="26"/>
      <c r="W251" s="26"/>
      <c r="X251" s="26"/>
      <c r="Y251" s="26"/>
      <c r="Z251" s="81" t="s">
        <v>26</v>
      </c>
      <c r="AA251" s="26"/>
      <c r="AB251" s="14"/>
      <c r="AC251" s="15"/>
      <c r="AD251" s="15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</row>
    <row r="252" spans="1:47" ht="15" customHeight="1">
      <c r="A252" s="77" t="s">
        <v>2304</v>
      </c>
      <c r="B252" s="77" t="s">
        <v>2305</v>
      </c>
      <c r="C252" s="137" t="s">
        <v>2306</v>
      </c>
      <c r="D252" s="141">
        <v>3.79</v>
      </c>
      <c r="E252" s="141">
        <f t="shared" si="35"/>
        <v>1.516</v>
      </c>
      <c r="F252" s="78">
        <v>2.125</v>
      </c>
      <c r="G252" s="78">
        <v>1.25</v>
      </c>
      <c r="H252" s="78">
        <v>7.25</v>
      </c>
      <c r="I252" s="78">
        <v>7.5999999999999998E-2</v>
      </c>
      <c r="J252" s="79">
        <v>12</v>
      </c>
      <c r="K252" s="78">
        <v>7.5</v>
      </c>
      <c r="L252" s="78">
        <v>4.5</v>
      </c>
      <c r="M252" s="78">
        <v>3.75</v>
      </c>
      <c r="N252" s="78">
        <v>1.0149999999999999</v>
      </c>
      <c r="O252" s="80">
        <f t="shared" si="36"/>
        <v>126.5625</v>
      </c>
      <c r="P252" s="79">
        <v>144</v>
      </c>
      <c r="Q252" s="78">
        <v>17</v>
      </c>
      <c r="R252" s="78">
        <v>14</v>
      </c>
      <c r="S252" s="78">
        <v>9</v>
      </c>
      <c r="T252" s="78">
        <v>13.25</v>
      </c>
      <c r="U252" s="80">
        <f t="shared" si="37"/>
        <v>1.2395833333333333</v>
      </c>
      <c r="V252" s="26"/>
      <c r="W252" s="26"/>
      <c r="X252" s="26"/>
      <c r="Y252" s="26"/>
      <c r="Z252" s="81" t="s">
        <v>26</v>
      </c>
      <c r="AA252" s="26"/>
      <c r="AB252" s="14"/>
      <c r="AC252" s="15"/>
      <c r="AD252" s="15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</row>
    <row r="253" spans="1:47" ht="15" customHeight="1">
      <c r="A253" s="77" t="s">
        <v>2268</v>
      </c>
      <c r="B253" s="77" t="s">
        <v>2269</v>
      </c>
      <c r="C253" s="137" t="s">
        <v>2270</v>
      </c>
      <c r="D253" s="141">
        <v>3.79</v>
      </c>
      <c r="E253" s="141">
        <f t="shared" si="35"/>
        <v>1.516</v>
      </c>
      <c r="F253" s="78">
        <v>2.125</v>
      </c>
      <c r="G253" s="78">
        <v>1.25</v>
      </c>
      <c r="H253" s="78">
        <v>7.25</v>
      </c>
      <c r="I253" s="78">
        <v>7.5999999999999998E-2</v>
      </c>
      <c r="J253" s="79">
        <v>12</v>
      </c>
      <c r="K253" s="78">
        <v>7.5</v>
      </c>
      <c r="L253" s="78">
        <v>4.5</v>
      </c>
      <c r="M253" s="78">
        <v>3.75</v>
      </c>
      <c r="N253" s="78">
        <v>1.0149999999999999</v>
      </c>
      <c r="O253" s="80">
        <f t="shared" ref="O253:O284" si="38">K253*L253*M253</f>
        <v>126.5625</v>
      </c>
      <c r="P253" s="79">
        <v>144</v>
      </c>
      <c r="Q253" s="78">
        <v>17</v>
      </c>
      <c r="R253" s="78">
        <v>14</v>
      </c>
      <c r="S253" s="78">
        <v>9</v>
      </c>
      <c r="T253" s="78">
        <v>13.25</v>
      </c>
      <c r="U253" s="80">
        <f t="shared" ref="U253:U284" si="39">Q253*R253*S253/1728</f>
        <v>1.2395833333333333</v>
      </c>
      <c r="V253" s="26"/>
      <c r="W253" s="26"/>
      <c r="X253" s="26"/>
      <c r="Y253" s="26"/>
      <c r="Z253" s="81" t="s">
        <v>26</v>
      </c>
      <c r="AA253" s="26"/>
      <c r="AB253" s="14"/>
      <c r="AC253" s="15"/>
      <c r="AD253" s="15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</row>
    <row r="254" spans="1:47" ht="15" customHeight="1">
      <c r="A254" s="77" t="s">
        <v>2280</v>
      </c>
      <c r="B254" s="77" t="s">
        <v>2281</v>
      </c>
      <c r="C254" s="137" t="s">
        <v>2282</v>
      </c>
      <c r="D254" s="141">
        <v>3.79</v>
      </c>
      <c r="E254" s="141">
        <f t="shared" si="35"/>
        <v>1.516</v>
      </c>
      <c r="F254" s="78">
        <v>2.125</v>
      </c>
      <c r="G254" s="78">
        <v>1.25</v>
      </c>
      <c r="H254" s="78">
        <v>7.25</v>
      </c>
      <c r="I254" s="78">
        <v>7.5999999999999998E-2</v>
      </c>
      <c r="J254" s="79">
        <v>12</v>
      </c>
      <c r="K254" s="78">
        <v>7.5</v>
      </c>
      <c r="L254" s="78">
        <v>4.5</v>
      </c>
      <c r="M254" s="78">
        <v>3.75</v>
      </c>
      <c r="N254" s="78">
        <v>1.0149999999999999</v>
      </c>
      <c r="O254" s="80">
        <f t="shared" si="38"/>
        <v>126.5625</v>
      </c>
      <c r="P254" s="79">
        <v>144</v>
      </c>
      <c r="Q254" s="78">
        <v>17</v>
      </c>
      <c r="R254" s="78">
        <v>14</v>
      </c>
      <c r="S254" s="78">
        <v>9</v>
      </c>
      <c r="T254" s="78">
        <v>13.25</v>
      </c>
      <c r="U254" s="80">
        <f t="shared" si="39"/>
        <v>1.2395833333333333</v>
      </c>
      <c r="V254" s="26"/>
      <c r="W254" s="26"/>
      <c r="X254" s="26"/>
      <c r="Y254" s="26"/>
      <c r="Z254" s="81" t="s">
        <v>26</v>
      </c>
      <c r="AA254" s="26"/>
      <c r="AB254" s="14"/>
      <c r="AC254" s="15"/>
      <c r="AD254" s="15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</row>
    <row r="255" spans="1:47" ht="15" customHeight="1">
      <c r="A255" s="77" t="s">
        <v>2286</v>
      </c>
      <c r="B255" s="77" t="s">
        <v>2287</v>
      </c>
      <c r="C255" s="137" t="s">
        <v>2288</v>
      </c>
      <c r="D255" s="141">
        <v>3.79</v>
      </c>
      <c r="E255" s="141">
        <f t="shared" si="35"/>
        <v>1.516</v>
      </c>
      <c r="F255" s="78">
        <v>2.125</v>
      </c>
      <c r="G255" s="78">
        <v>1.25</v>
      </c>
      <c r="H255" s="78">
        <v>7.25</v>
      </c>
      <c r="I255" s="78">
        <v>7.5999999999999998E-2</v>
      </c>
      <c r="J255" s="79">
        <v>12</v>
      </c>
      <c r="K255" s="78">
        <v>7.5</v>
      </c>
      <c r="L255" s="78">
        <v>4.5</v>
      </c>
      <c r="M255" s="78">
        <v>3.75</v>
      </c>
      <c r="N255" s="78">
        <v>1.0149999999999999</v>
      </c>
      <c r="O255" s="80">
        <f t="shared" si="38"/>
        <v>126.5625</v>
      </c>
      <c r="P255" s="79">
        <v>144</v>
      </c>
      <c r="Q255" s="78">
        <v>17</v>
      </c>
      <c r="R255" s="78">
        <v>14</v>
      </c>
      <c r="S255" s="78">
        <v>9</v>
      </c>
      <c r="T255" s="78">
        <v>13.25</v>
      </c>
      <c r="U255" s="80">
        <f t="shared" si="39"/>
        <v>1.2395833333333333</v>
      </c>
      <c r="V255" s="26"/>
      <c r="W255" s="26"/>
      <c r="X255" s="26"/>
      <c r="Y255" s="26"/>
      <c r="Z255" s="81" t="s">
        <v>26</v>
      </c>
      <c r="AA255" s="26"/>
      <c r="AB255" s="14"/>
      <c r="AC255" s="15"/>
      <c r="AD255" s="15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</row>
    <row r="256" spans="1:47" ht="15" customHeight="1">
      <c r="A256" s="77" t="s">
        <v>2274</v>
      </c>
      <c r="B256" s="77" t="s">
        <v>2275</v>
      </c>
      <c r="C256" s="137" t="s">
        <v>2276</v>
      </c>
      <c r="D256" s="141">
        <v>3.79</v>
      </c>
      <c r="E256" s="141">
        <f t="shared" si="35"/>
        <v>1.516</v>
      </c>
      <c r="F256" s="78">
        <v>2.125</v>
      </c>
      <c r="G256" s="78">
        <v>1.25</v>
      </c>
      <c r="H256" s="78">
        <v>7.25</v>
      </c>
      <c r="I256" s="78">
        <v>7.5999999999999998E-2</v>
      </c>
      <c r="J256" s="79">
        <v>12</v>
      </c>
      <c r="K256" s="78">
        <v>7.5</v>
      </c>
      <c r="L256" s="78">
        <v>4.5</v>
      </c>
      <c r="M256" s="78">
        <v>3.75</v>
      </c>
      <c r="N256" s="78">
        <v>1.0149999999999999</v>
      </c>
      <c r="O256" s="80">
        <f t="shared" si="38"/>
        <v>126.5625</v>
      </c>
      <c r="P256" s="79">
        <v>144</v>
      </c>
      <c r="Q256" s="78">
        <v>17</v>
      </c>
      <c r="R256" s="78">
        <v>14</v>
      </c>
      <c r="S256" s="78">
        <v>9</v>
      </c>
      <c r="T256" s="78">
        <v>13.25</v>
      </c>
      <c r="U256" s="80">
        <f t="shared" si="39"/>
        <v>1.2395833333333333</v>
      </c>
      <c r="V256" s="26"/>
      <c r="W256" s="26"/>
      <c r="X256" s="26"/>
      <c r="Y256" s="26"/>
      <c r="Z256" s="81" t="s">
        <v>26</v>
      </c>
      <c r="AA256" s="26"/>
      <c r="AB256" s="14"/>
      <c r="AC256" s="15"/>
      <c r="AD256" s="15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</row>
    <row r="257" spans="1:47" ht="15" customHeight="1">
      <c r="A257" s="77" t="s">
        <v>2277</v>
      </c>
      <c r="B257" s="77" t="s">
        <v>2278</v>
      </c>
      <c r="C257" s="137" t="s">
        <v>2279</v>
      </c>
      <c r="D257" s="141">
        <v>3.79</v>
      </c>
      <c r="E257" s="141">
        <f t="shared" si="35"/>
        <v>1.516</v>
      </c>
      <c r="F257" s="78">
        <v>2.125</v>
      </c>
      <c r="G257" s="78">
        <v>1.25</v>
      </c>
      <c r="H257" s="78">
        <v>7.25</v>
      </c>
      <c r="I257" s="78">
        <v>7.5999999999999998E-2</v>
      </c>
      <c r="J257" s="79">
        <v>12</v>
      </c>
      <c r="K257" s="78">
        <v>7.5</v>
      </c>
      <c r="L257" s="78">
        <v>4.5</v>
      </c>
      <c r="M257" s="78">
        <v>3.75</v>
      </c>
      <c r="N257" s="78">
        <v>1.0149999999999999</v>
      </c>
      <c r="O257" s="80">
        <f t="shared" si="38"/>
        <v>126.5625</v>
      </c>
      <c r="P257" s="79">
        <v>144</v>
      </c>
      <c r="Q257" s="78">
        <v>17</v>
      </c>
      <c r="R257" s="78">
        <v>14</v>
      </c>
      <c r="S257" s="78">
        <v>9</v>
      </c>
      <c r="T257" s="78">
        <v>13.25</v>
      </c>
      <c r="U257" s="80">
        <f t="shared" si="39"/>
        <v>1.2395833333333333</v>
      </c>
      <c r="V257" s="26"/>
      <c r="W257" s="26"/>
      <c r="X257" s="26"/>
      <c r="Y257" s="26"/>
      <c r="Z257" s="81" t="s">
        <v>26</v>
      </c>
      <c r="AA257" s="26"/>
      <c r="AB257" s="14"/>
      <c r="AC257" s="15"/>
      <c r="AD257" s="15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</row>
    <row r="258" spans="1:47" ht="15" customHeight="1">
      <c r="A258" s="77" t="s">
        <v>2271</v>
      </c>
      <c r="B258" s="77" t="s">
        <v>2272</v>
      </c>
      <c r="C258" s="137" t="s">
        <v>2273</v>
      </c>
      <c r="D258" s="141">
        <v>3.79</v>
      </c>
      <c r="E258" s="141">
        <f t="shared" si="35"/>
        <v>1.516</v>
      </c>
      <c r="F258" s="78">
        <v>2.125</v>
      </c>
      <c r="G258" s="78">
        <v>1.25</v>
      </c>
      <c r="H258" s="78">
        <v>7.25</v>
      </c>
      <c r="I258" s="78">
        <v>7.5999999999999998E-2</v>
      </c>
      <c r="J258" s="79">
        <v>12</v>
      </c>
      <c r="K258" s="78">
        <v>7.5</v>
      </c>
      <c r="L258" s="78">
        <v>4.5</v>
      </c>
      <c r="M258" s="78">
        <v>3.75</v>
      </c>
      <c r="N258" s="78">
        <v>1.0149999999999999</v>
      </c>
      <c r="O258" s="80">
        <f t="shared" si="38"/>
        <v>126.5625</v>
      </c>
      <c r="P258" s="79">
        <v>144</v>
      </c>
      <c r="Q258" s="78">
        <v>17</v>
      </c>
      <c r="R258" s="78">
        <v>14</v>
      </c>
      <c r="S258" s="78">
        <v>9</v>
      </c>
      <c r="T258" s="78">
        <v>13.25</v>
      </c>
      <c r="U258" s="80">
        <f t="shared" si="39"/>
        <v>1.2395833333333333</v>
      </c>
      <c r="V258" s="26"/>
      <c r="W258" s="26"/>
      <c r="X258" s="26"/>
      <c r="Y258" s="26"/>
      <c r="Z258" s="81" t="s">
        <v>26</v>
      </c>
      <c r="AA258" s="26"/>
      <c r="AB258" s="14"/>
      <c r="AC258" s="15"/>
      <c r="AD258" s="15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</row>
    <row r="259" spans="1:47" ht="15" customHeight="1">
      <c r="A259" s="77" t="s">
        <v>2265</v>
      </c>
      <c r="B259" s="77" t="s">
        <v>2266</v>
      </c>
      <c r="C259" s="137" t="s">
        <v>2267</v>
      </c>
      <c r="D259" s="141">
        <v>3.79</v>
      </c>
      <c r="E259" s="141">
        <f t="shared" si="35"/>
        <v>1.516</v>
      </c>
      <c r="F259" s="78">
        <v>2.125</v>
      </c>
      <c r="G259" s="78">
        <v>1.25</v>
      </c>
      <c r="H259" s="78">
        <v>7.25</v>
      </c>
      <c r="I259" s="78">
        <v>7.5999999999999998E-2</v>
      </c>
      <c r="J259" s="79">
        <v>12</v>
      </c>
      <c r="K259" s="78">
        <v>7.5</v>
      </c>
      <c r="L259" s="78">
        <v>4.5</v>
      </c>
      <c r="M259" s="78">
        <v>3.75</v>
      </c>
      <c r="N259" s="78">
        <v>1.0149999999999999</v>
      </c>
      <c r="O259" s="80">
        <f t="shared" si="38"/>
        <v>126.5625</v>
      </c>
      <c r="P259" s="79">
        <v>144</v>
      </c>
      <c r="Q259" s="78">
        <v>17</v>
      </c>
      <c r="R259" s="78">
        <v>14</v>
      </c>
      <c r="S259" s="78">
        <v>9</v>
      </c>
      <c r="T259" s="78">
        <v>13.25</v>
      </c>
      <c r="U259" s="80">
        <f t="shared" si="39"/>
        <v>1.2395833333333333</v>
      </c>
      <c r="V259" s="26"/>
      <c r="W259" s="26"/>
      <c r="X259" s="26"/>
      <c r="Y259" s="26"/>
      <c r="Z259" s="81" t="s">
        <v>26</v>
      </c>
      <c r="AA259" s="26"/>
      <c r="AB259" s="14"/>
      <c r="AC259" s="15"/>
      <c r="AD259" s="15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</row>
    <row r="260" spans="1:47" ht="15" customHeight="1">
      <c r="A260" s="77" t="s">
        <v>2298</v>
      </c>
      <c r="B260" s="77" t="s">
        <v>2299</v>
      </c>
      <c r="C260" s="137" t="s">
        <v>2300</v>
      </c>
      <c r="D260" s="141">
        <v>3.79</v>
      </c>
      <c r="E260" s="141">
        <f t="shared" ref="E260:E323" si="40">D260*0.4</f>
        <v>1.516</v>
      </c>
      <c r="F260" s="78">
        <v>2.125</v>
      </c>
      <c r="G260" s="78">
        <v>1.25</v>
      </c>
      <c r="H260" s="78">
        <v>7.25</v>
      </c>
      <c r="I260" s="78">
        <v>7.5999999999999998E-2</v>
      </c>
      <c r="J260" s="79">
        <v>12</v>
      </c>
      <c r="K260" s="78">
        <v>7.5</v>
      </c>
      <c r="L260" s="78">
        <v>4.5</v>
      </c>
      <c r="M260" s="78">
        <v>3.75</v>
      </c>
      <c r="N260" s="78">
        <v>1.0149999999999999</v>
      </c>
      <c r="O260" s="80">
        <f t="shared" si="38"/>
        <v>126.5625</v>
      </c>
      <c r="P260" s="79">
        <v>144</v>
      </c>
      <c r="Q260" s="78">
        <v>17</v>
      </c>
      <c r="R260" s="78">
        <v>14</v>
      </c>
      <c r="S260" s="78">
        <v>9</v>
      </c>
      <c r="T260" s="78">
        <v>13.25</v>
      </c>
      <c r="U260" s="80">
        <f t="shared" si="39"/>
        <v>1.2395833333333333</v>
      </c>
      <c r="V260" s="26"/>
      <c r="W260" s="26"/>
      <c r="X260" s="26"/>
      <c r="Y260" s="26"/>
      <c r="Z260" s="81" t="s">
        <v>26</v>
      </c>
      <c r="AA260" s="26"/>
      <c r="AB260" s="14"/>
      <c r="AC260" s="15"/>
      <c r="AD260" s="15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</row>
    <row r="261" spans="1:47" ht="15" customHeight="1">
      <c r="A261" s="77" t="s">
        <v>2295</v>
      </c>
      <c r="B261" s="77" t="s">
        <v>2296</v>
      </c>
      <c r="C261" s="137" t="s">
        <v>2297</v>
      </c>
      <c r="D261" s="141">
        <v>3.79</v>
      </c>
      <c r="E261" s="141">
        <f t="shared" si="40"/>
        <v>1.516</v>
      </c>
      <c r="F261" s="78">
        <v>2.125</v>
      </c>
      <c r="G261" s="78">
        <v>1.25</v>
      </c>
      <c r="H261" s="78">
        <v>7.25</v>
      </c>
      <c r="I261" s="78">
        <v>7.5999999999999998E-2</v>
      </c>
      <c r="J261" s="79">
        <v>12</v>
      </c>
      <c r="K261" s="78">
        <v>7.5</v>
      </c>
      <c r="L261" s="78">
        <v>4.5</v>
      </c>
      <c r="M261" s="78">
        <v>3.75</v>
      </c>
      <c r="N261" s="78">
        <v>1.0149999999999999</v>
      </c>
      <c r="O261" s="80">
        <f t="shared" si="38"/>
        <v>126.5625</v>
      </c>
      <c r="P261" s="79">
        <v>144</v>
      </c>
      <c r="Q261" s="78">
        <v>17</v>
      </c>
      <c r="R261" s="78">
        <v>14</v>
      </c>
      <c r="S261" s="78">
        <v>9</v>
      </c>
      <c r="T261" s="78">
        <v>13.25</v>
      </c>
      <c r="U261" s="80">
        <f t="shared" si="39"/>
        <v>1.2395833333333333</v>
      </c>
      <c r="V261" s="26"/>
      <c r="W261" s="26"/>
      <c r="X261" s="26"/>
      <c r="Y261" s="26"/>
      <c r="Z261" s="81" t="s">
        <v>26</v>
      </c>
      <c r="AA261" s="26"/>
      <c r="AB261" s="14"/>
      <c r="AC261" s="15"/>
      <c r="AD261" s="15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</row>
    <row r="262" spans="1:47" ht="15" customHeight="1">
      <c r="A262" s="77" t="s">
        <v>2289</v>
      </c>
      <c r="B262" s="77" t="s">
        <v>2290</v>
      </c>
      <c r="C262" s="137" t="s">
        <v>2291</v>
      </c>
      <c r="D262" s="141">
        <v>3.79</v>
      </c>
      <c r="E262" s="141">
        <f t="shared" si="40"/>
        <v>1.516</v>
      </c>
      <c r="F262" s="78">
        <v>2.125</v>
      </c>
      <c r="G262" s="78">
        <v>1.25</v>
      </c>
      <c r="H262" s="78">
        <v>7.25</v>
      </c>
      <c r="I262" s="78">
        <v>7.5999999999999998E-2</v>
      </c>
      <c r="J262" s="79">
        <v>12</v>
      </c>
      <c r="K262" s="78">
        <v>7.5</v>
      </c>
      <c r="L262" s="78">
        <v>4.5</v>
      </c>
      <c r="M262" s="78">
        <v>3.75</v>
      </c>
      <c r="N262" s="78">
        <v>1.0149999999999999</v>
      </c>
      <c r="O262" s="80">
        <f t="shared" si="38"/>
        <v>126.5625</v>
      </c>
      <c r="P262" s="79">
        <v>144</v>
      </c>
      <c r="Q262" s="78">
        <v>17</v>
      </c>
      <c r="R262" s="78">
        <v>14</v>
      </c>
      <c r="S262" s="78">
        <v>9</v>
      </c>
      <c r="T262" s="78">
        <v>13.25</v>
      </c>
      <c r="U262" s="80">
        <f t="shared" si="39"/>
        <v>1.2395833333333333</v>
      </c>
      <c r="V262" s="26"/>
      <c r="W262" s="26"/>
      <c r="X262" s="26"/>
      <c r="Y262" s="26"/>
      <c r="Z262" s="81" t="s">
        <v>26</v>
      </c>
      <c r="AA262" s="26"/>
      <c r="AB262" s="14"/>
      <c r="AC262" s="15"/>
      <c r="AD262" s="15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</row>
    <row r="263" spans="1:47" ht="15" customHeight="1">
      <c r="A263" s="77" t="s">
        <v>2292</v>
      </c>
      <c r="B263" s="77" t="s">
        <v>2293</v>
      </c>
      <c r="C263" s="137" t="s">
        <v>2294</v>
      </c>
      <c r="D263" s="141">
        <v>3.79</v>
      </c>
      <c r="E263" s="141">
        <f t="shared" si="40"/>
        <v>1.516</v>
      </c>
      <c r="F263" s="78">
        <v>2.125</v>
      </c>
      <c r="G263" s="78">
        <v>1.25</v>
      </c>
      <c r="H263" s="78">
        <v>7.25</v>
      </c>
      <c r="I263" s="78">
        <v>7.5999999999999998E-2</v>
      </c>
      <c r="J263" s="79">
        <v>12</v>
      </c>
      <c r="K263" s="78">
        <v>7.5</v>
      </c>
      <c r="L263" s="78">
        <v>4.5</v>
      </c>
      <c r="M263" s="78">
        <v>3.75</v>
      </c>
      <c r="N263" s="78">
        <v>1.0149999999999999</v>
      </c>
      <c r="O263" s="80">
        <f t="shared" si="38"/>
        <v>126.5625</v>
      </c>
      <c r="P263" s="79">
        <v>144</v>
      </c>
      <c r="Q263" s="78">
        <v>17</v>
      </c>
      <c r="R263" s="78">
        <v>14</v>
      </c>
      <c r="S263" s="78">
        <v>9</v>
      </c>
      <c r="T263" s="78">
        <v>13.25</v>
      </c>
      <c r="U263" s="80">
        <f t="shared" si="39"/>
        <v>1.2395833333333333</v>
      </c>
      <c r="V263" s="26"/>
      <c r="W263" s="26"/>
      <c r="X263" s="26"/>
      <c r="Y263" s="26"/>
      <c r="Z263" s="81" t="s">
        <v>26</v>
      </c>
      <c r="AA263" s="26"/>
      <c r="AB263" s="14"/>
      <c r="AC263" s="15"/>
      <c r="AD263" s="15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</row>
    <row r="264" spans="1:47" ht="15" customHeight="1">
      <c r="A264" s="77" t="s">
        <v>2301</v>
      </c>
      <c r="B264" s="77" t="s">
        <v>2302</v>
      </c>
      <c r="C264" s="137" t="s">
        <v>2303</v>
      </c>
      <c r="D264" s="141">
        <v>3.79</v>
      </c>
      <c r="E264" s="141">
        <f t="shared" si="40"/>
        <v>1.516</v>
      </c>
      <c r="F264" s="78">
        <v>2.125</v>
      </c>
      <c r="G264" s="78">
        <v>1.25</v>
      </c>
      <c r="H264" s="78">
        <v>7.25</v>
      </c>
      <c r="I264" s="78">
        <v>7.5999999999999998E-2</v>
      </c>
      <c r="J264" s="79">
        <v>12</v>
      </c>
      <c r="K264" s="78">
        <v>7.5</v>
      </c>
      <c r="L264" s="78">
        <v>4.5</v>
      </c>
      <c r="M264" s="78">
        <v>3.75</v>
      </c>
      <c r="N264" s="78">
        <v>1.0149999999999999</v>
      </c>
      <c r="O264" s="80">
        <f t="shared" si="38"/>
        <v>126.5625</v>
      </c>
      <c r="P264" s="79">
        <v>144</v>
      </c>
      <c r="Q264" s="78">
        <v>17</v>
      </c>
      <c r="R264" s="78">
        <v>14</v>
      </c>
      <c r="S264" s="78">
        <v>9</v>
      </c>
      <c r="T264" s="78">
        <v>13.25</v>
      </c>
      <c r="U264" s="80">
        <f t="shared" si="39"/>
        <v>1.2395833333333333</v>
      </c>
      <c r="V264" s="26"/>
      <c r="W264" s="26"/>
      <c r="X264" s="26"/>
      <c r="Y264" s="26"/>
      <c r="Z264" s="81" t="s">
        <v>26</v>
      </c>
      <c r="AA264" s="26"/>
      <c r="AB264" s="14"/>
      <c r="AC264" s="15"/>
      <c r="AD264" s="15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</row>
    <row r="265" spans="1:47" ht="15" customHeight="1">
      <c r="A265" s="77" t="s">
        <v>2256</v>
      </c>
      <c r="B265" s="77" t="s">
        <v>2257</v>
      </c>
      <c r="C265" s="137" t="s">
        <v>2258</v>
      </c>
      <c r="D265" s="141">
        <v>3.79</v>
      </c>
      <c r="E265" s="141">
        <f t="shared" si="40"/>
        <v>1.516</v>
      </c>
      <c r="F265" s="78">
        <v>2.125</v>
      </c>
      <c r="G265" s="78">
        <v>1.25</v>
      </c>
      <c r="H265" s="78">
        <v>7.25</v>
      </c>
      <c r="I265" s="78">
        <v>7.5999999999999998E-2</v>
      </c>
      <c r="J265" s="79">
        <v>12</v>
      </c>
      <c r="K265" s="78">
        <v>7.5</v>
      </c>
      <c r="L265" s="78">
        <v>4.5</v>
      </c>
      <c r="M265" s="78">
        <v>3.75</v>
      </c>
      <c r="N265" s="78">
        <v>1.0149999999999999</v>
      </c>
      <c r="O265" s="80">
        <f t="shared" si="38"/>
        <v>126.5625</v>
      </c>
      <c r="P265" s="79">
        <v>144</v>
      </c>
      <c r="Q265" s="78">
        <v>17</v>
      </c>
      <c r="R265" s="78">
        <v>14</v>
      </c>
      <c r="S265" s="78">
        <v>9</v>
      </c>
      <c r="T265" s="78">
        <v>13.25</v>
      </c>
      <c r="U265" s="80">
        <f t="shared" si="39"/>
        <v>1.2395833333333333</v>
      </c>
      <c r="V265" s="26"/>
      <c r="W265" s="26"/>
      <c r="X265" s="26"/>
      <c r="Y265" s="26"/>
      <c r="Z265" s="81" t="s">
        <v>26</v>
      </c>
      <c r="AA265" s="26"/>
      <c r="AB265" s="14"/>
      <c r="AC265" s="15"/>
      <c r="AD265" s="15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</row>
    <row r="266" spans="1:47" ht="15" customHeight="1">
      <c r="A266" s="77" t="s">
        <v>2242</v>
      </c>
      <c r="B266" s="77" t="s">
        <v>2243</v>
      </c>
      <c r="C266" s="137" t="s">
        <v>2244</v>
      </c>
      <c r="D266" s="141">
        <v>3.79</v>
      </c>
      <c r="E266" s="141">
        <f t="shared" si="40"/>
        <v>1.516</v>
      </c>
      <c r="F266" s="78">
        <v>2.125</v>
      </c>
      <c r="G266" s="78">
        <v>1.25</v>
      </c>
      <c r="H266" s="78">
        <v>7.25</v>
      </c>
      <c r="I266" s="78">
        <v>7.5999999999999998E-2</v>
      </c>
      <c r="J266" s="79">
        <v>12</v>
      </c>
      <c r="K266" s="78">
        <v>7.5</v>
      </c>
      <c r="L266" s="78">
        <v>4.5</v>
      </c>
      <c r="M266" s="78">
        <v>3.75</v>
      </c>
      <c r="N266" s="78">
        <v>1.0149999999999999</v>
      </c>
      <c r="O266" s="80">
        <f t="shared" si="38"/>
        <v>126.5625</v>
      </c>
      <c r="P266" s="79">
        <v>144</v>
      </c>
      <c r="Q266" s="78">
        <v>17</v>
      </c>
      <c r="R266" s="78">
        <v>14</v>
      </c>
      <c r="S266" s="78">
        <v>9</v>
      </c>
      <c r="T266" s="78">
        <v>13.25</v>
      </c>
      <c r="U266" s="80">
        <f t="shared" si="39"/>
        <v>1.2395833333333333</v>
      </c>
      <c r="V266" s="26"/>
      <c r="W266" s="26"/>
      <c r="X266" s="26"/>
      <c r="Y266" s="26"/>
      <c r="Z266" s="81" t="s">
        <v>26</v>
      </c>
      <c r="AA266" s="26"/>
      <c r="AB266" s="14"/>
      <c r="AC266" s="15"/>
      <c r="AD266" s="15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</row>
    <row r="267" spans="1:47" ht="15" customHeight="1">
      <c r="A267" s="77" t="s">
        <v>2251</v>
      </c>
      <c r="B267" s="77" t="s">
        <v>2252</v>
      </c>
      <c r="C267" s="137" t="s">
        <v>2253</v>
      </c>
      <c r="D267" s="141">
        <v>3.79</v>
      </c>
      <c r="E267" s="141">
        <f t="shared" si="40"/>
        <v>1.516</v>
      </c>
      <c r="F267" s="78">
        <v>2.125</v>
      </c>
      <c r="G267" s="78">
        <v>1.25</v>
      </c>
      <c r="H267" s="78">
        <v>7.25</v>
      </c>
      <c r="I267" s="78">
        <v>7.5999999999999998E-2</v>
      </c>
      <c r="J267" s="79">
        <v>12</v>
      </c>
      <c r="K267" s="78">
        <v>7.5</v>
      </c>
      <c r="L267" s="78">
        <v>4.5</v>
      </c>
      <c r="M267" s="78">
        <v>3.75</v>
      </c>
      <c r="N267" s="78">
        <v>1.0149999999999999</v>
      </c>
      <c r="O267" s="80">
        <f t="shared" si="38"/>
        <v>126.5625</v>
      </c>
      <c r="P267" s="79">
        <v>144</v>
      </c>
      <c r="Q267" s="78">
        <v>17</v>
      </c>
      <c r="R267" s="78">
        <v>14</v>
      </c>
      <c r="S267" s="78">
        <v>9</v>
      </c>
      <c r="T267" s="78">
        <v>13.25</v>
      </c>
      <c r="U267" s="80">
        <f t="shared" si="39"/>
        <v>1.2395833333333333</v>
      </c>
      <c r="V267" s="26"/>
      <c r="W267" s="26"/>
      <c r="X267" s="26"/>
      <c r="Y267" s="26"/>
      <c r="Z267" s="81" t="s">
        <v>26</v>
      </c>
      <c r="AA267" s="26"/>
      <c r="AB267" s="14"/>
      <c r="AC267" s="15"/>
      <c r="AD267" s="15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</row>
    <row r="268" spans="1:47" ht="15" customHeight="1">
      <c r="A268" s="77" t="s">
        <v>2245</v>
      </c>
      <c r="B268" s="77" t="s">
        <v>2246</v>
      </c>
      <c r="C268" s="137" t="s">
        <v>2247</v>
      </c>
      <c r="D268" s="141">
        <v>3.79</v>
      </c>
      <c r="E268" s="141">
        <f t="shared" si="40"/>
        <v>1.516</v>
      </c>
      <c r="F268" s="78">
        <v>2.125</v>
      </c>
      <c r="G268" s="78">
        <v>1.25</v>
      </c>
      <c r="H268" s="78">
        <v>7.25</v>
      </c>
      <c r="I268" s="78">
        <v>7.5999999999999998E-2</v>
      </c>
      <c r="J268" s="79">
        <v>12</v>
      </c>
      <c r="K268" s="78">
        <v>7.5</v>
      </c>
      <c r="L268" s="78">
        <v>4.5</v>
      </c>
      <c r="M268" s="78">
        <v>3.75</v>
      </c>
      <c r="N268" s="78">
        <v>1.0149999999999999</v>
      </c>
      <c r="O268" s="80">
        <f t="shared" si="38"/>
        <v>126.5625</v>
      </c>
      <c r="P268" s="79">
        <v>144</v>
      </c>
      <c r="Q268" s="78">
        <v>17</v>
      </c>
      <c r="R268" s="78">
        <v>14</v>
      </c>
      <c r="S268" s="78">
        <v>9</v>
      </c>
      <c r="T268" s="78">
        <v>13.25</v>
      </c>
      <c r="U268" s="80">
        <f t="shared" si="39"/>
        <v>1.2395833333333333</v>
      </c>
      <c r="V268" s="26"/>
      <c r="W268" s="26"/>
      <c r="X268" s="26"/>
      <c r="Y268" s="26"/>
      <c r="Z268" s="81" t="s">
        <v>26</v>
      </c>
      <c r="AA268" s="26"/>
      <c r="AB268" s="14"/>
      <c r="AC268" s="15"/>
      <c r="AD268" s="15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</row>
    <row r="269" spans="1:47" ht="15" customHeight="1">
      <c r="A269" s="77" t="s">
        <v>2248</v>
      </c>
      <c r="B269" s="77" t="s">
        <v>2249</v>
      </c>
      <c r="C269" s="137" t="s">
        <v>2250</v>
      </c>
      <c r="D269" s="141">
        <v>3.79</v>
      </c>
      <c r="E269" s="141">
        <f t="shared" si="40"/>
        <v>1.516</v>
      </c>
      <c r="F269" s="78">
        <v>2.125</v>
      </c>
      <c r="G269" s="78">
        <v>1.25</v>
      </c>
      <c r="H269" s="78">
        <v>7.25</v>
      </c>
      <c r="I269" s="78">
        <v>7.5999999999999998E-2</v>
      </c>
      <c r="J269" s="79">
        <v>12</v>
      </c>
      <c r="K269" s="78">
        <v>7.5</v>
      </c>
      <c r="L269" s="78">
        <v>4.5</v>
      </c>
      <c r="M269" s="78">
        <v>3.75</v>
      </c>
      <c r="N269" s="78">
        <v>1.0149999999999999</v>
      </c>
      <c r="O269" s="80">
        <f t="shared" si="38"/>
        <v>126.5625</v>
      </c>
      <c r="P269" s="79">
        <v>144</v>
      </c>
      <c r="Q269" s="78">
        <v>17</v>
      </c>
      <c r="R269" s="78">
        <v>14</v>
      </c>
      <c r="S269" s="78">
        <v>9</v>
      </c>
      <c r="T269" s="78">
        <v>13.25</v>
      </c>
      <c r="U269" s="80">
        <f t="shared" si="39"/>
        <v>1.2395833333333333</v>
      </c>
      <c r="V269" s="26"/>
      <c r="W269" s="26"/>
      <c r="X269" s="26"/>
      <c r="Y269" s="26"/>
      <c r="Z269" s="81" t="s">
        <v>26</v>
      </c>
      <c r="AA269" s="26"/>
      <c r="AB269" s="14"/>
      <c r="AC269" s="15"/>
      <c r="AD269" s="15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</row>
    <row r="270" spans="1:47" ht="15" customHeight="1">
      <c r="A270" s="77" t="s">
        <v>2254</v>
      </c>
      <c r="B270" s="77" t="s">
        <v>2255</v>
      </c>
      <c r="C270" s="137" t="s">
        <v>5584</v>
      </c>
      <c r="D270" s="141">
        <v>3.79</v>
      </c>
      <c r="E270" s="141">
        <f t="shared" si="40"/>
        <v>1.516</v>
      </c>
      <c r="F270" s="78">
        <v>2.125</v>
      </c>
      <c r="G270" s="78">
        <v>1.25</v>
      </c>
      <c r="H270" s="78">
        <v>7.25</v>
      </c>
      <c r="I270" s="78">
        <v>7.5999999999999998E-2</v>
      </c>
      <c r="J270" s="79">
        <v>12</v>
      </c>
      <c r="K270" s="78">
        <v>7.5</v>
      </c>
      <c r="L270" s="78">
        <v>4.5</v>
      </c>
      <c r="M270" s="78">
        <v>3.75</v>
      </c>
      <c r="N270" s="78">
        <v>1.0149999999999999</v>
      </c>
      <c r="O270" s="80">
        <f t="shared" si="38"/>
        <v>126.5625</v>
      </c>
      <c r="P270" s="79">
        <v>144</v>
      </c>
      <c r="Q270" s="78">
        <v>17</v>
      </c>
      <c r="R270" s="78">
        <v>14</v>
      </c>
      <c r="S270" s="78">
        <v>9</v>
      </c>
      <c r="T270" s="78">
        <v>13.25</v>
      </c>
      <c r="U270" s="80">
        <f t="shared" si="39"/>
        <v>1.2395833333333333</v>
      </c>
      <c r="V270" s="26"/>
      <c r="W270" s="26"/>
      <c r="X270" s="26"/>
      <c r="Y270" s="26"/>
      <c r="Z270" s="81" t="s">
        <v>26</v>
      </c>
      <c r="AA270" s="26"/>
      <c r="AB270" s="14"/>
      <c r="AC270" s="15"/>
      <c r="AD270" s="15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</row>
    <row r="271" spans="1:47" ht="15" customHeight="1">
      <c r="A271" s="77" t="s">
        <v>2313</v>
      </c>
      <c r="B271" s="77" t="s">
        <v>2314</v>
      </c>
      <c r="C271" s="137" t="s">
        <v>2315</v>
      </c>
      <c r="D271" s="141">
        <v>531.36</v>
      </c>
      <c r="E271" s="141">
        <f t="shared" si="40"/>
        <v>212.54400000000001</v>
      </c>
      <c r="F271" s="78">
        <v>8.5</v>
      </c>
      <c r="G271" s="78">
        <v>8.5</v>
      </c>
      <c r="H271" s="78">
        <v>12</v>
      </c>
      <c r="I271" s="78">
        <v>15</v>
      </c>
      <c r="J271" s="79">
        <v>1</v>
      </c>
      <c r="K271" s="78">
        <v>8.5</v>
      </c>
      <c r="L271" s="78">
        <v>8.5</v>
      </c>
      <c r="M271" s="78">
        <v>8.5</v>
      </c>
      <c r="N271" s="78">
        <v>15</v>
      </c>
      <c r="O271" s="80">
        <f t="shared" si="38"/>
        <v>614.125</v>
      </c>
      <c r="P271" s="79">
        <v>1</v>
      </c>
      <c r="Q271" s="78">
        <v>22</v>
      </c>
      <c r="R271" s="78">
        <v>17</v>
      </c>
      <c r="S271" s="78">
        <v>12</v>
      </c>
      <c r="T271" s="78">
        <v>16</v>
      </c>
      <c r="U271" s="80">
        <f t="shared" si="39"/>
        <v>2.5972222222222223</v>
      </c>
      <c r="V271" s="26"/>
      <c r="W271" s="26"/>
      <c r="X271" s="26"/>
      <c r="Y271" s="26"/>
      <c r="Z271" s="81" t="s">
        <v>26</v>
      </c>
      <c r="AA271" s="26"/>
      <c r="AB271" s="14"/>
      <c r="AC271" s="15"/>
      <c r="AD271" s="15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</row>
    <row r="272" spans="1:47" ht="15" customHeight="1">
      <c r="A272" s="77" t="s">
        <v>2367</v>
      </c>
      <c r="B272" s="77" t="s">
        <v>2368</v>
      </c>
      <c r="C272" s="137" t="s">
        <v>2369</v>
      </c>
      <c r="D272" s="141">
        <v>3.69</v>
      </c>
      <c r="E272" s="141">
        <f t="shared" si="40"/>
        <v>1.476</v>
      </c>
      <c r="F272" s="78">
        <v>0.875</v>
      </c>
      <c r="G272" s="78">
        <v>0.875</v>
      </c>
      <c r="H272" s="78">
        <v>5.375</v>
      </c>
      <c r="I272" s="78">
        <v>0.06</v>
      </c>
      <c r="J272" s="79">
        <v>6</v>
      </c>
      <c r="K272" s="78">
        <v>5.375</v>
      </c>
      <c r="L272" s="78">
        <v>5.5</v>
      </c>
      <c r="M272" s="78">
        <v>0.875</v>
      </c>
      <c r="N272" s="78">
        <v>0.36</v>
      </c>
      <c r="O272" s="80">
        <f t="shared" si="38"/>
        <v>25.8671875</v>
      </c>
      <c r="P272" s="79">
        <v>432</v>
      </c>
      <c r="Q272" s="78">
        <v>17</v>
      </c>
      <c r="R272" s="78">
        <v>12.5</v>
      </c>
      <c r="S272" s="78">
        <v>12.5</v>
      </c>
      <c r="T272" s="78">
        <v>30</v>
      </c>
      <c r="U272" s="80">
        <f t="shared" si="39"/>
        <v>1.537181712962963</v>
      </c>
      <c r="V272" s="26"/>
      <c r="W272" s="26"/>
      <c r="X272" s="26"/>
      <c r="Y272" s="26"/>
      <c r="Z272" s="81" t="s">
        <v>26</v>
      </c>
      <c r="AA272" s="26"/>
      <c r="AB272" s="14"/>
      <c r="AC272" s="15"/>
      <c r="AD272" s="15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</row>
    <row r="273" spans="1:47" ht="15" customHeight="1">
      <c r="A273" s="77" t="s">
        <v>2319</v>
      </c>
      <c r="B273" s="77" t="s">
        <v>2320</v>
      </c>
      <c r="C273" s="137" t="s">
        <v>2321</v>
      </c>
      <c r="D273" s="141">
        <v>3.69</v>
      </c>
      <c r="E273" s="141">
        <f t="shared" si="40"/>
        <v>1.476</v>
      </c>
      <c r="F273" s="78">
        <v>0.875</v>
      </c>
      <c r="G273" s="78">
        <v>0.875</v>
      </c>
      <c r="H273" s="78">
        <v>5.375</v>
      </c>
      <c r="I273" s="78">
        <v>0.06</v>
      </c>
      <c r="J273" s="79">
        <v>6</v>
      </c>
      <c r="K273" s="78">
        <v>5.375</v>
      </c>
      <c r="L273" s="78">
        <v>5.5</v>
      </c>
      <c r="M273" s="78">
        <v>0.875</v>
      </c>
      <c r="N273" s="78">
        <v>0.36</v>
      </c>
      <c r="O273" s="80">
        <f t="shared" si="38"/>
        <v>25.8671875</v>
      </c>
      <c r="P273" s="79">
        <v>432</v>
      </c>
      <c r="Q273" s="78">
        <v>17</v>
      </c>
      <c r="R273" s="78">
        <v>12.5</v>
      </c>
      <c r="S273" s="78">
        <v>12.5</v>
      </c>
      <c r="T273" s="78">
        <v>30</v>
      </c>
      <c r="U273" s="80">
        <f t="shared" si="39"/>
        <v>1.537181712962963</v>
      </c>
      <c r="V273" s="26"/>
      <c r="W273" s="26"/>
      <c r="X273" s="26"/>
      <c r="Y273" s="26"/>
      <c r="Z273" s="81" t="s">
        <v>26</v>
      </c>
      <c r="AA273" s="26"/>
      <c r="AB273" s="14"/>
      <c r="AC273" s="15"/>
      <c r="AD273" s="15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</row>
    <row r="274" spans="1:47" ht="15" customHeight="1">
      <c r="A274" s="77" t="s">
        <v>2364</v>
      </c>
      <c r="B274" s="77" t="s">
        <v>2365</v>
      </c>
      <c r="C274" s="137" t="s">
        <v>2366</v>
      </c>
      <c r="D274" s="141">
        <v>3.69</v>
      </c>
      <c r="E274" s="141">
        <f t="shared" si="40"/>
        <v>1.476</v>
      </c>
      <c r="F274" s="78">
        <v>0.875</v>
      </c>
      <c r="G274" s="78">
        <v>0.875</v>
      </c>
      <c r="H274" s="78">
        <v>5.375</v>
      </c>
      <c r="I274" s="78">
        <v>0.06</v>
      </c>
      <c r="J274" s="79">
        <v>6</v>
      </c>
      <c r="K274" s="78">
        <v>5.375</v>
      </c>
      <c r="L274" s="78">
        <v>5.5</v>
      </c>
      <c r="M274" s="78">
        <v>0.875</v>
      </c>
      <c r="N274" s="78">
        <v>0.36</v>
      </c>
      <c r="O274" s="80">
        <f t="shared" si="38"/>
        <v>25.8671875</v>
      </c>
      <c r="P274" s="79">
        <v>432</v>
      </c>
      <c r="Q274" s="78">
        <v>17</v>
      </c>
      <c r="R274" s="78">
        <v>12.5</v>
      </c>
      <c r="S274" s="78">
        <v>12.5</v>
      </c>
      <c r="T274" s="78">
        <v>30</v>
      </c>
      <c r="U274" s="80">
        <f t="shared" si="39"/>
        <v>1.537181712962963</v>
      </c>
      <c r="V274" s="26"/>
      <c r="W274" s="26"/>
      <c r="X274" s="26"/>
      <c r="Y274" s="26"/>
      <c r="Z274" s="81" t="s">
        <v>26</v>
      </c>
      <c r="AA274" s="26"/>
      <c r="AB274" s="14"/>
      <c r="AC274" s="15"/>
      <c r="AD274" s="15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</row>
    <row r="275" spans="1:47" ht="15" customHeight="1">
      <c r="A275" s="77" t="s">
        <v>2340</v>
      </c>
      <c r="B275" s="77" t="s">
        <v>2341</v>
      </c>
      <c r="C275" s="137" t="s">
        <v>2342</v>
      </c>
      <c r="D275" s="141">
        <v>3.69</v>
      </c>
      <c r="E275" s="141">
        <f t="shared" si="40"/>
        <v>1.476</v>
      </c>
      <c r="F275" s="78">
        <v>0.875</v>
      </c>
      <c r="G275" s="78">
        <v>0.875</v>
      </c>
      <c r="H275" s="78">
        <v>5.375</v>
      </c>
      <c r="I275" s="78">
        <v>0.06</v>
      </c>
      <c r="J275" s="79">
        <v>6</v>
      </c>
      <c r="K275" s="78">
        <v>5.375</v>
      </c>
      <c r="L275" s="78">
        <v>5.5</v>
      </c>
      <c r="M275" s="78">
        <v>0.875</v>
      </c>
      <c r="N275" s="78">
        <v>0.36</v>
      </c>
      <c r="O275" s="80">
        <f t="shared" si="38"/>
        <v>25.8671875</v>
      </c>
      <c r="P275" s="79">
        <v>432</v>
      </c>
      <c r="Q275" s="78">
        <v>17</v>
      </c>
      <c r="R275" s="78">
        <v>12.5</v>
      </c>
      <c r="S275" s="78">
        <v>12.5</v>
      </c>
      <c r="T275" s="78">
        <v>30</v>
      </c>
      <c r="U275" s="80">
        <f t="shared" si="39"/>
        <v>1.537181712962963</v>
      </c>
      <c r="V275" s="26"/>
      <c r="W275" s="26"/>
      <c r="X275" s="26"/>
      <c r="Y275" s="26"/>
      <c r="Z275" s="81" t="s">
        <v>26</v>
      </c>
      <c r="AA275" s="26"/>
      <c r="AB275" s="14"/>
      <c r="AC275" s="15"/>
      <c r="AD275" s="15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</row>
    <row r="276" spans="1:47" ht="15" customHeight="1">
      <c r="A276" s="77" t="s">
        <v>2316</v>
      </c>
      <c r="B276" s="77" t="s">
        <v>2317</v>
      </c>
      <c r="C276" s="137" t="s">
        <v>2318</v>
      </c>
      <c r="D276" s="141">
        <v>3.69</v>
      </c>
      <c r="E276" s="141">
        <f t="shared" si="40"/>
        <v>1.476</v>
      </c>
      <c r="F276" s="78">
        <v>0.875</v>
      </c>
      <c r="G276" s="78">
        <v>0.875</v>
      </c>
      <c r="H276" s="78">
        <v>5.375</v>
      </c>
      <c r="I276" s="78">
        <v>0.06</v>
      </c>
      <c r="J276" s="79">
        <v>6</v>
      </c>
      <c r="K276" s="78">
        <v>5.375</v>
      </c>
      <c r="L276" s="78">
        <v>5.5</v>
      </c>
      <c r="M276" s="78">
        <v>0.875</v>
      </c>
      <c r="N276" s="78">
        <v>0.36</v>
      </c>
      <c r="O276" s="80">
        <f t="shared" si="38"/>
        <v>25.8671875</v>
      </c>
      <c r="P276" s="79">
        <v>432</v>
      </c>
      <c r="Q276" s="78">
        <v>17</v>
      </c>
      <c r="R276" s="78">
        <v>12.5</v>
      </c>
      <c r="S276" s="78">
        <v>12.5</v>
      </c>
      <c r="T276" s="78">
        <v>30</v>
      </c>
      <c r="U276" s="80">
        <f t="shared" si="39"/>
        <v>1.537181712962963</v>
      </c>
      <c r="V276" s="26"/>
      <c r="W276" s="26"/>
      <c r="X276" s="26"/>
      <c r="Y276" s="26"/>
      <c r="Z276" s="81" t="s">
        <v>26</v>
      </c>
      <c r="AA276" s="26"/>
      <c r="AB276" s="14"/>
      <c r="AC276" s="15"/>
      <c r="AD276" s="15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</row>
    <row r="277" spans="1:47" ht="15" customHeight="1">
      <c r="A277" s="77" t="s">
        <v>2361</v>
      </c>
      <c r="B277" s="77" t="s">
        <v>2362</v>
      </c>
      <c r="C277" s="137" t="s">
        <v>2363</v>
      </c>
      <c r="D277" s="141">
        <v>3.69</v>
      </c>
      <c r="E277" s="141">
        <f t="shared" si="40"/>
        <v>1.476</v>
      </c>
      <c r="F277" s="78">
        <v>0.875</v>
      </c>
      <c r="G277" s="78">
        <v>0.875</v>
      </c>
      <c r="H277" s="78">
        <v>5.375</v>
      </c>
      <c r="I277" s="78">
        <v>0.06</v>
      </c>
      <c r="J277" s="79">
        <v>6</v>
      </c>
      <c r="K277" s="78">
        <v>5.375</v>
      </c>
      <c r="L277" s="78">
        <v>5.5</v>
      </c>
      <c r="M277" s="78">
        <v>0.875</v>
      </c>
      <c r="N277" s="78">
        <v>0.36</v>
      </c>
      <c r="O277" s="80">
        <f t="shared" si="38"/>
        <v>25.8671875</v>
      </c>
      <c r="P277" s="79">
        <v>432</v>
      </c>
      <c r="Q277" s="78">
        <v>17</v>
      </c>
      <c r="R277" s="78">
        <v>12.5</v>
      </c>
      <c r="S277" s="78">
        <v>12.5</v>
      </c>
      <c r="T277" s="78">
        <v>30</v>
      </c>
      <c r="U277" s="80">
        <f t="shared" si="39"/>
        <v>1.537181712962963</v>
      </c>
      <c r="V277" s="26"/>
      <c r="W277" s="26"/>
      <c r="X277" s="26"/>
      <c r="Y277" s="26"/>
      <c r="Z277" s="81" t="s">
        <v>26</v>
      </c>
      <c r="AA277" s="26"/>
      <c r="AB277" s="14"/>
      <c r="AC277" s="15"/>
      <c r="AD277" s="15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</row>
    <row r="278" spans="1:47" ht="15" customHeight="1">
      <c r="A278" s="77" t="s">
        <v>2325</v>
      </c>
      <c r="B278" s="77" t="s">
        <v>2326</v>
      </c>
      <c r="C278" s="137" t="s">
        <v>2327</v>
      </c>
      <c r="D278" s="141">
        <v>3.69</v>
      </c>
      <c r="E278" s="141">
        <f t="shared" si="40"/>
        <v>1.476</v>
      </c>
      <c r="F278" s="78">
        <v>0.875</v>
      </c>
      <c r="G278" s="78">
        <v>0.875</v>
      </c>
      <c r="H278" s="78">
        <v>5.375</v>
      </c>
      <c r="I278" s="78">
        <v>0.06</v>
      </c>
      <c r="J278" s="79">
        <v>6</v>
      </c>
      <c r="K278" s="78">
        <v>5.375</v>
      </c>
      <c r="L278" s="78">
        <v>5.5</v>
      </c>
      <c r="M278" s="78">
        <v>0.875</v>
      </c>
      <c r="N278" s="78">
        <v>0.36</v>
      </c>
      <c r="O278" s="80">
        <f t="shared" si="38"/>
        <v>25.8671875</v>
      </c>
      <c r="P278" s="79">
        <v>432</v>
      </c>
      <c r="Q278" s="78">
        <v>17</v>
      </c>
      <c r="R278" s="78">
        <v>12.5</v>
      </c>
      <c r="S278" s="78">
        <v>12.5</v>
      </c>
      <c r="T278" s="78">
        <v>30</v>
      </c>
      <c r="U278" s="80">
        <f t="shared" si="39"/>
        <v>1.537181712962963</v>
      </c>
      <c r="V278" s="26"/>
      <c r="W278" s="26"/>
      <c r="X278" s="26"/>
      <c r="Y278" s="26"/>
      <c r="Z278" s="81" t="s">
        <v>26</v>
      </c>
      <c r="AA278" s="26"/>
      <c r="AB278" s="14"/>
      <c r="AC278" s="15"/>
      <c r="AD278" s="15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</row>
    <row r="279" spans="1:47" ht="15" customHeight="1">
      <c r="A279" s="77" t="s">
        <v>2337</v>
      </c>
      <c r="B279" s="77" t="s">
        <v>2338</v>
      </c>
      <c r="C279" s="137" t="s">
        <v>2339</v>
      </c>
      <c r="D279" s="141">
        <v>3.69</v>
      </c>
      <c r="E279" s="141">
        <f t="shared" si="40"/>
        <v>1.476</v>
      </c>
      <c r="F279" s="78">
        <v>0.875</v>
      </c>
      <c r="G279" s="78">
        <v>0.875</v>
      </c>
      <c r="H279" s="78">
        <v>5.375</v>
      </c>
      <c r="I279" s="78">
        <v>0.06</v>
      </c>
      <c r="J279" s="79">
        <v>6</v>
      </c>
      <c r="K279" s="78">
        <v>5.375</v>
      </c>
      <c r="L279" s="78">
        <v>5.5</v>
      </c>
      <c r="M279" s="78">
        <v>0.875</v>
      </c>
      <c r="N279" s="78">
        <v>0.36</v>
      </c>
      <c r="O279" s="80">
        <f t="shared" si="38"/>
        <v>25.8671875</v>
      </c>
      <c r="P279" s="79">
        <v>432</v>
      </c>
      <c r="Q279" s="78">
        <v>17</v>
      </c>
      <c r="R279" s="78">
        <v>12.5</v>
      </c>
      <c r="S279" s="78">
        <v>12.5</v>
      </c>
      <c r="T279" s="78">
        <v>30</v>
      </c>
      <c r="U279" s="80">
        <f t="shared" si="39"/>
        <v>1.537181712962963</v>
      </c>
      <c r="V279" s="26"/>
      <c r="W279" s="26"/>
      <c r="X279" s="26"/>
      <c r="Y279" s="26"/>
      <c r="Z279" s="81" t="s">
        <v>26</v>
      </c>
      <c r="AA279" s="26"/>
      <c r="AB279" s="14"/>
      <c r="AC279" s="15"/>
      <c r="AD279" s="15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</row>
    <row r="280" spans="1:47" ht="15" customHeight="1">
      <c r="A280" s="77" t="s">
        <v>2343</v>
      </c>
      <c r="B280" s="77" t="s">
        <v>2344</v>
      </c>
      <c r="C280" s="137" t="s">
        <v>2345</v>
      </c>
      <c r="D280" s="141">
        <v>3.69</v>
      </c>
      <c r="E280" s="141">
        <f t="shared" si="40"/>
        <v>1.476</v>
      </c>
      <c r="F280" s="78">
        <v>0.875</v>
      </c>
      <c r="G280" s="78">
        <v>0.875</v>
      </c>
      <c r="H280" s="78">
        <v>5.375</v>
      </c>
      <c r="I280" s="78">
        <v>0.06</v>
      </c>
      <c r="J280" s="79">
        <v>6</v>
      </c>
      <c r="K280" s="78">
        <v>5.375</v>
      </c>
      <c r="L280" s="78">
        <v>5.5</v>
      </c>
      <c r="M280" s="78">
        <v>0.875</v>
      </c>
      <c r="N280" s="78">
        <v>0.36</v>
      </c>
      <c r="O280" s="80">
        <f t="shared" si="38"/>
        <v>25.8671875</v>
      </c>
      <c r="P280" s="79">
        <v>432</v>
      </c>
      <c r="Q280" s="78">
        <v>17</v>
      </c>
      <c r="R280" s="78">
        <v>12.5</v>
      </c>
      <c r="S280" s="78">
        <v>12.5</v>
      </c>
      <c r="T280" s="78">
        <v>30</v>
      </c>
      <c r="U280" s="80">
        <f t="shared" si="39"/>
        <v>1.537181712962963</v>
      </c>
      <c r="V280" s="26"/>
      <c r="W280" s="26"/>
      <c r="X280" s="26"/>
      <c r="Y280" s="26"/>
      <c r="Z280" s="81" t="s">
        <v>26</v>
      </c>
      <c r="AA280" s="26"/>
      <c r="AB280" s="14"/>
      <c r="AC280" s="15"/>
      <c r="AD280" s="15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</row>
    <row r="281" spans="1:47" ht="15" customHeight="1">
      <c r="A281" s="77" t="s">
        <v>2331</v>
      </c>
      <c r="B281" s="77" t="s">
        <v>2332</v>
      </c>
      <c r="C281" s="137" t="s">
        <v>2333</v>
      </c>
      <c r="D281" s="141">
        <v>3.69</v>
      </c>
      <c r="E281" s="141">
        <f t="shared" si="40"/>
        <v>1.476</v>
      </c>
      <c r="F281" s="78">
        <v>0.875</v>
      </c>
      <c r="G281" s="78">
        <v>0.875</v>
      </c>
      <c r="H281" s="78">
        <v>5.375</v>
      </c>
      <c r="I281" s="78">
        <v>0.06</v>
      </c>
      <c r="J281" s="79">
        <v>6</v>
      </c>
      <c r="K281" s="78">
        <v>5.375</v>
      </c>
      <c r="L281" s="78">
        <v>5.5</v>
      </c>
      <c r="M281" s="78">
        <v>0.875</v>
      </c>
      <c r="N281" s="78">
        <v>0.36</v>
      </c>
      <c r="O281" s="80">
        <f t="shared" si="38"/>
        <v>25.8671875</v>
      </c>
      <c r="P281" s="79">
        <v>432</v>
      </c>
      <c r="Q281" s="78">
        <v>17</v>
      </c>
      <c r="R281" s="78">
        <v>12.5</v>
      </c>
      <c r="S281" s="78">
        <v>12.5</v>
      </c>
      <c r="T281" s="78">
        <v>30</v>
      </c>
      <c r="U281" s="80">
        <f t="shared" si="39"/>
        <v>1.537181712962963</v>
      </c>
      <c r="V281" s="26"/>
      <c r="W281" s="26"/>
      <c r="X281" s="26"/>
      <c r="Y281" s="26"/>
      <c r="Z281" s="81" t="s">
        <v>26</v>
      </c>
      <c r="AA281" s="26"/>
      <c r="AB281" s="14"/>
      <c r="AC281" s="15"/>
      <c r="AD281" s="15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</row>
    <row r="282" spans="1:47" ht="15" customHeight="1">
      <c r="A282" s="77" t="s">
        <v>2334</v>
      </c>
      <c r="B282" s="77" t="s">
        <v>2335</v>
      </c>
      <c r="C282" s="137" t="s">
        <v>2336</v>
      </c>
      <c r="D282" s="141">
        <v>3.69</v>
      </c>
      <c r="E282" s="141">
        <f t="shared" si="40"/>
        <v>1.476</v>
      </c>
      <c r="F282" s="78">
        <v>0.875</v>
      </c>
      <c r="G282" s="78">
        <v>0.875</v>
      </c>
      <c r="H282" s="78">
        <v>5.375</v>
      </c>
      <c r="I282" s="78">
        <v>0.06</v>
      </c>
      <c r="J282" s="79">
        <v>6</v>
      </c>
      <c r="K282" s="78">
        <v>5.375</v>
      </c>
      <c r="L282" s="78">
        <v>5.5</v>
      </c>
      <c r="M282" s="78">
        <v>0.875</v>
      </c>
      <c r="N282" s="78">
        <v>0.36</v>
      </c>
      <c r="O282" s="80">
        <f t="shared" si="38"/>
        <v>25.8671875</v>
      </c>
      <c r="P282" s="79">
        <v>432</v>
      </c>
      <c r="Q282" s="78">
        <v>17</v>
      </c>
      <c r="R282" s="78">
        <v>12.5</v>
      </c>
      <c r="S282" s="78">
        <v>12.5</v>
      </c>
      <c r="T282" s="78">
        <v>30</v>
      </c>
      <c r="U282" s="80">
        <f t="shared" si="39"/>
        <v>1.537181712962963</v>
      </c>
      <c r="V282" s="26"/>
      <c r="W282" s="26"/>
      <c r="X282" s="26"/>
      <c r="Y282" s="26"/>
      <c r="Z282" s="81" t="s">
        <v>26</v>
      </c>
      <c r="AA282" s="26"/>
      <c r="AB282" s="14"/>
      <c r="AC282" s="15"/>
      <c r="AD282" s="15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</row>
    <row r="283" spans="1:47" ht="15" customHeight="1">
      <c r="A283" s="77" t="s">
        <v>2328</v>
      </c>
      <c r="B283" s="77" t="s">
        <v>2329</v>
      </c>
      <c r="C283" s="137" t="s">
        <v>2330</v>
      </c>
      <c r="D283" s="141">
        <v>3.69</v>
      </c>
      <c r="E283" s="141">
        <f t="shared" si="40"/>
        <v>1.476</v>
      </c>
      <c r="F283" s="78">
        <v>0.875</v>
      </c>
      <c r="G283" s="78">
        <v>0.875</v>
      </c>
      <c r="H283" s="78">
        <v>5.375</v>
      </c>
      <c r="I283" s="78">
        <v>0.06</v>
      </c>
      <c r="J283" s="79">
        <v>6</v>
      </c>
      <c r="K283" s="78">
        <v>5.375</v>
      </c>
      <c r="L283" s="78">
        <v>5.5</v>
      </c>
      <c r="M283" s="78">
        <v>0.875</v>
      </c>
      <c r="N283" s="78">
        <v>0.36</v>
      </c>
      <c r="O283" s="80">
        <f t="shared" si="38"/>
        <v>25.8671875</v>
      </c>
      <c r="P283" s="79">
        <v>432</v>
      </c>
      <c r="Q283" s="78">
        <v>17</v>
      </c>
      <c r="R283" s="78">
        <v>12.5</v>
      </c>
      <c r="S283" s="78">
        <v>12.5</v>
      </c>
      <c r="T283" s="78">
        <v>30</v>
      </c>
      <c r="U283" s="80">
        <f t="shared" si="39"/>
        <v>1.537181712962963</v>
      </c>
      <c r="V283" s="26"/>
      <c r="W283" s="26"/>
      <c r="X283" s="26"/>
      <c r="Y283" s="26"/>
      <c r="Z283" s="81" t="s">
        <v>26</v>
      </c>
      <c r="AA283" s="26"/>
      <c r="AB283" s="14"/>
      <c r="AC283" s="15"/>
      <c r="AD283" s="15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</row>
    <row r="284" spans="1:47" ht="15" customHeight="1">
      <c r="A284" s="77" t="s">
        <v>2322</v>
      </c>
      <c r="B284" s="77" t="s">
        <v>2323</v>
      </c>
      <c r="C284" s="137" t="s">
        <v>2324</v>
      </c>
      <c r="D284" s="141">
        <v>3.69</v>
      </c>
      <c r="E284" s="141">
        <f t="shared" si="40"/>
        <v>1.476</v>
      </c>
      <c r="F284" s="78">
        <v>0.875</v>
      </c>
      <c r="G284" s="78">
        <v>0.875</v>
      </c>
      <c r="H284" s="78">
        <v>5.375</v>
      </c>
      <c r="I284" s="78">
        <v>0.06</v>
      </c>
      <c r="J284" s="79">
        <v>6</v>
      </c>
      <c r="K284" s="78">
        <v>5.375</v>
      </c>
      <c r="L284" s="78">
        <v>5.5</v>
      </c>
      <c r="M284" s="78">
        <v>0.875</v>
      </c>
      <c r="N284" s="78">
        <v>0.36</v>
      </c>
      <c r="O284" s="80">
        <f t="shared" si="38"/>
        <v>25.8671875</v>
      </c>
      <c r="P284" s="79">
        <v>432</v>
      </c>
      <c r="Q284" s="78">
        <v>17</v>
      </c>
      <c r="R284" s="78">
        <v>12.5</v>
      </c>
      <c r="S284" s="78">
        <v>12.5</v>
      </c>
      <c r="T284" s="78">
        <v>30</v>
      </c>
      <c r="U284" s="80">
        <f t="shared" si="39"/>
        <v>1.537181712962963</v>
      </c>
      <c r="V284" s="26"/>
      <c r="W284" s="26"/>
      <c r="X284" s="26"/>
      <c r="Y284" s="26"/>
      <c r="Z284" s="81" t="s">
        <v>26</v>
      </c>
      <c r="AA284" s="26"/>
      <c r="AB284" s="14"/>
      <c r="AC284" s="15"/>
      <c r="AD284" s="15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</row>
    <row r="285" spans="1:47" ht="15" customHeight="1">
      <c r="A285" s="77" t="s">
        <v>2355</v>
      </c>
      <c r="B285" s="77" t="s">
        <v>2356</v>
      </c>
      <c r="C285" s="137" t="s">
        <v>2357</v>
      </c>
      <c r="D285" s="141">
        <v>3.69</v>
      </c>
      <c r="E285" s="141">
        <f t="shared" si="40"/>
        <v>1.476</v>
      </c>
      <c r="F285" s="78">
        <v>0.875</v>
      </c>
      <c r="G285" s="78">
        <v>0.875</v>
      </c>
      <c r="H285" s="78">
        <v>5.375</v>
      </c>
      <c r="I285" s="78">
        <v>0.06</v>
      </c>
      <c r="J285" s="79">
        <v>6</v>
      </c>
      <c r="K285" s="78">
        <v>5.375</v>
      </c>
      <c r="L285" s="78">
        <v>5.5</v>
      </c>
      <c r="M285" s="78">
        <v>0.875</v>
      </c>
      <c r="N285" s="78">
        <v>0.36</v>
      </c>
      <c r="O285" s="80">
        <f t="shared" ref="O285:O316" si="41">K285*L285*M285</f>
        <v>25.8671875</v>
      </c>
      <c r="P285" s="79">
        <v>432</v>
      </c>
      <c r="Q285" s="78">
        <v>17</v>
      </c>
      <c r="R285" s="78">
        <v>12.5</v>
      </c>
      <c r="S285" s="78">
        <v>12.5</v>
      </c>
      <c r="T285" s="78">
        <v>30</v>
      </c>
      <c r="U285" s="80">
        <f t="shared" ref="U285:U316" si="42">Q285*R285*S285/1728</f>
        <v>1.537181712962963</v>
      </c>
      <c r="V285" s="26"/>
      <c r="W285" s="26"/>
      <c r="X285" s="26"/>
      <c r="Y285" s="26"/>
      <c r="Z285" s="81" t="s">
        <v>26</v>
      </c>
      <c r="AA285" s="26"/>
      <c r="AB285" s="14"/>
      <c r="AC285" s="15"/>
      <c r="AD285" s="15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</row>
    <row r="286" spans="1:47" ht="15" customHeight="1">
      <c r="A286" s="77" t="s">
        <v>2352</v>
      </c>
      <c r="B286" s="77" t="s">
        <v>2353</v>
      </c>
      <c r="C286" s="137" t="s">
        <v>2354</v>
      </c>
      <c r="D286" s="141">
        <v>3.69</v>
      </c>
      <c r="E286" s="141">
        <f t="shared" si="40"/>
        <v>1.476</v>
      </c>
      <c r="F286" s="78">
        <v>0.875</v>
      </c>
      <c r="G286" s="78">
        <v>0.875</v>
      </c>
      <c r="H286" s="78">
        <v>5.375</v>
      </c>
      <c r="I286" s="78">
        <v>0.06</v>
      </c>
      <c r="J286" s="79">
        <v>6</v>
      </c>
      <c r="K286" s="78">
        <v>5.375</v>
      </c>
      <c r="L286" s="78">
        <v>5.5</v>
      </c>
      <c r="M286" s="78">
        <v>0.875</v>
      </c>
      <c r="N286" s="78">
        <v>0.36</v>
      </c>
      <c r="O286" s="80">
        <f t="shared" si="41"/>
        <v>25.8671875</v>
      </c>
      <c r="P286" s="79">
        <v>432</v>
      </c>
      <c r="Q286" s="78">
        <v>17</v>
      </c>
      <c r="R286" s="78">
        <v>12.5</v>
      </c>
      <c r="S286" s="78">
        <v>12.5</v>
      </c>
      <c r="T286" s="78">
        <v>30</v>
      </c>
      <c r="U286" s="80">
        <f t="shared" si="42"/>
        <v>1.537181712962963</v>
      </c>
      <c r="V286" s="26"/>
      <c r="W286" s="26"/>
      <c r="X286" s="26"/>
      <c r="Y286" s="26"/>
      <c r="Z286" s="81" t="s">
        <v>26</v>
      </c>
      <c r="AA286" s="26"/>
      <c r="AB286" s="14"/>
      <c r="AC286" s="15"/>
      <c r="AD286" s="15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</row>
    <row r="287" spans="1:47" ht="15" customHeight="1">
      <c r="A287" s="77" t="s">
        <v>2346</v>
      </c>
      <c r="B287" s="77" t="s">
        <v>2347</v>
      </c>
      <c r="C287" s="137" t="s">
        <v>2348</v>
      </c>
      <c r="D287" s="141">
        <v>3.69</v>
      </c>
      <c r="E287" s="141">
        <f t="shared" si="40"/>
        <v>1.476</v>
      </c>
      <c r="F287" s="78">
        <v>0.875</v>
      </c>
      <c r="G287" s="78">
        <v>0.875</v>
      </c>
      <c r="H287" s="78">
        <v>5.375</v>
      </c>
      <c r="I287" s="78">
        <v>0.06</v>
      </c>
      <c r="J287" s="79">
        <v>6</v>
      </c>
      <c r="K287" s="78">
        <v>5.375</v>
      </c>
      <c r="L287" s="78">
        <v>5.5</v>
      </c>
      <c r="M287" s="78">
        <v>0.875</v>
      </c>
      <c r="N287" s="78">
        <v>0.36</v>
      </c>
      <c r="O287" s="80">
        <f t="shared" si="41"/>
        <v>25.8671875</v>
      </c>
      <c r="P287" s="79">
        <v>432</v>
      </c>
      <c r="Q287" s="78">
        <v>17</v>
      </c>
      <c r="R287" s="78">
        <v>12.5</v>
      </c>
      <c r="S287" s="78">
        <v>12.5</v>
      </c>
      <c r="T287" s="78">
        <v>30</v>
      </c>
      <c r="U287" s="80">
        <f t="shared" si="42"/>
        <v>1.537181712962963</v>
      </c>
      <c r="V287" s="26"/>
      <c r="W287" s="26"/>
      <c r="X287" s="26"/>
      <c r="Y287" s="26"/>
      <c r="Z287" s="81" t="s">
        <v>26</v>
      </c>
      <c r="AA287" s="26"/>
      <c r="AB287" s="14"/>
      <c r="AC287" s="15"/>
      <c r="AD287" s="15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</row>
    <row r="288" spans="1:47" ht="15" customHeight="1">
      <c r="A288" s="77" t="s">
        <v>2349</v>
      </c>
      <c r="B288" s="77" t="s">
        <v>2350</v>
      </c>
      <c r="C288" s="137" t="s">
        <v>2351</v>
      </c>
      <c r="D288" s="141">
        <v>3.69</v>
      </c>
      <c r="E288" s="141">
        <f t="shared" si="40"/>
        <v>1.476</v>
      </c>
      <c r="F288" s="78">
        <v>0.875</v>
      </c>
      <c r="G288" s="78">
        <v>0.875</v>
      </c>
      <c r="H288" s="78">
        <v>5.375</v>
      </c>
      <c r="I288" s="78">
        <v>0.06</v>
      </c>
      <c r="J288" s="79">
        <v>6</v>
      </c>
      <c r="K288" s="78">
        <v>5.375</v>
      </c>
      <c r="L288" s="78">
        <v>5.5</v>
      </c>
      <c r="M288" s="78">
        <v>0.875</v>
      </c>
      <c r="N288" s="78">
        <v>0.36</v>
      </c>
      <c r="O288" s="80">
        <f t="shared" si="41"/>
        <v>25.8671875</v>
      </c>
      <c r="P288" s="79">
        <v>432</v>
      </c>
      <c r="Q288" s="78">
        <v>17</v>
      </c>
      <c r="R288" s="78">
        <v>12.5</v>
      </c>
      <c r="S288" s="78">
        <v>12.5</v>
      </c>
      <c r="T288" s="78">
        <v>30</v>
      </c>
      <c r="U288" s="80">
        <f t="shared" si="42"/>
        <v>1.537181712962963</v>
      </c>
      <c r="V288" s="26"/>
      <c r="W288" s="26"/>
      <c r="X288" s="26"/>
      <c r="Y288" s="26"/>
      <c r="Z288" s="81" t="s">
        <v>26</v>
      </c>
      <c r="AA288" s="26"/>
      <c r="AB288" s="14"/>
      <c r="AC288" s="15"/>
      <c r="AD288" s="15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</row>
    <row r="289" spans="1:47" ht="15" customHeight="1">
      <c r="A289" s="77" t="s">
        <v>2358</v>
      </c>
      <c r="B289" s="77" t="s">
        <v>2359</v>
      </c>
      <c r="C289" s="137" t="s">
        <v>2360</v>
      </c>
      <c r="D289" s="141">
        <v>3.69</v>
      </c>
      <c r="E289" s="141">
        <f t="shared" si="40"/>
        <v>1.476</v>
      </c>
      <c r="F289" s="78">
        <v>0.875</v>
      </c>
      <c r="G289" s="78">
        <v>0.875</v>
      </c>
      <c r="H289" s="78">
        <v>5.375</v>
      </c>
      <c r="I289" s="78">
        <v>0.06</v>
      </c>
      <c r="J289" s="79">
        <v>6</v>
      </c>
      <c r="K289" s="78">
        <v>5.375</v>
      </c>
      <c r="L289" s="78">
        <v>5.5</v>
      </c>
      <c r="M289" s="78">
        <v>0.875</v>
      </c>
      <c r="N289" s="78">
        <v>0.36</v>
      </c>
      <c r="O289" s="80">
        <f t="shared" si="41"/>
        <v>25.8671875</v>
      </c>
      <c r="P289" s="79">
        <v>432</v>
      </c>
      <c r="Q289" s="78">
        <v>17</v>
      </c>
      <c r="R289" s="78">
        <v>12.5</v>
      </c>
      <c r="S289" s="78">
        <v>12.5</v>
      </c>
      <c r="T289" s="78">
        <v>30</v>
      </c>
      <c r="U289" s="80">
        <f t="shared" si="42"/>
        <v>1.537181712962963</v>
      </c>
      <c r="V289" s="26"/>
      <c r="W289" s="26"/>
      <c r="X289" s="26"/>
      <c r="Y289" s="26"/>
      <c r="Z289" s="81" t="s">
        <v>26</v>
      </c>
      <c r="AA289" s="26"/>
      <c r="AB289" s="14"/>
      <c r="AC289" s="15"/>
      <c r="AD289" s="15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</row>
    <row r="290" spans="1:47" ht="15" customHeight="1">
      <c r="A290" s="77" t="s">
        <v>2384</v>
      </c>
      <c r="B290" s="77" t="s">
        <v>2385</v>
      </c>
      <c r="C290" s="137" t="s">
        <v>2386</v>
      </c>
      <c r="D290" s="141">
        <v>3.69</v>
      </c>
      <c r="E290" s="141">
        <f t="shared" si="40"/>
        <v>1.476</v>
      </c>
      <c r="F290" s="78">
        <v>0.875</v>
      </c>
      <c r="G290" s="78">
        <v>0.875</v>
      </c>
      <c r="H290" s="78">
        <v>5.375</v>
      </c>
      <c r="I290" s="78">
        <v>0.06</v>
      </c>
      <c r="J290" s="79">
        <v>6</v>
      </c>
      <c r="K290" s="78">
        <v>5.375</v>
      </c>
      <c r="L290" s="78">
        <v>5.5</v>
      </c>
      <c r="M290" s="78">
        <v>0.875</v>
      </c>
      <c r="N290" s="78">
        <v>0.36</v>
      </c>
      <c r="O290" s="80">
        <f t="shared" si="41"/>
        <v>25.8671875</v>
      </c>
      <c r="P290" s="79">
        <v>432</v>
      </c>
      <c r="Q290" s="78">
        <v>17</v>
      </c>
      <c r="R290" s="78">
        <v>12.5</v>
      </c>
      <c r="S290" s="78">
        <v>12.5</v>
      </c>
      <c r="T290" s="78">
        <v>30</v>
      </c>
      <c r="U290" s="80">
        <f t="shared" si="42"/>
        <v>1.537181712962963</v>
      </c>
      <c r="V290" s="26"/>
      <c r="W290" s="26"/>
      <c r="X290" s="26"/>
      <c r="Y290" s="26"/>
      <c r="Z290" s="81" t="s">
        <v>26</v>
      </c>
      <c r="AA290" s="26"/>
      <c r="AB290" s="14"/>
      <c r="AC290" s="15"/>
      <c r="AD290" s="15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</row>
    <row r="291" spans="1:47" ht="15" customHeight="1">
      <c r="A291" s="77" t="s">
        <v>2370</v>
      </c>
      <c r="B291" s="77" t="s">
        <v>2371</v>
      </c>
      <c r="C291" s="137" t="s">
        <v>2372</v>
      </c>
      <c r="D291" s="141">
        <v>3.69</v>
      </c>
      <c r="E291" s="141">
        <f t="shared" si="40"/>
        <v>1.476</v>
      </c>
      <c r="F291" s="78">
        <v>0.875</v>
      </c>
      <c r="G291" s="78">
        <v>0.875</v>
      </c>
      <c r="H291" s="78">
        <v>5.375</v>
      </c>
      <c r="I291" s="78">
        <v>0.06</v>
      </c>
      <c r="J291" s="79">
        <v>6</v>
      </c>
      <c r="K291" s="78">
        <v>5.375</v>
      </c>
      <c r="L291" s="78">
        <v>5.5</v>
      </c>
      <c r="M291" s="78">
        <v>0.875</v>
      </c>
      <c r="N291" s="78">
        <v>0.36</v>
      </c>
      <c r="O291" s="80">
        <f t="shared" si="41"/>
        <v>25.8671875</v>
      </c>
      <c r="P291" s="79">
        <v>432</v>
      </c>
      <c r="Q291" s="78">
        <v>17</v>
      </c>
      <c r="R291" s="78">
        <v>12.5</v>
      </c>
      <c r="S291" s="78">
        <v>12.5</v>
      </c>
      <c r="T291" s="78">
        <v>30</v>
      </c>
      <c r="U291" s="80">
        <f t="shared" si="42"/>
        <v>1.537181712962963</v>
      </c>
      <c r="V291" s="26"/>
      <c r="W291" s="26"/>
      <c r="X291" s="26"/>
      <c r="Y291" s="26"/>
      <c r="Z291" s="81" t="s">
        <v>26</v>
      </c>
      <c r="AA291" s="26"/>
      <c r="AB291" s="14"/>
      <c r="AC291" s="15"/>
      <c r="AD291" s="15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</row>
    <row r="292" spans="1:47" ht="15" customHeight="1">
      <c r="A292" s="77" t="s">
        <v>2379</v>
      </c>
      <c r="B292" s="77" t="s">
        <v>2380</v>
      </c>
      <c r="C292" s="137" t="s">
        <v>2381</v>
      </c>
      <c r="D292" s="141">
        <v>3.69</v>
      </c>
      <c r="E292" s="141">
        <f t="shared" si="40"/>
        <v>1.476</v>
      </c>
      <c r="F292" s="78">
        <v>0.875</v>
      </c>
      <c r="G292" s="78">
        <v>0.875</v>
      </c>
      <c r="H292" s="78">
        <v>5.375</v>
      </c>
      <c r="I292" s="78">
        <v>0.06</v>
      </c>
      <c r="J292" s="79">
        <v>6</v>
      </c>
      <c r="K292" s="78">
        <v>5.375</v>
      </c>
      <c r="L292" s="78">
        <v>5.5</v>
      </c>
      <c r="M292" s="78">
        <v>0.875</v>
      </c>
      <c r="N292" s="78">
        <v>0.36</v>
      </c>
      <c r="O292" s="80">
        <f t="shared" si="41"/>
        <v>25.8671875</v>
      </c>
      <c r="P292" s="79">
        <v>432</v>
      </c>
      <c r="Q292" s="78">
        <v>17</v>
      </c>
      <c r="R292" s="78">
        <v>12.5</v>
      </c>
      <c r="S292" s="78">
        <v>12.5</v>
      </c>
      <c r="T292" s="78">
        <v>30</v>
      </c>
      <c r="U292" s="80">
        <f t="shared" si="42"/>
        <v>1.537181712962963</v>
      </c>
      <c r="V292" s="26"/>
      <c r="W292" s="26"/>
      <c r="X292" s="26"/>
      <c r="Y292" s="26"/>
      <c r="Z292" s="81" t="s">
        <v>26</v>
      </c>
      <c r="AA292" s="26"/>
      <c r="AB292" s="14"/>
      <c r="AC292" s="15"/>
      <c r="AD292" s="15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</row>
    <row r="293" spans="1:47" ht="15" customHeight="1">
      <c r="A293" s="77" t="s">
        <v>2373</v>
      </c>
      <c r="B293" s="77" t="s">
        <v>2374</v>
      </c>
      <c r="C293" s="137" t="s">
        <v>2375</v>
      </c>
      <c r="D293" s="141">
        <v>3.69</v>
      </c>
      <c r="E293" s="141">
        <f t="shared" si="40"/>
        <v>1.476</v>
      </c>
      <c r="F293" s="78">
        <v>0.875</v>
      </c>
      <c r="G293" s="78">
        <v>0.875</v>
      </c>
      <c r="H293" s="78">
        <v>5.375</v>
      </c>
      <c r="I293" s="78">
        <v>0.06</v>
      </c>
      <c r="J293" s="79">
        <v>6</v>
      </c>
      <c r="K293" s="78">
        <v>5.375</v>
      </c>
      <c r="L293" s="78">
        <v>5.5</v>
      </c>
      <c r="M293" s="78">
        <v>0.875</v>
      </c>
      <c r="N293" s="78">
        <v>0.36</v>
      </c>
      <c r="O293" s="80">
        <f t="shared" si="41"/>
        <v>25.8671875</v>
      </c>
      <c r="P293" s="79">
        <v>432</v>
      </c>
      <c r="Q293" s="78">
        <v>17</v>
      </c>
      <c r="R293" s="78">
        <v>12.5</v>
      </c>
      <c r="S293" s="78">
        <v>12.5</v>
      </c>
      <c r="T293" s="78">
        <v>30</v>
      </c>
      <c r="U293" s="80">
        <f t="shared" si="42"/>
        <v>1.537181712962963</v>
      </c>
      <c r="V293" s="26"/>
      <c r="W293" s="26"/>
      <c r="X293" s="26"/>
      <c r="Y293" s="26"/>
      <c r="Z293" s="81" t="s">
        <v>26</v>
      </c>
      <c r="AA293" s="26"/>
      <c r="AB293" s="14"/>
      <c r="AC293" s="15"/>
      <c r="AD293" s="15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</row>
    <row r="294" spans="1:47" ht="15" customHeight="1">
      <c r="A294" s="77" t="s">
        <v>2376</v>
      </c>
      <c r="B294" s="77" t="s">
        <v>2377</v>
      </c>
      <c r="C294" s="137" t="s">
        <v>2378</v>
      </c>
      <c r="D294" s="141">
        <v>3.69</v>
      </c>
      <c r="E294" s="141">
        <f t="shared" si="40"/>
        <v>1.476</v>
      </c>
      <c r="F294" s="78">
        <v>0.875</v>
      </c>
      <c r="G294" s="78">
        <v>0.875</v>
      </c>
      <c r="H294" s="78">
        <v>5.375</v>
      </c>
      <c r="I294" s="78">
        <v>0.06</v>
      </c>
      <c r="J294" s="79">
        <v>6</v>
      </c>
      <c r="K294" s="78">
        <v>5.375</v>
      </c>
      <c r="L294" s="78">
        <v>5.5</v>
      </c>
      <c r="M294" s="78">
        <v>0.875</v>
      </c>
      <c r="N294" s="78">
        <v>0.36</v>
      </c>
      <c r="O294" s="80">
        <f t="shared" si="41"/>
        <v>25.8671875</v>
      </c>
      <c r="P294" s="79">
        <v>432</v>
      </c>
      <c r="Q294" s="78">
        <v>17</v>
      </c>
      <c r="R294" s="78">
        <v>12.5</v>
      </c>
      <c r="S294" s="78">
        <v>12.5</v>
      </c>
      <c r="T294" s="78">
        <v>30</v>
      </c>
      <c r="U294" s="80">
        <f t="shared" si="42"/>
        <v>1.537181712962963</v>
      </c>
      <c r="V294" s="26"/>
      <c r="W294" s="26"/>
      <c r="X294" s="26"/>
      <c r="Y294" s="26"/>
      <c r="Z294" s="81" t="s">
        <v>26</v>
      </c>
      <c r="AA294" s="26"/>
      <c r="AB294" s="14"/>
      <c r="AC294" s="15"/>
      <c r="AD294" s="15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</row>
    <row r="295" spans="1:47" ht="15" customHeight="1">
      <c r="A295" s="77" t="s">
        <v>2382</v>
      </c>
      <c r="B295" s="77" t="s">
        <v>2383</v>
      </c>
      <c r="C295" s="137" t="s">
        <v>5585</v>
      </c>
      <c r="D295" s="141">
        <v>3.69</v>
      </c>
      <c r="E295" s="141">
        <f t="shared" si="40"/>
        <v>1.476</v>
      </c>
      <c r="F295" s="78">
        <v>0.875</v>
      </c>
      <c r="G295" s="78">
        <v>0.875</v>
      </c>
      <c r="H295" s="78">
        <v>5.375</v>
      </c>
      <c r="I295" s="78">
        <v>0.06</v>
      </c>
      <c r="J295" s="79">
        <v>6</v>
      </c>
      <c r="K295" s="78">
        <v>5.375</v>
      </c>
      <c r="L295" s="78">
        <v>5.5</v>
      </c>
      <c r="M295" s="78">
        <v>0.875</v>
      </c>
      <c r="N295" s="78">
        <v>0.36</v>
      </c>
      <c r="O295" s="80">
        <f t="shared" si="41"/>
        <v>25.8671875</v>
      </c>
      <c r="P295" s="79">
        <v>432</v>
      </c>
      <c r="Q295" s="78">
        <v>17</v>
      </c>
      <c r="R295" s="78">
        <v>12.5</v>
      </c>
      <c r="S295" s="78">
        <v>12.5</v>
      </c>
      <c r="T295" s="78">
        <v>30</v>
      </c>
      <c r="U295" s="80">
        <f t="shared" si="42"/>
        <v>1.537181712962963</v>
      </c>
      <c r="V295" s="26"/>
      <c r="W295" s="26"/>
      <c r="X295" s="26"/>
      <c r="Y295" s="26"/>
      <c r="Z295" s="81" t="s">
        <v>26</v>
      </c>
      <c r="AA295" s="26"/>
      <c r="AB295" s="14"/>
      <c r="AC295" s="15"/>
      <c r="AD295" s="15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</row>
    <row r="296" spans="1:47" ht="15" customHeight="1">
      <c r="A296" s="77" t="s">
        <v>2453</v>
      </c>
      <c r="B296" s="77" t="s">
        <v>2404</v>
      </c>
      <c r="C296" s="137" t="s">
        <v>2454</v>
      </c>
      <c r="D296" s="141">
        <v>3.79</v>
      </c>
      <c r="E296" s="141">
        <f t="shared" si="40"/>
        <v>1.516</v>
      </c>
      <c r="F296" s="78">
        <v>2.125</v>
      </c>
      <c r="G296" s="78">
        <v>1</v>
      </c>
      <c r="H296" s="78">
        <v>7.25</v>
      </c>
      <c r="I296" s="78">
        <v>7.2999999999999995E-2</v>
      </c>
      <c r="J296" s="79">
        <v>12</v>
      </c>
      <c r="K296" s="78">
        <v>7.5</v>
      </c>
      <c r="L296" s="78">
        <v>4.5</v>
      </c>
      <c r="M296" s="78">
        <v>3.75</v>
      </c>
      <c r="N296" s="78">
        <v>0.98399999999999999</v>
      </c>
      <c r="O296" s="80">
        <f t="shared" si="41"/>
        <v>126.5625</v>
      </c>
      <c r="P296" s="79">
        <v>144</v>
      </c>
      <c r="Q296" s="78">
        <v>17</v>
      </c>
      <c r="R296" s="78">
        <v>14</v>
      </c>
      <c r="S296" s="78">
        <v>9</v>
      </c>
      <c r="T296" s="78">
        <v>13.25</v>
      </c>
      <c r="U296" s="80">
        <f t="shared" si="42"/>
        <v>1.2395833333333333</v>
      </c>
      <c r="V296" s="26"/>
      <c r="W296" s="26"/>
      <c r="X296" s="26"/>
      <c r="Y296" s="26"/>
      <c r="Z296" s="81" t="s">
        <v>26</v>
      </c>
      <c r="AA296" s="26"/>
      <c r="AB296" s="14"/>
      <c r="AC296" s="15"/>
      <c r="AD296" s="15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</row>
    <row r="297" spans="1:47" ht="15" customHeight="1">
      <c r="A297" s="77" t="s">
        <v>2408</v>
      </c>
      <c r="B297" s="77" t="s">
        <v>2409</v>
      </c>
      <c r="C297" s="137" t="s">
        <v>2410</v>
      </c>
      <c r="D297" s="141">
        <v>3.79</v>
      </c>
      <c r="E297" s="141">
        <f t="shared" si="40"/>
        <v>1.516</v>
      </c>
      <c r="F297" s="78">
        <v>2.125</v>
      </c>
      <c r="G297" s="78">
        <v>1</v>
      </c>
      <c r="H297" s="78">
        <v>7.25</v>
      </c>
      <c r="I297" s="78">
        <v>7.2999999999999995E-2</v>
      </c>
      <c r="J297" s="79">
        <v>12</v>
      </c>
      <c r="K297" s="78">
        <v>7.5</v>
      </c>
      <c r="L297" s="78">
        <v>4.5</v>
      </c>
      <c r="M297" s="78">
        <v>3.75</v>
      </c>
      <c r="N297" s="78">
        <v>0.98399999999999999</v>
      </c>
      <c r="O297" s="80">
        <f t="shared" si="41"/>
        <v>126.5625</v>
      </c>
      <c r="P297" s="79">
        <v>144</v>
      </c>
      <c r="Q297" s="78">
        <v>17</v>
      </c>
      <c r="R297" s="78">
        <v>14</v>
      </c>
      <c r="S297" s="78">
        <v>9</v>
      </c>
      <c r="T297" s="78">
        <v>13.25</v>
      </c>
      <c r="U297" s="80">
        <f t="shared" si="42"/>
        <v>1.2395833333333333</v>
      </c>
      <c r="V297" s="26"/>
      <c r="W297" s="26"/>
      <c r="X297" s="26"/>
      <c r="Y297" s="26"/>
      <c r="Z297" s="81" t="s">
        <v>26</v>
      </c>
      <c r="AA297" s="26"/>
      <c r="AB297" s="14"/>
      <c r="AC297" s="15"/>
      <c r="AD297" s="15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</row>
    <row r="298" spans="1:47" ht="15" customHeight="1">
      <c r="A298" s="77" t="s">
        <v>2450</v>
      </c>
      <c r="B298" s="77" t="s">
        <v>2451</v>
      </c>
      <c r="C298" s="137" t="s">
        <v>2452</v>
      </c>
      <c r="D298" s="141">
        <v>3.79</v>
      </c>
      <c r="E298" s="141">
        <f t="shared" si="40"/>
        <v>1.516</v>
      </c>
      <c r="F298" s="78">
        <v>2.125</v>
      </c>
      <c r="G298" s="78">
        <v>1</v>
      </c>
      <c r="H298" s="78">
        <v>7.25</v>
      </c>
      <c r="I298" s="78">
        <v>7.2999999999999995E-2</v>
      </c>
      <c r="J298" s="79">
        <v>12</v>
      </c>
      <c r="K298" s="78">
        <v>7.5</v>
      </c>
      <c r="L298" s="78">
        <v>4.5</v>
      </c>
      <c r="M298" s="78">
        <v>3.75</v>
      </c>
      <c r="N298" s="78">
        <v>0.98399999999999999</v>
      </c>
      <c r="O298" s="80">
        <f t="shared" si="41"/>
        <v>126.5625</v>
      </c>
      <c r="P298" s="79">
        <v>144</v>
      </c>
      <c r="Q298" s="78">
        <v>17</v>
      </c>
      <c r="R298" s="78">
        <v>14</v>
      </c>
      <c r="S298" s="78">
        <v>9</v>
      </c>
      <c r="T298" s="78">
        <v>13.25</v>
      </c>
      <c r="U298" s="80">
        <f t="shared" si="42"/>
        <v>1.2395833333333333</v>
      </c>
      <c r="V298" s="26"/>
      <c r="W298" s="26"/>
      <c r="X298" s="26"/>
      <c r="Y298" s="26"/>
      <c r="Z298" s="81" t="s">
        <v>26</v>
      </c>
      <c r="AA298" s="26"/>
      <c r="AB298" s="14"/>
      <c r="AC298" s="15"/>
      <c r="AD298" s="15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</row>
    <row r="299" spans="1:47" ht="15" customHeight="1">
      <c r="A299" s="77" t="s">
        <v>2429</v>
      </c>
      <c r="B299" s="77" t="s">
        <v>2430</v>
      </c>
      <c r="C299" s="137" t="s">
        <v>2431</v>
      </c>
      <c r="D299" s="141">
        <v>3.79</v>
      </c>
      <c r="E299" s="141">
        <f t="shared" si="40"/>
        <v>1.516</v>
      </c>
      <c r="F299" s="78">
        <v>2.125</v>
      </c>
      <c r="G299" s="78">
        <v>1</v>
      </c>
      <c r="H299" s="78">
        <v>7.25</v>
      </c>
      <c r="I299" s="78">
        <v>7.2999999999999995E-2</v>
      </c>
      <c r="J299" s="79">
        <v>12</v>
      </c>
      <c r="K299" s="78">
        <v>7.5</v>
      </c>
      <c r="L299" s="78">
        <v>4.5</v>
      </c>
      <c r="M299" s="78">
        <v>3.75</v>
      </c>
      <c r="N299" s="78">
        <v>0.98399999999999999</v>
      </c>
      <c r="O299" s="80">
        <f t="shared" si="41"/>
        <v>126.5625</v>
      </c>
      <c r="P299" s="79">
        <v>144</v>
      </c>
      <c r="Q299" s="78">
        <v>17</v>
      </c>
      <c r="R299" s="78">
        <v>14</v>
      </c>
      <c r="S299" s="78">
        <v>9</v>
      </c>
      <c r="T299" s="78">
        <v>13.25</v>
      </c>
      <c r="U299" s="80">
        <f t="shared" si="42"/>
        <v>1.2395833333333333</v>
      </c>
      <c r="V299" s="26"/>
      <c r="W299" s="26"/>
      <c r="X299" s="26"/>
      <c r="Y299" s="26"/>
      <c r="Z299" s="81" t="s">
        <v>26</v>
      </c>
      <c r="AA299" s="26"/>
      <c r="AB299" s="14"/>
      <c r="AC299" s="15"/>
      <c r="AD299" s="15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</row>
    <row r="300" spans="1:47" ht="15" customHeight="1">
      <c r="A300" s="77" t="s">
        <v>2405</v>
      </c>
      <c r="B300" s="77" t="s">
        <v>2406</v>
      </c>
      <c r="C300" s="137" t="s">
        <v>2407</v>
      </c>
      <c r="D300" s="141">
        <v>3.79</v>
      </c>
      <c r="E300" s="141">
        <f t="shared" si="40"/>
        <v>1.516</v>
      </c>
      <c r="F300" s="78">
        <v>2.125</v>
      </c>
      <c r="G300" s="78">
        <v>1</v>
      </c>
      <c r="H300" s="78">
        <v>7.25</v>
      </c>
      <c r="I300" s="78">
        <v>7.2999999999999995E-2</v>
      </c>
      <c r="J300" s="79">
        <v>12</v>
      </c>
      <c r="K300" s="78">
        <v>7.5</v>
      </c>
      <c r="L300" s="78">
        <v>4.5</v>
      </c>
      <c r="M300" s="78">
        <v>3.75</v>
      </c>
      <c r="N300" s="78">
        <v>0.98399999999999999</v>
      </c>
      <c r="O300" s="80">
        <f t="shared" si="41"/>
        <v>126.5625</v>
      </c>
      <c r="P300" s="79">
        <v>144</v>
      </c>
      <c r="Q300" s="78">
        <v>17</v>
      </c>
      <c r="R300" s="78">
        <v>14</v>
      </c>
      <c r="S300" s="78">
        <v>9</v>
      </c>
      <c r="T300" s="78">
        <v>13.25</v>
      </c>
      <c r="U300" s="80">
        <f t="shared" si="42"/>
        <v>1.2395833333333333</v>
      </c>
      <c r="V300" s="26"/>
      <c r="W300" s="26"/>
      <c r="X300" s="26"/>
      <c r="Y300" s="26"/>
      <c r="Z300" s="81" t="s">
        <v>26</v>
      </c>
      <c r="AA300" s="26"/>
      <c r="AB300" s="14"/>
      <c r="AC300" s="15"/>
      <c r="AD300" s="15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</row>
    <row r="301" spans="1:47" ht="15" customHeight="1">
      <c r="A301" s="77" t="s">
        <v>2447</v>
      </c>
      <c r="B301" s="77" t="s">
        <v>2448</v>
      </c>
      <c r="C301" s="137" t="s">
        <v>2449</v>
      </c>
      <c r="D301" s="141">
        <v>3.79</v>
      </c>
      <c r="E301" s="141">
        <f t="shared" si="40"/>
        <v>1.516</v>
      </c>
      <c r="F301" s="78">
        <v>2.125</v>
      </c>
      <c r="G301" s="78">
        <v>1</v>
      </c>
      <c r="H301" s="78">
        <v>7.25</v>
      </c>
      <c r="I301" s="78">
        <v>7.2999999999999995E-2</v>
      </c>
      <c r="J301" s="79">
        <v>12</v>
      </c>
      <c r="K301" s="78">
        <v>7.5</v>
      </c>
      <c r="L301" s="78">
        <v>4.5</v>
      </c>
      <c r="M301" s="78">
        <v>3.75</v>
      </c>
      <c r="N301" s="78">
        <v>0.98399999999999999</v>
      </c>
      <c r="O301" s="80">
        <f t="shared" si="41"/>
        <v>126.5625</v>
      </c>
      <c r="P301" s="79">
        <v>144</v>
      </c>
      <c r="Q301" s="78">
        <v>17</v>
      </c>
      <c r="R301" s="78">
        <v>14</v>
      </c>
      <c r="S301" s="78">
        <v>9</v>
      </c>
      <c r="T301" s="78">
        <v>13.25</v>
      </c>
      <c r="U301" s="80">
        <f t="shared" si="42"/>
        <v>1.2395833333333333</v>
      </c>
      <c r="V301" s="26"/>
      <c r="W301" s="26"/>
      <c r="X301" s="26"/>
      <c r="Y301" s="26"/>
      <c r="Z301" s="81" t="s">
        <v>26</v>
      </c>
      <c r="AA301" s="26"/>
      <c r="AB301" s="14"/>
      <c r="AC301" s="15"/>
      <c r="AD301" s="15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</row>
    <row r="302" spans="1:47" ht="15" customHeight="1">
      <c r="A302" s="77" t="s">
        <v>2414</v>
      </c>
      <c r="B302" s="77" t="s">
        <v>2415</v>
      </c>
      <c r="C302" s="137" t="s">
        <v>2416</v>
      </c>
      <c r="D302" s="141">
        <v>3.79</v>
      </c>
      <c r="E302" s="141">
        <f t="shared" si="40"/>
        <v>1.516</v>
      </c>
      <c r="F302" s="78">
        <v>2.125</v>
      </c>
      <c r="G302" s="78">
        <v>1</v>
      </c>
      <c r="H302" s="78">
        <v>7.25</v>
      </c>
      <c r="I302" s="78">
        <v>7.2999999999999995E-2</v>
      </c>
      <c r="J302" s="79">
        <v>12</v>
      </c>
      <c r="K302" s="78">
        <v>7.5</v>
      </c>
      <c r="L302" s="78">
        <v>4.5</v>
      </c>
      <c r="M302" s="78">
        <v>3.75</v>
      </c>
      <c r="N302" s="78">
        <v>0.98399999999999999</v>
      </c>
      <c r="O302" s="80">
        <f t="shared" si="41"/>
        <v>126.5625</v>
      </c>
      <c r="P302" s="79">
        <v>144</v>
      </c>
      <c r="Q302" s="78">
        <v>17</v>
      </c>
      <c r="R302" s="78">
        <v>14</v>
      </c>
      <c r="S302" s="78">
        <v>9</v>
      </c>
      <c r="T302" s="78">
        <v>13.25</v>
      </c>
      <c r="U302" s="80">
        <f t="shared" si="42"/>
        <v>1.2395833333333333</v>
      </c>
      <c r="V302" s="26"/>
      <c r="W302" s="26"/>
      <c r="X302" s="26"/>
      <c r="Y302" s="26"/>
      <c r="Z302" s="81" t="s">
        <v>26</v>
      </c>
      <c r="AA302" s="26"/>
      <c r="AB302" s="14"/>
      <c r="AC302" s="15"/>
      <c r="AD302" s="15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</row>
    <row r="303" spans="1:47" ht="15" customHeight="1">
      <c r="A303" s="77" t="s">
        <v>2426</v>
      </c>
      <c r="B303" s="77" t="s">
        <v>2427</v>
      </c>
      <c r="C303" s="137" t="s">
        <v>2428</v>
      </c>
      <c r="D303" s="141">
        <v>3.79</v>
      </c>
      <c r="E303" s="141">
        <f t="shared" si="40"/>
        <v>1.516</v>
      </c>
      <c r="F303" s="78">
        <v>2.125</v>
      </c>
      <c r="G303" s="78">
        <v>1</v>
      </c>
      <c r="H303" s="78">
        <v>7.25</v>
      </c>
      <c r="I303" s="78">
        <v>7.2999999999999995E-2</v>
      </c>
      <c r="J303" s="79">
        <v>12</v>
      </c>
      <c r="K303" s="78">
        <v>7.5</v>
      </c>
      <c r="L303" s="78">
        <v>4.5</v>
      </c>
      <c r="M303" s="78">
        <v>3.75</v>
      </c>
      <c r="N303" s="78">
        <v>0.98399999999999999</v>
      </c>
      <c r="O303" s="80">
        <f t="shared" si="41"/>
        <v>126.5625</v>
      </c>
      <c r="P303" s="79">
        <v>144</v>
      </c>
      <c r="Q303" s="78">
        <v>17</v>
      </c>
      <c r="R303" s="78">
        <v>14</v>
      </c>
      <c r="S303" s="78">
        <v>9</v>
      </c>
      <c r="T303" s="78">
        <v>13.25</v>
      </c>
      <c r="U303" s="80">
        <f t="shared" si="42"/>
        <v>1.2395833333333333</v>
      </c>
      <c r="V303" s="26"/>
      <c r="W303" s="26"/>
      <c r="X303" s="26"/>
      <c r="Y303" s="26"/>
      <c r="Z303" s="81" t="s">
        <v>26</v>
      </c>
      <c r="AA303" s="26"/>
      <c r="AB303" s="14"/>
      <c r="AC303" s="15"/>
      <c r="AD303" s="15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</row>
    <row r="304" spans="1:47" ht="15" customHeight="1">
      <c r="A304" s="77" t="s">
        <v>2432</v>
      </c>
      <c r="B304" s="77" t="s">
        <v>2433</v>
      </c>
      <c r="C304" s="137" t="s">
        <v>2434</v>
      </c>
      <c r="D304" s="141">
        <v>3.79</v>
      </c>
      <c r="E304" s="141">
        <f t="shared" si="40"/>
        <v>1.516</v>
      </c>
      <c r="F304" s="78">
        <v>2.125</v>
      </c>
      <c r="G304" s="78">
        <v>1</v>
      </c>
      <c r="H304" s="78">
        <v>7.25</v>
      </c>
      <c r="I304" s="78">
        <v>7.2999999999999995E-2</v>
      </c>
      <c r="J304" s="79">
        <v>12</v>
      </c>
      <c r="K304" s="78">
        <v>7.5</v>
      </c>
      <c r="L304" s="78">
        <v>4.5</v>
      </c>
      <c r="M304" s="78">
        <v>3.75</v>
      </c>
      <c r="N304" s="78">
        <v>0.98399999999999999</v>
      </c>
      <c r="O304" s="80">
        <f t="shared" si="41"/>
        <v>126.5625</v>
      </c>
      <c r="P304" s="79">
        <v>144</v>
      </c>
      <c r="Q304" s="78">
        <v>17</v>
      </c>
      <c r="R304" s="78">
        <v>14</v>
      </c>
      <c r="S304" s="78">
        <v>9</v>
      </c>
      <c r="T304" s="78">
        <v>13.25</v>
      </c>
      <c r="U304" s="80">
        <f t="shared" si="42"/>
        <v>1.2395833333333333</v>
      </c>
      <c r="V304" s="26"/>
      <c r="W304" s="26"/>
      <c r="X304" s="26"/>
      <c r="Y304" s="26"/>
      <c r="Z304" s="81" t="s">
        <v>26</v>
      </c>
      <c r="AA304" s="26"/>
      <c r="AB304" s="14"/>
      <c r="AC304" s="15"/>
      <c r="AD304" s="15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</row>
    <row r="305" spans="1:47" ht="15" customHeight="1">
      <c r="A305" s="77" t="s">
        <v>2420</v>
      </c>
      <c r="B305" s="77" t="s">
        <v>2421</v>
      </c>
      <c r="C305" s="137" t="s">
        <v>2422</v>
      </c>
      <c r="D305" s="141">
        <v>3.79</v>
      </c>
      <c r="E305" s="141">
        <f t="shared" si="40"/>
        <v>1.516</v>
      </c>
      <c r="F305" s="78">
        <v>2.125</v>
      </c>
      <c r="G305" s="78">
        <v>1</v>
      </c>
      <c r="H305" s="78">
        <v>7.25</v>
      </c>
      <c r="I305" s="78">
        <v>7.2999999999999995E-2</v>
      </c>
      <c r="J305" s="79">
        <v>12</v>
      </c>
      <c r="K305" s="78">
        <v>7.5</v>
      </c>
      <c r="L305" s="78">
        <v>4.5</v>
      </c>
      <c r="M305" s="78">
        <v>3.75</v>
      </c>
      <c r="N305" s="78">
        <v>0.98399999999999999</v>
      </c>
      <c r="O305" s="80">
        <f t="shared" si="41"/>
        <v>126.5625</v>
      </c>
      <c r="P305" s="79">
        <v>144</v>
      </c>
      <c r="Q305" s="78">
        <v>17</v>
      </c>
      <c r="R305" s="78">
        <v>14</v>
      </c>
      <c r="S305" s="78">
        <v>9</v>
      </c>
      <c r="T305" s="78">
        <v>13.25</v>
      </c>
      <c r="U305" s="80">
        <f t="shared" si="42"/>
        <v>1.2395833333333333</v>
      </c>
      <c r="V305" s="26"/>
      <c r="W305" s="26"/>
      <c r="X305" s="26"/>
      <c r="Y305" s="26"/>
      <c r="Z305" s="81" t="s">
        <v>26</v>
      </c>
      <c r="AA305" s="26"/>
      <c r="AB305" s="14"/>
      <c r="AC305" s="15"/>
      <c r="AD305" s="15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</row>
    <row r="306" spans="1:47" ht="15" customHeight="1">
      <c r="A306" s="77" t="s">
        <v>2423</v>
      </c>
      <c r="B306" s="77" t="s">
        <v>2424</v>
      </c>
      <c r="C306" s="137" t="s">
        <v>2425</v>
      </c>
      <c r="D306" s="141">
        <v>3.79</v>
      </c>
      <c r="E306" s="141">
        <f t="shared" si="40"/>
        <v>1.516</v>
      </c>
      <c r="F306" s="78">
        <v>2.125</v>
      </c>
      <c r="G306" s="78">
        <v>1</v>
      </c>
      <c r="H306" s="78">
        <v>7.25</v>
      </c>
      <c r="I306" s="78">
        <v>7.2999999999999995E-2</v>
      </c>
      <c r="J306" s="79">
        <v>12</v>
      </c>
      <c r="K306" s="78">
        <v>7.5</v>
      </c>
      <c r="L306" s="78">
        <v>4.5</v>
      </c>
      <c r="M306" s="78">
        <v>3.75</v>
      </c>
      <c r="N306" s="78">
        <v>0.98399999999999999</v>
      </c>
      <c r="O306" s="80">
        <f t="shared" si="41"/>
        <v>126.5625</v>
      </c>
      <c r="P306" s="79">
        <v>144</v>
      </c>
      <c r="Q306" s="78">
        <v>17</v>
      </c>
      <c r="R306" s="78">
        <v>14</v>
      </c>
      <c r="S306" s="78">
        <v>9</v>
      </c>
      <c r="T306" s="78">
        <v>13.25</v>
      </c>
      <c r="U306" s="80">
        <f t="shared" si="42"/>
        <v>1.2395833333333333</v>
      </c>
      <c r="V306" s="26"/>
      <c r="W306" s="26"/>
      <c r="X306" s="26"/>
      <c r="Y306" s="26"/>
      <c r="Z306" s="81" t="s">
        <v>26</v>
      </c>
      <c r="AA306" s="26"/>
      <c r="AB306" s="14"/>
      <c r="AC306" s="15"/>
      <c r="AD306" s="15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</row>
    <row r="307" spans="1:47" ht="15" customHeight="1">
      <c r="A307" s="77" t="s">
        <v>2417</v>
      </c>
      <c r="B307" s="77" t="s">
        <v>2418</v>
      </c>
      <c r="C307" s="137" t="s">
        <v>2419</v>
      </c>
      <c r="D307" s="141">
        <v>3.79</v>
      </c>
      <c r="E307" s="141">
        <f t="shared" si="40"/>
        <v>1.516</v>
      </c>
      <c r="F307" s="78">
        <v>2.125</v>
      </c>
      <c r="G307" s="78">
        <v>1</v>
      </c>
      <c r="H307" s="78">
        <v>7.25</v>
      </c>
      <c r="I307" s="78">
        <v>7.2999999999999995E-2</v>
      </c>
      <c r="J307" s="79">
        <v>12</v>
      </c>
      <c r="K307" s="78">
        <v>7.5</v>
      </c>
      <c r="L307" s="78">
        <v>4.5</v>
      </c>
      <c r="M307" s="78">
        <v>3.75</v>
      </c>
      <c r="N307" s="78">
        <v>0.98399999999999999</v>
      </c>
      <c r="O307" s="80">
        <f t="shared" si="41"/>
        <v>126.5625</v>
      </c>
      <c r="P307" s="79">
        <v>144</v>
      </c>
      <c r="Q307" s="78">
        <v>17</v>
      </c>
      <c r="R307" s="78">
        <v>14</v>
      </c>
      <c r="S307" s="78">
        <v>9</v>
      </c>
      <c r="T307" s="78">
        <v>13.25</v>
      </c>
      <c r="U307" s="80">
        <f t="shared" si="42"/>
        <v>1.2395833333333333</v>
      </c>
      <c r="V307" s="26"/>
      <c r="W307" s="26"/>
      <c r="X307" s="26"/>
      <c r="Y307" s="26"/>
      <c r="Z307" s="81" t="s">
        <v>26</v>
      </c>
      <c r="AA307" s="26"/>
      <c r="AB307" s="14"/>
      <c r="AC307" s="15"/>
      <c r="AD307" s="15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</row>
    <row r="308" spans="1:47" ht="15" customHeight="1">
      <c r="A308" s="77" t="s">
        <v>2411</v>
      </c>
      <c r="B308" s="77" t="s">
        <v>2412</v>
      </c>
      <c r="C308" s="137" t="s">
        <v>2413</v>
      </c>
      <c r="D308" s="141">
        <v>3.79</v>
      </c>
      <c r="E308" s="141">
        <f t="shared" si="40"/>
        <v>1.516</v>
      </c>
      <c r="F308" s="78">
        <v>2.125</v>
      </c>
      <c r="G308" s="78">
        <v>1</v>
      </c>
      <c r="H308" s="78">
        <v>7.25</v>
      </c>
      <c r="I308" s="78">
        <v>7.2999999999999995E-2</v>
      </c>
      <c r="J308" s="79">
        <v>12</v>
      </c>
      <c r="K308" s="78">
        <v>7.5</v>
      </c>
      <c r="L308" s="78">
        <v>4.5</v>
      </c>
      <c r="M308" s="78">
        <v>3.75</v>
      </c>
      <c r="N308" s="78">
        <v>0.98399999999999999</v>
      </c>
      <c r="O308" s="80">
        <f t="shared" si="41"/>
        <v>126.5625</v>
      </c>
      <c r="P308" s="79">
        <v>144</v>
      </c>
      <c r="Q308" s="78">
        <v>17</v>
      </c>
      <c r="R308" s="78">
        <v>14</v>
      </c>
      <c r="S308" s="78">
        <v>9</v>
      </c>
      <c r="T308" s="78">
        <v>13.25</v>
      </c>
      <c r="U308" s="80">
        <f t="shared" si="42"/>
        <v>1.2395833333333333</v>
      </c>
      <c r="V308" s="26"/>
      <c r="W308" s="26"/>
      <c r="X308" s="26"/>
      <c r="Y308" s="26"/>
      <c r="Z308" s="81" t="s">
        <v>26</v>
      </c>
      <c r="AA308" s="26"/>
      <c r="AB308" s="14"/>
      <c r="AC308" s="15"/>
      <c r="AD308" s="15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</row>
    <row r="309" spans="1:47" ht="15" customHeight="1">
      <c r="A309" s="77" t="s">
        <v>2441</v>
      </c>
      <c r="B309" s="77" t="s">
        <v>2442</v>
      </c>
      <c r="C309" s="137" t="s">
        <v>2443</v>
      </c>
      <c r="D309" s="141">
        <v>3.79</v>
      </c>
      <c r="E309" s="141">
        <f t="shared" si="40"/>
        <v>1.516</v>
      </c>
      <c r="F309" s="78">
        <v>2.125</v>
      </c>
      <c r="G309" s="78">
        <v>1</v>
      </c>
      <c r="H309" s="78">
        <v>7.25</v>
      </c>
      <c r="I309" s="78">
        <v>7.2999999999999995E-2</v>
      </c>
      <c r="J309" s="79">
        <v>12</v>
      </c>
      <c r="K309" s="78">
        <v>7.5</v>
      </c>
      <c r="L309" s="78">
        <v>4.5</v>
      </c>
      <c r="M309" s="78">
        <v>3.75</v>
      </c>
      <c r="N309" s="78">
        <v>0.98399999999999999</v>
      </c>
      <c r="O309" s="80">
        <f t="shared" si="41"/>
        <v>126.5625</v>
      </c>
      <c r="P309" s="79">
        <v>144</v>
      </c>
      <c r="Q309" s="78">
        <v>17</v>
      </c>
      <c r="R309" s="78">
        <v>14</v>
      </c>
      <c r="S309" s="78">
        <v>9</v>
      </c>
      <c r="T309" s="78">
        <v>13.25</v>
      </c>
      <c r="U309" s="80">
        <f t="shared" si="42"/>
        <v>1.2395833333333333</v>
      </c>
      <c r="V309" s="26"/>
      <c r="W309" s="26"/>
      <c r="X309" s="26"/>
      <c r="Y309" s="26"/>
      <c r="Z309" s="81" t="s">
        <v>26</v>
      </c>
      <c r="AA309" s="26"/>
      <c r="AB309" s="14"/>
      <c r="AC309" s="15"/>
      <c r="AD309" s="15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</row>
    <row r="310" spans="1:47" ht="15" customHeight="1">
      <c r="A310" s="77" t="s">
        <v>2438</v>
      </c>
      <c r="B310" s="77" t="s">
        <v>2439</v>
      </c>
      <c r="C310" s="137" t="s">
        <v>2440</v>
      </c>
      <c r="D310" s="141">
        <v>3.79</v>
      </c>
      <c r="E310" s="141">
        <f t="shared" si="40"/>
        <v>1.516</v>
      </c>
      <c r="F310" s="78">
        <v>2.125</v>
      </c>
      <c r="G310" s="78">
        <v>1</v>
      </c>
      <c r="H310" s="78">
        <v>7.25</v>
      </c>
      <c r="I310" s="78">
        <v>7.2999999999999995E-2</v>
      </c>
      <c r="J310" s="79">
        <v>12</v>
      </c>
      <c r="K310" s="78">
        <v>7.5</v>
      </c>
      <c r="L310" s="78">
        <v>4.5</v>
      </c>
      <c r="M310" s="78">
        <v>3.75</v>
      </c>
      <c r="N310" s="78">
        <v>0.98399999999999999</v>
      </c>
      <c r="O310" s="80">
        <f t="shared" si="41"/>
        <v>126.5625</v>
      </c>
      <c r="P310" s="79">
        <v>144</v>
      </c>
      <c r="Q310" s="78">
        <v>17</v>
      </c>
      <c r="R310" s="78">
        <v>14</v>
      </c>
      <c r="S310" s="78">
        <v>9</v>
      </c>
      <c r="T310" s="78">
        <v>13.25</v>
      </c>
      <c r="U310" s="80">
        <f t="shared" si="42"/>
        <v>1.2395833333333333</v>
      </c>
      <c r="V310" s="26"/>
      <c r="W310" s="26"/>
      <c r="X310" s="26"/>
      <c r="Y310" s="26"/>
      <c r="Z310" s="81" t="s">
        <v>26</v>
      </c>
      <c r="AA310" s="26"/>
      <c r="AB310" s="14"/>
      <c r="AC310" s="15"/>
      <c r="AD310" s="15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</row>
    <row r="311" spans="1:47" ht="15" customHeight="1">
      <c r="A311" s="77" t="s">
        <v>2455</v>
      </c>
      <c r="B311" s="77" t="s">
        <v>2456</v>
      </c>
      <c r="C311" s="137" t="s">
        <v>2457</v>
      </c>
      <c r="D311" s="141">
        <v>3.79</v>
      </c>
      <c r="E311" s="141">
        <f t="shared" si="40"/>
        <v>1.516</v>
      </c>
      <c r="F311" s="78">
        <v>2.125</v>
      </c>
      <c r="G311" s="78">
        <v>1</v>
      </c>
      <c r="H311" s="78">
        <v>7.25</v>
      </c>
      <c r="I311" s="78">
        <v>7.2999999999999995E-2</v>
      </c>
      <c r="J311" s="79">
        <v>12</v>
      </c>
      <c r="K311" s="78">
        <v>7.5</v>
      </c>
      <c r="L311" s="78">
        <v>4.5</v>
      </c>
      <c r="M311" s="78">
        <v>3.75</v>
      </c>
      <c r="N311" s="78">
        <v>0.98399999999999999</v>
      </c>
      <c r="O311" s="80">
        <f t="shared" si="41"/>
        <v>126.5625</v>
      </c>
      <c r="P311" s="79">
        <v>144</v>
      </c>
      <c r="Q311" s="78">
        <v>17</v>
      </c>
      <c r="R311" s="78">
        <v>14</v>
      </c>
      <c r="S311" s="78">
        <v>9</v>
      </c>
      <c r="T311" s="78">
        <v>13.25</v>
      </c>
      <c r="U311" s="80">
        <f t="shared" si="42"/>
        <v>1.2395833333333333</v>
      </c>
      <c r="V311" s="26"/>
      <c r="W311" s="26"/>
      <c r="X311" s="26"/>
      <c r="Y311" s="26"/>
      <c r="Z311" s="81" t="s">
        <v>26</v>
      </c>
      <c r="AA311" s="26"/>
      <c r="AB311" s="14"/>
      <c r="AC311" s="15"/>
      <c r="AD311" s="15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</row>
    <row r="312" spans="1:47" ht="15" customHeight="1">
      <c r="A312" s="77" t="s">
        <v>2435</v>
      </c>
      <c r="B312" s="77" t="s">
        <v>2436</v>
      </c>
      <c r="C312" s="137" t="s">
        <v>2437</v>
      </c>
      <c r="D312" s="141">
        <v>3.79</v>
      </c>
      <c r="E312" s="141">
        <f t="shared" si="40"/>
        <v>1.516</v>
      </c>
      <c r="F312" s="78">
        <v>2.125</v>
      </c>
      <c r="G312" s="78">
        <v>1</v>
      </c>
      <c r="H312" s="78">
        <v>7.25</v>
      </c>
      <c r="I312" s="78">
        <v>7.2999999999999995E-2</v>
      </c>
      <c r="J312" s="79">
        <v>12</v>
      </c>
      <c r="K312" s="78">
        <v>7.5</v>
      </c>
      <c r="L312" s="78">
        <v>4.5</v>
      </c>
      <c r="M312" s="78">
        <v>3.75</v>
      </c>
      <c r="N312" s="78">
        <v>0.98399999999999999</v>
      </c>
      <c r="O312" s="80">
        <f t="shared" si="41"/>
        <v>126.5625</v>
      </c>
      <c r="P312" s="79">
        <v>144</v>
      </c>
      <c r="Q312" s="78">
        <v>17</v>
      </c>
      <c r="R312" s="78">
        <v>14</v>
      </c>
      <c r="S312" s="78">
        <v>9</v>
      </c>
      <c r="T312" s="78">
        <v>13.25</v>
      </c>
      <c r="U312" s="80">
        <f t="shared" si="42"/>
        <v>1.2395833333333333</v>
      </c>
      <c r="V312" s="26"/>
      <c r="W312" s="26"/>
      <c r="X312" s="26"/>
      <c r="Y312" s="26"/>
      <c r="Z312" s="81" t="s">
        <v>26</v>
      </c>
      <c r="AA312" s="26"/>
      <c r="AB312" s="14"/>
      <c r="AC312" s="15"/>
      <c r="AD312" s="15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</row>
    <row r="313" spans="1:47" ht="15" customHeight="1">
      <c r="A313" s="77" t="s">
        <v>2444</v>
      </c>
      <c r="B313" s="77" t="s">
        <v>2445</v>
      </c>
      <c r="C313" s="137" t="s">
        <v>2446</v>
      </c>
      <c r="D313" s="141">
        <v>3.79</v>
      </c>
      <c r="E313" s="141">
        <f t="shared" si="40"/>
        <v>1.516</v>
      </c>
      <c r="F313" s="78">
        <v>2.125</v>
      </c>
      <c r="G313" s="78">
        <v>1</v>
      </c>
      <c r="H313" s="78">
        <v>7.25</v>
      </c>
      <c r="I313" s="78">
        <v>7.2999999999999995E-2</v>
      </c>
      <c r="J313" s="79">
        <v>12</v>
      </c>
      <c r="K313" s="78">
        <v>7.5</v>
      </c>
      <c r="L313" s="78">
        <v>4.5</v>
      </c>
      <c r="M313" s="78">
        <v>3.75</v>
      </c>
      <c r="N313" s="78">
        <v>0.98399999999999999</v>
      </c>
      <c r="O313" s="80">
        <f t="shared" si="41"/>
        <v>126.5625</v>
      </c>
      <c r="P313" s="79">
        <v>144</v>
      </c>
      <c r="Q313" s="78">
        <v>17</v>
      </c>
      <c r="R313" s="78">
        <v>14</v>
      </c>
      <c r="S313" s="78">
        <v>9</v>
      </c>
      <c r="T313" s="78">
        <v>13.25</v>
      </c>
      <c r="U313" s="80">
        <f t="shared" si="42"/>
        <v>1.2395833333333333</v>
      </c>
      <c r="V313" s="26"/>
      <c r="W313" s="26"/>
      <c r="X313" s="26"/>
      <c r="Y313" s="26"/>
      <c r="Z313" s="81" t="s">
        <v>26</v>
      </c>
      <c r="AA313" s="26"/>
      <c r="AB313" s="14"/>
      <c r="AC313" s="15"/>
      <c r="AD313" s="15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</row>
    <row r="314" spans="1:47" ht="15" customHeight="1">
      <c r="A314" s="77" t="s">
        <v>2401</v>
      </c>
      <c r="B314" s="77" t="s">
        <v>2402</v>
      </c>
      <c r="C314" s="137" t="s">
        <v>2403</v>
      </c>
      <c r="D314" s="141">
        <v>3.79</v>
      </c>
      <c r="E314" s="141">
        <f t="shared" si="40"/>
        <v>1.516</v>
      </c>
      <c r="F314" s="78">
        <v>2.125</v>
      </c>
      <c r="G314" s="78">
        <v>1</v>
      </c>
      <c r="H314" s="78">
        <v>7.25</v>
      </c>
      <c r="I314" s="78">
        <v>7.2999999999999995E-2</v>
      </c>
      <c r="J314" s="79">
        <v>12</v>
      </c>
      <c r="K314" s="78">
        <v>7.5</v>
      </c>
      <c r="L314" s="78">
        <v>4.5</v>
      </c>
      <c r="M314" s="78">
        <v>3.75</v>
      </c>
      <c r="N314" s="78">
        <v>0.98399999999999999</v>
      </c>
      <c r="O314" s="80">
        <f t="shared" si="41"/>
        <v>126.5625</v>
      </c>
      <c r="P314" s="79">
        <v>144</v>
      </c>
      <c r="Q314" s="78">
        <v>17</v>
      </c>
      <c r="R314" s="78">
        <v>14</v>
      </c>
      <c r="S314" s="78">
        <v>9</v>
      </c>
      <c r="T314" s="78">
        <v>13.25</v>
      </c>
      <c r="U314" s="80">
        <f t="shared" si="42"/>
        <v>1.2395833333333333</v>
      </c>
      <c r="V314" s="26"/>
      <c r="W314" s="26"/>
      <c r="X314" s="26"/>
      <c r="Y314" s="26"/>
      <c r="Z314" s="81" t="s">
        <v>26</v>
      </c>
      <c r="AA314" s="26"/>
      <c r="AB314" s="14"/>
      <c r="AC314" s="15"/>
      <c r="AD314" s="15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</row>
    <row r="315" spans="1:47" ht="15" customHeight="1">
      <c r="A315" s="77" t="s">
        <v>2387</v>
      </c>
      <c r="B315" s="77" t="s">
        <v>2388</v>
      </c>
      <c r="C315" s="137" t="s">
        <v>2389</v>
      </c>
      <c r="D315" s="141">
        <v>3.79</v>
      </c>
      <c r="E315" s="141">
        <f t="shared" si="40"/>
        <v>1.516</v>
      </c>
      <c r="F315" s="78">
        <v>2.125</v>
      </c>
      <c r="G315" s="78">
        <v>1</v>
      </c>
      <c r="H315" s="78">
        <v>7.25</v>
      </c>
      <c r="I315" s="78">
        <v>7.2999999999999995E-2</v>
      </c>
      <c r="J315" s="79">
        <v>12</v>
      </c>
      <c r="K315" s="78">
        <v>7.5</v>
      </c>
      <c r="L315" s="78">
        <v>4.5</v>
      </c>
      <c r="M315" s="78">
        <v>3.75</v>
      </c>
      <c r="N315" s="78">
        <v>0.98399999999999999</v>
      </c>
      <c r="O315" s="80">
        <f t="shared" si="41"/>
        <v>126.5625</v>
      </c>
      <c r="P315" s="79">
        <v>144</v>
      </c>
      <c r="Q315" s="78">
        <v>17</v>
      </c>
      <c r="R315" s="78">
        <v>14</v>
      </c>
      <c r="S315" s="78">
        <v>9</v>
      </c>
      <c r="T315" s="78">
        <v>13.25</v>
      </c>
      <c r="U315" s="80">
        <f t="shared" si="42"/>
        <v>1.2395833333333333</v>
      </c>
      <c r="V315" s="26"/>
      <c r="W315" s="26"/>
      <c r="X315" s="26"/>
      <c r="Y315" s="26"/>
      <c r="Z315" s="81" t="s">
        <v>26</v>
      </c>
      <c r="AA315" s="26"/>
      <c r="AB315" s="14"/>
      <c r="AC315" s="15"/>
      <c r="AD315" s="15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</row>
    <row r="316" spans="1:47" ht="15" customHeight="1">
      <c r="A316" s="77" t="s">
        <v>2396</v>
      </c>
      <c r="B316" s="77" t="s">
        <v>2397</v>
      </c>
      <c r="C316" s="137" t="s">
        <v>2398</v>
      </c>
      <c r="D316" s="141">
        <v>3.79</v>
      </c>
      <c r="E316" s="141">
        <f t="shared" si="40"/>
        <v>1.516</v>
      </c>
      <c r="F316" s="78">
        <v>2.125</v>
      </c>
      <c r="G316" s="78">
        <v>1</v>
      </c>
      <c r="H316" s="78">
        <v>7.25</v>
      </c>
      <c r="I316" s="78">
        <v>7.2999999999999995E-2</v>
      </c>
      <c r="J316" s="79">
        <v>12</v>
      </c>
      <c r="K316" s="78">
        <v>7.5</v>
      </c>
      <c r="L316" s="78">
        <v>4.5</v>
      </c>
      <c r="M316" s="78">
        <v>3.75</v>
      </c>
      <c r="N316" s="78">
        <v>0.98399999999999999</v>
      </c>
      <c r="O316" s="80">
        <f t="shared" si="41"/>
        <v>126.5625</v>
      </c>
      <c r="P316" s="79">
        <v>144</v>
      </c>
      <c r="Q316" s="78">
        <v>17</v>
      </c>
      <c r="R316" s="78">
        <v>14</v>
      </c>
      <c r="S316" s="78">
        <v>9</v>
      </c>
      <c r="T316" s="78">
        <v>13.25</v>
      </c>
      <c r="U316" s="80">
        <f t="shared" si="42"/>
        <v>1.2395833333333333</v>
      </c>
      <c r="V316" s="26"/>
      <c r="W316" s="26"/>
      <c r="X316" s="26"/>
      <c r="Y316" s="26"/>
      <c r="Z316" s="81" t="s">
        <v>26</v>
      </c>
      <c r="AA316" s="26"/>
      <c r="AB316" s="14"/>
      <c r="AC316" s="15"/>
      <c r="AD316" s="15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</row>
    <row r="317" spans="1:47" ht="15" customHeight="1">
      <c r="A317" s="77" t="s">
        <v>2390</v>
      </c>
      <c r="B317" s="77" t="s">
        <v>2391</v>
      </c>
      <c r="C317" s="137" t="s">
        <v>2392</v>
      </c>
      <c r="D317" s="141">
        <v>3.79</v>
      </c>
      <c r="E317" s="141">
        <f t="shared" si="40"/>
        <v>1.516</v>
      </c>
      <c r="F317" s="78">
        <v>2.125</v>
      </c>
      <c r="G317" s="78">
        <v>1</v>
      </c>
      <c r="H317" s="78">
        <v>7.25</v>
      </c>
      <c r="I317" s="78">
        <v>7.2999999999999995E-2</v>
      </c>
      <c r="J317" s="79">
        <v>12</v>
      </c>
      <c r="K317" s="78">
        <v>7.5</v>
      </c>
      <c r="L317" s="78">
        <v>4.5</v>
      </c>
      <c r="M317" s="78">
        <v>3.75</v>
      </c>
      <c r="N317" s="78">
        <v>0.98399999999999999</v>
      </c>
      <c r="O317" s="80">
        <f t="shared" ref="O317:O335" si="43">K317*L317*M317</f>
        <v>126.5625</v>
      </c>
      <c r="P317" s="79">
        <v>144</v>
      </c>
      <c r="Q317" s="78">
        <v>17</v>
      </c>
      <c r="R317" s="78">
        <v>14</v>
      </c>
      <c r="S317" s="78">
        <v>9</v>
      </c>
      <c r="T317" s="78">
        <v>13.25</v>
      </c>
      <c r="U317" s="80">
        <f t="shared" ref="U317:U324" si="44">Q317*R317*S317/1728</f>
        <v>1.2395833333333333</v>
      </c>
      <c r="V317" s="26"/>
      <c r="W317" s="26"/>
      <c r="X317" s="26"/>
      <c r="Y317" s="26"/>
      <c r="Z317" s="81" t="s">
        <v>26</v>
      </c>
      <c r="AA317" s="26"/>
      <c r="AB317" s="14"/>
      <c r="AC317" s="15"/>
      <c r="AD317" s="15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</row>
    <row r="318" spans="1:47" ht="15" customHeight="1">
      <c r="A318" s="77" t="s">
        <v>2393</v>
      </c>
      <c r="B318" s="77" t="s">
        <v>2394</v>
      </c>
      <c r="C318" s="137" t="s">
        <v>2395</v>
      </c>
      <c r="D318" s="141">
        <v>3.79</v>
      </c>
      <c r="E318" s="141">
        <f t="shared" si="40"/>
        <v>1.516</v>
      </c>
      <c r="F318" s="78">
        <v>2.125</v>
      </c>
      <c r="G318" s="78">
        <v>1</v>
      </c>
      <c r="H318" s="78">
        <v>7.25</v>
      </c>
      <c r="I318" s="78">
        <v>7.2999999999999995E-2</v>
      </c>
      <c r="J318" s="79">
        <v>12</v>
      </c>
      <c r="K318" s="78">
        <v>7.5</v>
      </c>
      <c r="L318" s="78">
        <v>4.5</v>
      </c>
      <c r="M318" s="78">
        <v>3.75</v>
      </c>
      <c r="N318" s="78">
        <v>0.98399999999999999</v>
      </c>
      <c r="O318" s="80">
        <f t="shared" si="43"/>
        <v>126.5625</v>
      </c>
      <c r="P318" s="79">
        <v>144</v>
      </c>
      <c r="Q318" s="78">
        <v>17</v>
      </c>
      <c r="R318" s="78">
        <v>14</v>
      </c>
      <c r="S318" s="78">
        <v>9</v>
      </c>
      <c r="T318" s="78">
        <v>13.25</v>
      </c>
      <c r="U318" s="80">
        <f t="shared" si="44"/>
        <v>1.2395833333333333</v>
      </c>
      <c r="V318" s="26"/>
      <c r="W318" s="26"/>
      <c r="X318" s="26"/>
      <c r="Y318" s="26"/>
      <c r="Z318" s="81" t="s">
        <v>26</v>
      </c>
      <c r="AA318" s="26"/>
      <c r="AB318" s="14"/>
      <c r="AC318" s="15"/>
      <c r="AD318" s="15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</row>
    <row r="319" spans="1:47" ht="15" customHeight="1">
      <c r="A319" s="77" t="s">
        <v>2399</v>
      </c>
      <c r="B319" s="77" t="s">
        <v>2400</v>
      </c>
      <c r="C319" s="137" t="s">
        <v>5586</v>
      </c>
      <c r="D319" s="141">
        <v>3.79</v>
      </c>
      <c r="E319" s="141">
        <f t="shared" si="40"/>
        <v>1.516</v>
      </c>
      <c r="F319" s="78">
        <v>2.125</v>
      </c>
      <c r="G319" s="78">
        <v>1</v>
      </c>
      <c r="H319" s="78">
        <v>7.25</v>
      </c>
      <c r="I319" s="78">
        <v>7.2999999999999995E-2</v>
      </c>
      <c r="J319" s="79">
        <v>12</v>
      </c>
      <c r="K319" s="78">
        <v>7.5</v>
      </c>
      <c r="L319" s="78">
        <v>4.5</v>
      </c>
      <c r="M319" s="78">
        <v>3.75</v>
      </c>
      <c r="N319" s="78">
        <v>0.98399999999999999</v>
      </c>
      <c r="O319" s="80">
        <f t="shared" si="43"/>
        <v>126.5625</v>
      </c>
      <c r="P319" s="79">
        <v>144</v>
      </c>
      <c r="Q319" s="78">
        <v>17</v>
      </c>
      <c r="R319" s="78">
        <v>14</v>
      </c>
      <c r="S319" s="78">
        <v>9</v>
      </c>
      <c r="T319" s="78">
        <v>13.25</v>
      </c>
      <c r="U319" s="80">
        <f t="shared" si="44"/>
        <v>1.2395833333333333</v>
      </c>
      <c r="V319" s="26"/>
      <c r="W319" s="26"/>
      <c r="X319" s="26"/>
      <c r="Y319" s="26"/>
      <c r="Z319" s="81" t="s">
        <v>26</v>
      </c>
      <c r="AA319" s="26"/>
      <c r="AB319" s="14"/>
      <c r="AC319" s="15"/>
      <c r="AD319" s="15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</row>
    <row r="320" spans="1:47" ht="15" customHeight="1">
      <c r="A320" s="77" t="s">
        <v>2458</v>
      </c>
      <c r="B320" s="77" t="s">
        <v>2459</v>
      </c>
      <c r="C320" s="137" t="s">
        <v>2460</v>
      </c>
      <c r="D320" s="141">
        <v>22.24</v>
      </c>
      <c r="E320" s="141">
        <f t="shared" si="40"/>
        <v>8.895999999999999</v>
      </c>
      <c r="F320" s="78">
        <v>6.25</v>
      </c>
      <c r="G320" s="78">
        <v>1</v>
      </c>
      <c r="H320" s="78">
        <v>8.5</v>
      </c>
      <c r="I320" s="78">
        <v>0.48</v>
      </c>
      <c r="J320" s="79">
        <v>1</v>
      </c>
      <c r="K320" s="78">
        <v>6.25</v>
      </c>
      <c r="L320" s="78">
        <v>1</v>
      </c>
      <c r="M320" s="78">
        <v>8.5</v>
      </c>
      <c r="N320" s="78">
        <v>0.48</v>
      </c>
      <c r="O320" s="80">
        <f t="shared" si="43"/>
        <v>53.125</v>
      </c>
      <c r="P320" s="79">
        <v>36</v>
      </c>
      <c r="Q320" s="78">
        <v>17</v>
      </c>
      <c r="R320" s="78">
        <v>14</v>
      </c>
      <c r="S320" s="78">
        <v>9</v>
      </c>
      <c r="T320" s="78">
        <v>18</v>
      </c>
      <c r="U320" s="80">
        <f t="shared" si="44"/>
        <v>1.2395833333333333</v>
      </c>
      <c r="V320" s="26"/>
      <c r="W320" s="26"/>
      <c r="X320" s="26"/>
      <c r="Y320" s="26"/>
      <c r="Z320" s="81" t="s">
        <v>26</v>
      </c>
      <c r="AA320" s="26"/>
      <c r="AB320" s="14"/>
      <c r="AC320" s="15"/>
      <c r="AD320" s="15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</row>
    <row r="321" spans="1:47" ht="15" customHeight="1">
      <c r="A321" s="77" t="s">
        <v>2461</v>
      </c>
      <c r="B321" s="77" t="s">
        <v>2462</v>
      </c>
      <c r="C321" s="137" t="s">
        <v>2463</v>
      </c>
      <c r="D321" s="141">
        <v>22.24</v>
      </c>
      <c r="E321" s="141">
        <f t="shared" si="40"/>
        <v>8.895999999999999</v>
      </c>
      <c r="F321" s="78">
        <v>6.25</v>
      </c>
      <c r="G321" s="78">
        <v>1</v>
      </c>
      <c r="H321" s="78">
        <v>8.5</v>
      </c>
      <c r="I321" s="78">
        <v>0.48</v>
      </c>
      <c r="J321" s="79">
        <v>1</v>
      </c>
      <c r="K321" s="78">
        <v>6.25</v>
      </c>
      <c r="L321" s="78">
        <v>1</v>
      </c>
      <c r="M321" s="78">
        <v>8.5</v>
      </c>
      <c r="N321" s="78">
        <v>0.48</v>
      </c>
      <c r="O321" s="80">
        <f t="shared" si="43"/>
        <v>53.125</v>
      </c>
      <c r="P321" s="79">
        <v>36</v>
      </c>
      <c r="Q321" s="78">
        <v>17</v>
      </c>
      <c r="R321" s="78">
        <v>14</v>
      </c>
      <c r="S321" s="78">
        <v>9</v>
      </c>
      <c r="T321" s="78">
        <v>18</v>
      </c>
      <c r="U321" s="80">
        <f t="shared" si="44"/>
        <v>1.2395833333333333</v>
      </c>
      <c r="V321" s="26"/>
      <c r="W321" s="26"/>
      <c r="X321" s="26"/>
      <c r="Y321" s="26"/>
      <c r="Z321" s="81" t="s">
        <v>26</v>
      </c>
      <c r="AA321" s="26"/>
      <c r="AB321" s="14"/>
      <c r="AC321" s="15"/>
      <c r="AD321" s="15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</row>
    <row r="322" spans="1:47" ht="15" customHeight="1">
      <c r="A322" s="77" t="s">
        <v>2464</v>
      </c>
      <c r="B322" s="77" t="s">
        <v>2465</v>
      </c>
      <c r="C322" s="137" t="s">
        <v>2466</v>
      </c>
      <c r="D322" s="141">
        <v>22.24</v>
      </c>
      <c r="E322" s="141">
        <f t="shared" si="40"/>
        <v>8.895999999999999</v>
      </c>
      <c r="F322" s="78">
        <v>6.25</v>
      </c>
      <c r="G322" s="78">
        <v>1</v>
      </c>
      <c r="H322" s="78">
        <v>8.5</v>
      </c>
      <c r="I322" s="78">
        <v>0.48</v>
      </c>
      <c r="J322" s="79">
        <v>1</v>
      </c>
      <c r="K322" s="78">
        <v>6.25</v>
      </c>
      <c r="L322" s="78">
        <v>1</v>
      </c>
      <c r="M322" s="78">
        <v>8.5</v>
      </c>
      <c r="N322" s="78">
        <v>0.48</v>
      </c>
      <c r="O322" s="80">
        <f t="shared" si="43"/>
        <v>53.125</v>
      </c>
      <c r="P322" s="79">
        <v>36</v>
      </c>
      <c r="Q322" s="78">
        <v>17</v>
      </c>
      <c r="R322" s="78">
        <v>14</v>
      </c>
      <c r="S322" s="78">
        <v>9</v>
      </c>
      <c r="T322" s="78">
        <v>18</v>
      </c>
      <c r="U322" s="80">
        <f t="shared" si="44"/>
        <v>1.2395833333333333</v>
      </c>
      <c r="V322" s="26"/>
      <c r="W322" s="26"/>
      <c r="X322" s="26"/>
      <c r="Y322" s="26"/>
      <c r="Z322" s="81" t="s">
        <v>26</v>
      </c>
      <c r="AA322" s="26"/>
      <c r="AB322" s="14"/>
      <c r="AC322" s="15"/>
      <c r="AD322" s="15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</row>
    <row r="323" spans="1:47" ht="15" customHeight="1">
      <c r="A323" s="77" t="s">
        <v>2467</v>
      </c>
      <c r="B323" s="77" t="s">
        <v>2468</v>
      </c>
      <c r="C323" s="137" t="s">
        <v>2469</v>
      </c>
      <c r="D323" s="141">
        <v>22.24</v>
      </c>
      <c r="E323" s="141">
        <f t="shared" si="40"/>
        <v>8.895999999999999</v>
      </c>
      <c r="F323" s="78">
        <v>6.25</v>
      </c>
      <c r="G323" s="78">
        <v>1</v>
      </c>
      <c r="H323" s="78">
        <v>8.5</v>
      </c>
      <c r="I323" s="78">
        <v>0.48</v>
      </c>
      <c r="J323" s="79">
        <v>1</v>
      </c>
      <c r="K323" s="78">
        <v>6.25</v>
      </c>
      <c r="L323" s="78">
        <v>1</v>
      </c>
      <c r="M323" s="78">
        <v>8.5</v>
      </c>
      <c r="N323" s="78">
        <v>0.48</v>
      </c>
      <c r="O323" s="80">
        <f t="shared" si="43"/>
        <v>53.125</v>
      </c>
      <c r="P323" s="79">
        <v>36</v>
      </c>
      <c r="Q323" s="78">
        <v>17</v>
      </c>
      <c r="R323" s="78">
        <v>14</v>
      </c>
      <c r="S323" s="78">
        <v>9</v>
      </c>
      <c r="T323" s="78">
        <v>18</v>
      </c>
      <c r="U323" s="80">
        <f t="shared" si="44"/>
        <v>1.2395833333333333</v>
      </c>
      <c r="V323" s="26"/>
      <c r="W323" s="26"/>
      <c r="X323" s="26"/>
      <c r="Y323" s="26"/>
      <c r="Z323" s="81" t="s">
        <v>26</v>
      </c>
      <c r="AA323" s="26"/>
      <c r="AB323" s="14"/>
      <c r="AC323" s="15"/>
      <c r="AD323" s="15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</row>
    <row r="324" spans="1:47" ht="15" customHeight="1">
      <c r="A324" s="77" t="s">
        <v>2470</v>
      </c>
      <c r="B324" s="77" t="s">
        <v>2471</v>
      </c>
      <c r="C324" s="137" t="s">
        <v>2472</v>
      </c>
      <c r="D324" s="141">
        <v>531.36</v>
      </c>
      <c r="E324" s="141">
        <f t="shared" ref="E324:E387" si="45">D324*0.4</f>
        <v>212.54400000000001</v>
      </c>
      <c r="F324" s="78">
        <v>12</v>
      </c>
      <c r="G324" s="78">
        <v>8.5</v>
      </c>
      <c r="H324" s="78">
        <v>18.5</v>
      </c>
      <c r="I324" s="78">
        <v>15</v>
      </c>
      <c r="J324" s="79">
        <v>1</v>
      </c>
      <c r="K324" s="78">
        <v>18.5</v>
      </c>
      <c r="L324" s="78">
        <v>12</v>
      </c>
      <c r="M324" s="78">
        <v>8.5</v>
      </c>
      <c r="N324" s="78">
        <v>15</v>
      </c>
      <c r="O324" s="80">
        <f t="shared" si="43"/>
        <v>1887</v>
      </c>
      <c r="P324" s="79">
        <v>1</v>
      </c>
      <c r="Q324" s="78">
        <v>22</v>
      </c>
      <c r="R324" s="78">
        <v>17</v>
      </c>
      <c r="S324" s="78">
        <v>12</v>
      </c>
      <c r="T324" s="78">
        <v>16</v>
      </c>
      <c r="U324" s="80">
        <f t="shared" si="44"/>
        <v>2.5972222222222223</v>
      </c>
      <c r="V324" s="26"/>
      <c r="W324" s="26"/>
      <c r="X324" s="26"/>
      <c r="Y324" s="26"/>
      <c r="Z324" s="81" t="s">
        <v>26</v>
      </c>
      <c r="AA324" s="26"/>
      <c r="AB324" s="14"/>
      <c r="AC324" s="15"/>
      <c r="AD324" s="15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</row>
    <row r="325" spans="1:47" ht="15" customHeight="1">
      <c r="A325" s="77" t="s">
        <v>5305</v>
      </c>
      <c r="B325" s="77" t="s">
        <v>5306</v>
      </c>
      <c r="C325" s="137" t="s">
        <v>5591</v>
      </c>
      <c r="D325" s="141">
        <v>3.29</v>
      </c>
      <c r="E325" s="141">
        <f t="shared" si="45"/>
        <v>1.3160000000000001</v>
      </c>
      <c r="F325" s="78">
        <v>0.5</v>
      </c>
      <c r="G325" s="78">
        <v>0.5</v>
      </c>
      <c r="H325" s="78">
        <v>5.625</v>
      </c>
      <c r="I325" s="78">
        <v>0.02</v>
      </c>
      <c r="J325" s="79">
        <v>6</v>
      </c>
      <c r="K325" s="78">
        <v>5.875</v>
      </c>
      <c r="L325" s="78">
        <v>2.75</v>
      </c>
      <c r="M325" s="78">
        <v>0.5</v>
      </c>
      <c r="N325" s="78">
        <v>0.13</v>
      </c>
      <c r="O325" s="80">
        <f t="shared" si="43"/>
        <v>8.078125</v>
      </c>
      <c r="P325" s="79">
        <v>1080</v>
      </c>
      <c r="Q325" s="78"/>
      <c r="R325" s="78"/>
      <c r="S325" s="78"/>
      <c r="T325" s="78"/>
      <c r="U325" s="80"/>
      <c r="V325" s="26"/>
      <c r="W325" s="26"/>
      <c r="X325" s="26"/>
      <c r="Y325" s="26"/>
      <c r="Z325" s="81"/>
      <c r="AA325" s="26"/>
      <c r="AB325" s="14"/>
      <c r="AC325" s="15"/>
      <c r="AD325" s="15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</row>
    <row r="326" spans="1:47" ht="15" customHeight="1">
      <c r="A326" s="77" t="s">
        <v>5307</v>
      </c>
      <c r="B326" s="77" t="s">
        <v>5308</v>
      </c>
      <c r="C326" s="137" t="s">
        <v>5592</v>
      </c>
      <c r="D326" s="141">
        <v>3.29</v>
      </c>
      <c r="E326" s="141">
        <f t="shared" si="45"/>
        <v>1.3160000000000001</v>
      </c>
      <c r="F326" s="78">
        <v>0.5</v>
      </c>
      <c r="G326" s="78">
        <v>0.5</v>
      </c>
      <c r="H326" s="78">
        <v>5.625</v>
      </c>
      <c r="I326" s="78">
        <v>0.02</v>
      </c>
      <c r="J326" s="79">
        <v>6</v>
      </c>
      <c r="K326" s="78">
        <v>5.875</v>
      </c>
      <c r="L326" s="78">
        <v>2.75</v>
      </c>
      <c r="M326" s="78">
        <v>0.5</v>
      </c>
      <c r="N326" s="78">
        <v>0.13</v>
      </c>
      <c r="O326" s="80">
        <f t="shared" si="43"/>
        <v>8.078125</v>
      </c>
      <c r="P326" s="79">
        <v>1080</v>
      </c>
      <c r="Q326" s="78"/>
      <c r="R326" s="78"/>
      <c r="S326" s="78"/>
      <c r="T326" s="78"/>
      <c r="U326" s="80"/>
      <c r="V326" s="26"/>
      <c r="W326" s="26"/>
      <c r="X326" s="26"/>
      <c r="Y326" s="26"/>
      <c r="Z326" s="81"/>
      <c r="AA326" s="26"/>
      <c r="AB326" s="14"/>
      <c r="AC326" s="15"/>
      <c r="AD326" s="15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</row>
    <row r="327" spans="1:47" ht="15" customHeight="1">
      <c r="A327" s="77" t="s">
        <v>5309</v>
      </c>
      <c r="B327" s="77" t="s">
        <v>5310</v>
      </c>
      <c r="C327" s="137" t="s">
        <v>5593</v>
      </c>
      <c r="D327" s="141">
        <v>3.29</v>
      </c>
      <c r="E327" s="141">
        <f t="shared" si="45"/>
        <v>1.3160000000000001</v>
      </c>
      <c r="F327" s="78">
        <v>0.5</v>
      </c>
      <c r="G327" s="78">
        <v>0.5</v>
      </c>
      <c r="H327" s="78">
        <v>5.625</v>
      </c>
      <c r="I327" s="78">
        <v>0.02</v>
      </c>
      <c r="J327" s="79">
        <v>6</v>
      </c>
      <c r="K327" s="78">
        <v>5.875</v>
      </c>
      <c r="L327" s="78">
        <v>2.75</v>
      </c>
      <c r="M327" s="78">
        <v>0.5</v>
      </c>
      <c r="N327" s="78">
        <v>0.13</v>
      </c>
      <c r="O327" s="80">
        <f t="shared" si="43"/>
        <v>8.078125</v>
      </c>
      <c r="P327" s="79">
        <v>1080</v>
      </c>
      <c r="Q327" s="78"/>
      <c r="R327" s="78"/>
      <c r="S327" s="78"/>
      <c r="T327" s="78"/>
      <c r="U327" s="80"/>
      <c r="V327" s="26"/>
      <c r="W327" s="26"/>
      <c r="X327" s="26"/>
      <c r="Y327" s="26"/>
      <c r="Z327" s="81"/>
      <c r="AA327" s="26"/>
      <c r="AB327" s="14"/>
      <c r="AC327" s="15"/>
      <c r="AD327" s="15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</row>
    <row r="328" spans="1:47" ht="15" customHeight="1">
      <c r="A328" s="77" t="s">
        <v>5311</v>
      </c>
      <c r="B328" s="77" t="s">
        <v>5312</v>
      </c>
      <c r="C328" s="137" t="s">
        <v>5594</v>
      </c>
      <c r="D328" s="141">
        <v>3.29</v>
      </c>
      <c r="E328" s="141">
        <f t="shared" si="45"/>
        <v>1.3160000000000001</v>
      </c>
      <c r="F328" s="78">
        <v>0.5</v>
      </c>
      <c r="G328" s="78">
        <v>0.5</v>
      </c>
      <c r="H328" s="78">
        <v>5.625</v>
      </c>
      <c r="I328" s="78">
        <v>0.02</v>
      </c>
      <c r="J328" s="79">
        <v>6</v>
      </c>
      <c r="K328" s="78">
        <v>5.875</v>
      </c>
      <c r="L328" s="78">
        <v>2.75</v>
      </c>
      <c r="M328" s="78">
        <v>0.5</v>
      </c>
      <c r="N328" s="78">
        <v>0.13</v>
      </c>
      <c r="O328" s="80">
        <f t="shared" si="43"/>
        <v>8.078125</v>
      </c>
      <c r="P328" s="79">
        <v>240</v>
      </c>
      <c r="Q328" s="78">
        <v>6.5</v>
      </c>
      <c r="R328" s="78">
        <v>12.75</v>
      </c>
      <c r="S328" s="78">
        <v>5.5</v>
      </c>
      <c r="T328" s="78">
        <v>5.875</v>
      </c>
      <c r="U328" s="80">
        <f t="shared" ref="U328:U329" si="46">Q328*R328*S328/1728</f>
        <v>0.26378038194444442</v>
      </c>
      <c r="V328" s="26"/>
      <c r="W328" s="26"/>
      <c r="X328" s="26"/>
      <c r="Y328" s="26"/>
      <c r="Z328" s="81"/>
      <c r="AA328" s="26"/>
      <c r="AB328" s="14"/>
      <c r="AC328" s="15"/>
      <c r="AD328" s="15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</row>
    <row r="329" spans="1:47" ht="15" customHeight="1">
      <c r="A329" s="77" t="s">
        <v>5313</v>
      </c>
      <c r="B329" s="77" t="s">
        <v>5314</v>
      </c>
      <c r="C329" s="137" t="s">
        <v>5595</v>
      </c>
      <c r="D329" s="141">
        <v>3.29</v>
      </c>
      <c r="E329" s="141">
        <f t="shared" si="45"/>
        <v>1.3160000000000001</v>
      </c>
      <c r="F329" s="78">
        <v>0.5</v>
      </c>
      <c r="G329" s="78">
        <v>0.5</v>
      </c>
      <c r="H329" s="78">
        <v>5.625</v>
      </c>
      <c r="I329" s="78">
        <v>0.02</v>
      </c>
      <c r="J329" s="79">
        <v>6</v>
      </c>
      <c r="K329" s="78">
        <v>5.875</v>
      </c>
      <c r="L329" s="78">
        <v>2.75</v>
      </c>
      <c r="M329" s="78">
        <v>0.5</v>
      </c>
      <c r="N329" s="78">
        <v>0.13</v>
      </c>
      <c r="O329" s="80">
        <f t="shared" si="43"/>
        <v>8.078125</v>
      </c>
      <c r="P329" s="79">
        <v>240</v>
      </c>
      <c r="Q329" s="78">
        <v>6.5</v>
      </c>
      <c r="R329" s="78">
        <v>12.75</v>
      </c>
      <c r="S329" s="78">
        <v>5.5</v>
      </c>
      <c r="T329" s="78">
        <v>5.875</v>
      </c>
      <c r="U329" s="80">
        <f t="shared" si="46"/>
        <v>0.26378038194444442</v>
      </c>
      <c r="V329" s="26"/>
      <c r="W329" s="26"/>
      <c r="X329" s="26"/>
      <c r="Y329" s="26"/>
      <c r="Z329" s="81"/>
      <c r="AA329" s="26"/>
      <c r="AB329" s="14"/>
      <c r="AC329" s="15"/>
      <c r="AD329" s="15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</row>
    <row r="330" spans="1:47" ht="15" customHeight="1">
      <c r="A330" s="77" t="s">
        <v>5315</v>
      </c>
      <c r="B330" s="77" t="s">
        <v>5316</v>
      </c>
      <c r="C330" s="137" t="s">
        <v>5596</v>
      </c>
      <c r="D330" s="141">
        <v>3.29</v>
      </c>
      <c r="E330" s="141">
        <f t="shared" si="45"/>
        <v>1.3160000000000001</v>
      </c>
      <c r="F330" s="78">
        <v>0.5</v>
      </c>
      <c r="G330" s="78">
        <v>0.5</v>
      </c>
      <c r="H330" s="78">
        <v>5.625</v>
      </c>
      <c r="I330" s="78">
        <v>0.02</v>
      </c>
      <c r="J330" s="79">
        <v>6</v>
      </c>
      <c r="K330" s="78">
        <v>5.875</v>
      </c>
      <c r="L330" s="78">
        <v>2.75</v>
      </c>
      <c r="M330" s="78">
        <v>0.5</v>
      </c>
      <c r="N330" s="78">
        <v>0.13</v>
      </c>
      <c r="O330" s="80">
        <f t="shared" si="43"/>
        <v>8.078125</v>
      </c>
      <c r="P330" s="79">
        <v>1080</v>
      </c>
      <c r="Q330" s="78"/>
      <c r="R330" s="78"/>
      <c r="S330" s="78"/>
      <c r="T330" s="78"/>
      <c r="U330" s="80"/>
      <c r="V330" s="26"/>
      <c r="W330" s="26"/>
      <c r="X330" s="26"/>
      <c r="Y330" s="26"/>
      <c r="Z330" s="81"/>
      <c r="AA330" s="26"/>
      <c r="AB330" s="14"/>
      <c r="AC330" s="15"/>
      <c r="AD330" s="15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</row>
    <row r="331" spans="1:47" ht="15" customHeight="1">
      <c r="A331" s="77" t="s">
        <v>5317</v>
      </c>
      <c r="B331" s="77" t="s">
        <v>2476</v>
      </c>
      <c r="C331" s="137" t="s">
        <v>5597</v>
      </c>
      <c r="D331" s="141">
        <v>3.29</v>
      </c>
      <c r="E331" s="141">
        <f t="shared" si="45"/>
        <v>1.3160000000000001</v>
      </c>
      <c r="F331" s="78">
        <v>0.5</v>
      </c>
      <c r="G331" s="78">
        <v>0.5</v>
      </c>
      <c r="H331" s="78">
        <v>5.625</v>
      </c>
      <c r="I331" s="78">
        <v>0.02</v>
      </c>
      <c r="J331" s="79">
        <v>6</v>
      </c>
      <c r="K331" s="78">
        <v>5.875</v>
      </c>
      <c r="L331" s="78">
        <v>2.75</v>
      </c>
      <c r="M331" s="78">
        <v>0.5</v>
      </c>
      <c r="N331" s="78">
        <v>0.13</v>
      </c>
      <c r="O331" s="80">
        <f t="shared" si="43"/>
        <v>8.078125</v>
      </c>
      <c r="P331" s="79">
        <v>240</v>
      </c>
      <c r="Q331" s="78">
        <v>6.5</v>
      </c>
      <c r="R331" s="78">
        <v>12.75</v>
      </c>
      <c r="S331" s="78">
        <v>5.5</v>
      </c>
      <c r="T331" s="78">
        <v>5.875</v>
      </c>
      <c r="U331" s="80">
        <f t="shared" ref="U331:U332" si="47">Q331*R331*S331/1728</f>
        <v>0.26378038194444442</v>
      </c>
      <c r="V331" s="26"/>
      <c r="W331" s="26"/>
      <c r="X331" s="26"/>
      <c r="Y331" s="26"/>
      <c r="Z331" s="81"/>
      <c r="AA331" s="26"/>
      <c r="AB331" s="14"/>
      <c r="AC331" s="15"/>
      <c r="AD331" s="15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</row>
    <row r="332" spans="1:47" ht="15" customHeight="1">
      <c r="A332" s="77" t="s">
        <v>5318</v>
      </c>
      <c r="B332" s="77" t="s">
        <v>5319</v>
      </c>
      <c r="C332" s="137" t="s">
        <v>5598</v>
      </c>
      <c r="D332" s="141">
        <v>3.29</v>
      </c>
      <c r="E332" s="141">
        <f t="shared" si="45"/>
        <v>1.3160000000000001</v>
      </c>
      <c r="F332" s="78">
        <v>0.5</v>
      </c>
      <c r="G332" s="78">
        <v>0.5</v>
      </c>
      <c r="H332" s="78">
        <v>5.625</v>
      </c>
      <c r="I332" s="78">
        <v>0.02</v>
      </c>
      <c r="J332" s="79">
        <v>6</v>
      </c>
      <c r="K332" s="78">
        <v>5.875</v>
      </c>
      <c r="L332" s="78">
        <v>2.75</v>
      </c>
      <c r="M332" s="78">
        <v>0.5</v>
      </c>
      <c r="N332" s="78">
        <v>0.13</v>
      </c>
      <c r="O332" s="80">
        <f t="shared" si="43"/>
        <v>8.078125</v>
      </c>
      <c r="P332" s="79">
        <v>240</v>
      </c>
      <c r="Q332" s="78">
        <v>6.5</v>
      </c>
      <c r="R332" s="78">
        <v>12.75</v>
      </c>
      <c r="S332" s="78">
        <v>5.5</v>
      </c>
      <c r="T332" s="78">
        <v>5.875</v>
      </c>
      <c r="U332" s="80">
        <f t="shared" si="47"/>
        <v>0.26378038194444442</v>
      </c>
      <c r="V332" s="26"/>
      <c r="W332" s="26"/>
      <c r="X332" s="26"/>
      <c r="Y332" s="26"/>
      <c r="Z332" s="81"/>
      <c r="AA332" s="26"/>
      <c r="AB332" s="14"/>
      <c r="AC332" s="15"/>
      <c r="AD332" s="15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</row>
    <row r="333" spans="1:47" ht="15" customHeight="1">
      <c r="A333" s="77" t="s">
        <v>5374</v>
      </c>
      <c r="B333" s="77" t="s">
        <v>2474</v>
      </c>
      <c r="C333" s="137" t="s">
        <v>5599</v>
      </c>
      <c r="D333" s="141">
        <v>3.29</v>
      </c>
      <c r="E333" s="141">
        <f t="shared" si="45"/>
        <v>1.3160000000000001</v>
      </c>
      <c r="F333" s="78">
        <v>0.5</v>
      </c>
      <c r="G333" s="78">
        <v>0.5</v>
      </c>
      <c r="H333" s="78">
        <v>5.625</v>
      </c>
      <c r="I333" s="78">
        <v>0.02</v>
      </c>
      <c r="J333" s="79">
        <v>6</v>
      </c>
      <c r="K333" s="78">
        <v>5.875</v>
      </c>
      <c r="L333" s="78">
        <v>2.75</v>
      </c>
      <c r="M333" s="78">
        <v>0.5</v>
      </c>
      <c r="N333" s="78">
        <v>0.13</v>
      </c>
      <c r="O333" s="80">
        <f t="shared" si="43"/>
        <v>8.078125</v>
      </c>
      <c r="P333" s="79">
        <v>240</v>
      </c>
      <c r="Q333" s="78">
        <v>12.75</v>
      </c>
      <c r="R333" s="78">
        <v>6.5</v>
      </c>
      <c r="S333" s="78">
        <v>5.5</v>
      </c>
      <c r="T333" s="78">
        <v>5.875</v>
      </c>
      <c r="U333" s="80">
        <v>0.26378038194444442</v>
      </c>
      <c r="V333" s="26"/>
      <c r="W333" s="26"/>
      <c r="X333" s="26"/>
      <c r="Y333" s="26"/>
      <c r="Z333" s="81" t="s">
        <v>26</v>
      </c>
      <c r="AA333" s="26"/>
      <c r="AB333" s="14"/>
      <c r="AC333" s="15"/>
      <c r="AD333" s="15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</row>
    <row r="334" spans="1:47" ht="15" customHeight="1">
      <c r="A334" s="77" t="s">
        <v>5320</v>
      </c>
      <c r="B334" s="77" t="s">
        <v>2473</v>
      </c>
      <c r="C334" s="137" t="s">
        <v>5600</v>
      </c>
      <c r="D334" s="141">
        <v>3.29</v>
      </c>
      <c r="E334" s="141">
        <f t="shared" si="45"/>
        <v>1.3160000000000001</v>
      </c>
      <c r="F334" s="78">
        <v>0.5</v>
      </c>
      <c r="G334" s="78">
        <v>0.5</v>
      </c>
      <c r="H334" s="78">
        <v>5.625</v>
      </c>
      <c r="I334" s="78">
        <v>0.02</v>
      </c>
      <c r="J334" s="79">
        <v>6</v>
      </c>
      <c r="K334" s="78">
        <v>5.875</v>
      </c>
      <c r="L334" s="78">
        <v>2.75</v>
      </c>
      <c r="M334" s="78">
        <v>0.5</v>
      </c>
      <c r="N334" s="78">
        <v>0.13</v>
      </c>
      <c r="O334" s="80">
        <f t="shared" si="43"/>
        <v>8.078125</v>
      </c>
      <c r="P334" s="79">
        <v>240</v>
      </c>
      <c r="Q334" s="78">
        <v>12.75</v>
      </c>
      <c r="R334" s="78">
        <v>6.5</v>
      </c>
      <c r="S334" s="78">
        <v>5.5</v>
      </c>
      <c r="T334" s="78">
        <v>5.875</v>
      </c>
      <c r="U334" s="80">
        <v>0.26378038194444442</v>
      </c>
      <c r="V334" s="26"/>
      <c r="W334" s="26"/>
      <c r="X334" s="26"/>
      <c r="Y334" s="26"/>
      <c r="Z334" s="81" t="s">
        <v>26</v>
      </c>
      <c r="AA334" s="26"/>
      <c r="AB334" s="14"/>
      <c r="AC334" s="15"/>
      <c r="AD334" s="15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</row>
    <row r="335" spans="1:47" ht="15" customHeight="1">
      <c r="A335" s="77" t="s">
        <v>5321</v>
      </c>
      <c r="B335" s="77" t="s">
        <v>5322</v>
      </c>
      <c r="C335" s="137" t="s">
        <v>5601</v>
      </c>
      <c r="D335" s="141">
        <v>3.29</v>
      </c>
      <c r="E335" s="141">
        <f t="shared" si="45"/>
        <v>1.3160000000000001</v>
      </c>
      <c r="F335" s="78">
        <v>0.5</v>
      </c>
      <c r="G335" s="78">
        <v>0.5</v>
      </c>
      <c r="H335" s="78">
        <v>5.625</v>
      </c>
      <c r="I335" s="78">
        <v>0.02</v>
      </c>
      <c r="J335" s="79">
        <v>6</v>
      </c>
      <c r="K335" s="78">
        <v>5.875</v>
      </c>
      <c r="L335" s="78">
        <v>2.75</v>
      </c>
      <c r="M335" s="78">
        <v>0.5</v>
      </c>
      <c r="N335" s="78">
        <v>0.13</v>
      </c>
      <c r="O335" s="80">
        <f t="shared" si="43"/>
        <v>8.078125</v>
      </c>
      <c r="P335" s="79">
        <v>240</v>
      </c>
      <c r="Q335" s="78">
        <v>12.75</v>
      </c>
      <c r="R335" s="78">
        <v>6.5</v>
      </c>
      <c r="S335" s="78">
        <v>5.5</v>
      </c>
      <c r="T335" s="78">
        <v>5.875</v>
      </c>
      <c r="U335" s="80">
        <v>0.26378038194444442</v>
      </c>
      <c r="V335" s="26"/>
      <c r="W335" s="26"/>
      <c r="X335" s="26"/>
      <c r="Y335" s="26"/>
      <c r="Z335" s="81"/>
      <c r="AA335" s="26"/>
      <c r="AB335" s="14"/>
      <c r="AC335" s="15"/>
      <c r="AD335" s="15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</row>
    <row r="336" spans="1:47" ht="15" customHeight="1">
      <c r="A336" s="77" t="s">
        <v>5323</v>
      </c>
      <c r="B336" s="77" t="s">
        <v>2475</v>
      </c>
      <c r="C336" s="137" t="s">
        <v>5602</v>
      </c>
      <c r="D336" s="141">
        <v>3.29</v>
      </c>
      <c r="E336" s="141">
        <f t="shared" si="45"/>
        <v>1.3160000000000001</v>
      </c>
      <c r="F336" s="78">
        <v>0.5</v>
      </c>
      <c r="G336" s="78">
        <v>0.5</v>
      </c>
      <c r="H336" s="78">
        <v>5.625</v>
      </c>
      <c r="I336" s="78">
        <v>0.02</v>
      </c>
      <c r="J336" s="79">
        <v>6</v>
      </c>
      <c r="K336" s="78">
        <v>5.875</v>
      </c>
      <c r="L336" s="78">
        <v>2.75</v>
      </c>
      <c r="M336" s="78">
        <v>0.5</v>
      </c>
      <c r="N336" s="78">
        <v>0.13</v>
      </c>
      <c r="O336" s="80">
        <v>8.078125</v>
      </c>
      <c r="P336" s="79">
        <v>240</v>
      </c>
      <c r="Q336" s="78">
        <v>12.75</v>
      </c>
      <c r="R336" s="78">
        <v>6.5</v>
      </c>
      <c r="S336" s="78">
        <v>5.5</v>
      </c>
      <c r="T336" s="78">
        <v>5.875</v>
      </c>
      <c r="U336" s="80">
        <v>0.26378038194444442</v>
      </c>
      <c r="V336" s="26"/>
      <c r="W336" s="26"/>
      <c r="X336" s="26"/>
      <c r="Y336" s="26"/>
      <c r="Z336" s="81" t="s">
        <v>26</v>
      </c>
      <c r="AA336" s="26"/>
      <c r="AB336" s="14"/>
      <c r="AC336" s="15"/>
      <c r="AD336" s="15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</row>
    <row r="337" spans="1:47" ht="15" customHeight="1">
      <c r="A337" s="77" t="s">
        <v>2510</v>
      </c>
      <c r="B337" s="77" t="s">
        <v>2511</v>
      </c>
      <c r="C337" s="137" t="s">
        <v>2512</v>
      </c>
      <c r="D337" s="141">
        <v>3.39</v>
      </c>
      <c r="E337" s="141">
        <f t="shared" si="45"/>
        <v>1.3560000000000001</v>
      </c>
      <c r="F337" s="78">
        <v>2.125</v>
      </c>
      <c r="G337" s="78">
        <v>0.75</v>
      </c>
      <c r="H337" s="78">
        <v>7.25</v>
      </c>
      <c r="I337" s="78">
        <v>3.1E-2</v>
      </c>
      <c r="J337" s="79">
        <v>12</v>
      </c>
      <c r="K337" s="78">
        <v>2.25</v>
      </c>
      <c r="L337" s="78">
        <v>4</v>
      </c>
      <c r="M337" s="78">
        <v>7.5</v>
      </c>
      <c r="N337" s="78">
        <v>0.5</v>
      </c>
      <c r="O337" s="80">
        <v>67.5</v>
      </c>
      <c r="P337" s="79">
        <v>144</v>
      </c>
      <c r="Q337" s="78">
        <v>14</v>
      </c>
      <c r="R337" s="78">
        <v>10</v>
      </c>
      <c r="S337" s="78">
        <v>10</v>
      </c>
      <c r="T337" s="78">
        <v>6.5</v>
      </c>
      <c r="U337" s="80">
        <v>0.81018518518518523</v>
      </c>
      <c r="V337" s="26"/>
      <c r="W337" s="26"/>
      <c r="X337" s="26"/>
      <c r="Y337" s="26"/>
      <c r="Z337" s="81" t="s">
        <v>26</v>
      </c>
      <c r="AA337" s="26"/>
      <c r="AB337" s="14"/>
      <c r="AC337" s="15"/>
      <c r="AD337" s="15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</row>
    <row r="338" spans="1:47" ht="15" customHeight="1">
      <c r="A338" s="77" t="s">
        <v>2498</v>
      </c>
      <c r="B338" s="77" t="s">
        <v>2499</v>
      </c>
      <c r="C338" s="137" t="s">
        <v>2500</v>
      </c>
      <c r="D338" s="141">
        <v>3.39</v>
      </c>
      <c r="E338" s="141">
        <f t="shared" si="45"/>
        <v>1.3560000000000001</v>
      </c>
      <c r="F338" s="78">
        <v>2.125</v>
      </c>
      <c r="G338" s="78">
        <v>0.75</v>
      </c>
      <c r="H338" s="78">
        <v>7.25</v>
      </c>
      <c r="I338" s="78">
        <v>3.1E-2</v>
      </c>
      <c r="J338" s="79">
        <v>12</v>
      </c>
      <c r="K338" s="78">
        <v>2.25</v>
      </c>
      <c r="L338" s="78">
        <v>4</v>
      </c>
      <c r="M338" s="78">
        <v>7.5</v>
      </c>
      <c r="N338" s="78">
        <v>0.5</v>
      </c>
      <c r="O338" s="80">
        <v>67.5</v>
      </c>
      <c r="P338" s="79">
        <v>144</v>
      </c>
      <c r="Q338" s="78">
        <v>14</v>
      </c>
      <c r="R338" s="78">
        <v>10</v>
      </c>
      <c r="S338" s="78">
        <v>10</v>
      </c>
      <c r="T338" s="78">
        <v>6.5</v>
      </c>
      <c r="U338" s="80">
        <v>0.81018518518518523</v>
      </c>
      <c r="V338" s="26"/>
      <c r="W338" s="26"/>
      <c r="X338" s="26"/>
      <c r="Y338" s="26"/>
      <c r="Z338" s="81" t="s">
        <v>26</v>
      </c>
      <c r="AA338" s="26"/>
      <c r="AB338" s="14"/>
      <c r="AC338" s="15"/>
      <c r="AD338" s="15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</row>
    <row r="339" spans="1:47" ht="15" customHeight="1">
      <c r="A339" s="77" t="s">
        <v>2507</v>
      </c>
      <c r="B339" s="77" t="s">
        <v>2508</v>
      </c>
      <c r="C339" s="137" t="s">
        <v>2509</v>
      </c>
      <c r="D339" s="141">
        <v>3.39</v>
      </c>
      <c r="E339" s="141">
        <f t="shared" si="45"/>
        <v>1.3560000000000001</v>
      </c>
      <c r="F339" s="78">
        <v>2.125</v>
      </c>
      <c r="G339" s="78">
        <v>0.75</v>
      </c>
      <c r="H339" s="78">
        <v>7.25</v>
      </c>
      <c r="I339" s="78">
        <v>3.1E-2</v>
      </c>
      <c r="J339" s="79">
        <v>12</v>
      </c>
      <c r="K339" s="78">
        <v>2.25</v>
      </c>
      <c r="L339" s="78">
        <v>4</v>
      </c>
      <c r="M339" s="78">
        <v>7.5</v>
      </c>
      <c r="N339" s="78">
        <v>0.5</v>
      </c>
      <c r="O339" s="80">
        <v>67.5</v>
      </c>
      <c r="P339" s="79">
        <v>144</v>
      </c>
      <c r="Q339" s="78">
        <v>14</v>
      </c>
      <c r="R339" s="78">
        <v>10</v>
      </c>
      <c r="S339" s="78">
        <v>10</v>
      </c>
      <c r="T339" s="78">
        <v>6.5</v>
      </c>
      <c r="U339" s="80">
        <v>0.81018518518518523</v>
      </c>
      <c r="V339" s="26"/>
      <c r="W339" s="26"/>
      <c r="X339" s="26"/>
      <c r="Y339" s="26"/>
      <c r="Z339" s="81" t="s">
        <v>26</v>
      </c>
      <c r="AA339" s="26"/>
      <c r="AB339" s="14"/>
      <c r="AC339" s="15"/>
      <c r="AD339" s="15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</row>
    <row r="340" spans="1:47" ht="15" customHeight="1">
      <c r="A340" s="77" t="s">
        <v>2501</v>
      </c>
      <c r="B340" s="77" t="s">
        <v>2502</v>
      </c>
      <c r="C340" s="137" t="s">
        <v>2503</v>
      </c>
      <c r="D340" s="141">
        <v>3.39</v>
      </c>
      <c r="E340" s="141">
        <f t="shared" si="45"/>
        <v>1.3560000000000001</v>
      </c>
      <c r="F340" s="78">
        <v>2.125</v>
      </c>
      <c r="G340" s="78">
        <v>0.75</v>
      </c>
      <c r="H340" s="78">
        <v>7.25</v>
      </c>
      <c r="I340" s="78">
        <v>3.1E-2</v>
      </c>
      <c r="J340" s="79">
        <v>12</v>
      </c>
      <c r="K340" s="78">
        <v>2.25</v>
      </c>
      <c r="L340" s="78">
        <v>4</v>
      </c>
      <c r="M340" s="78">
        <v>7.5</v>
      </c>
      <c r="N340" s="78">
        <v>0.5</v>
      </c>
      <c r="O340" s="80">
        <v>67.5</v>
      </c>
      <c r="P340" s="79">
        <v>144</v>
      </c>
      <c r="Q340" s="78">
        <v>14</v>
      </c>
      <c r="R340" s="78">
        <v>10</v>
      </c>
      <c r="S340" s="78">
        <v>10</v>
      </c>
      <c r="T340" s="78">
        <v>6.5</v>
      </c>
      <c r="U340" s="80">
        <v>0.81018518518518523</v>
      </c>
      <c r="V340" s="26"/>
      <c r="W340" s="26"/>
      <c r="X340" s="26"/>
      <c r="Y340" s="26"/>
      <c r="Z340" s="81" t="s">
        <v>26</v>
      </c>
      <c r="AA340" s="26"/>
      <c r="AB340" s="14"/>
      <c r="AC340" s="15"/>
      <c r="AD340" s="15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</row>
    <row r="341" spans="1:47" ht="15" customHeight="1">
      <c r="A341" s="77" t="s">
        <v>2495</v>
      </c>
      <c r="B341" s="77" t="s">
        <v>2496</v>
      </c>
      <c r="C341" s="137" t="s">
        <v>2497</v>
      </c>
      <c r="D341" s="141">
        <v>3.39</v>
      </c>
      <c r="E341" s="141">
        <f t="shared" si="45"/>
        <v>1.3560000000000001</v>
      </c>
      <c r="F341" s="78">
        <v>2.125</v>
      </c>
      <c r="G341" s="78">
        <v>0.75</v>
      </c>
      <c r="H341" s="78">
        <v>7.25</v>
      </c>
      <c r="I341" s="78">
        <v>3.1E-2</v>
      </c>
      <c r="J341" s="79">
        <v>12</v>
      </c>
      <c r="K341" s="78">
        <v>2.25</v>
      </c>
      <c r="L341" s="78">
        <v>4</v>
      </c>
      <c r="M341" s="78">
        <v>7.5</v>
      </c>
      <c r="N341" s="78">
        <v>0.5</v>
      </c>
      <c r="O341" s="80">
        <v>67.5</v>
      </c>
      <c r="P341" s="79">
        <v>144</v>
      </c>
      <c r="Q341" s="78">
        <v>14</v>
      </c>
      <c r="R341" s="78">
        <v>10</v>
      </c>
      <c r="S341" s="78">
        <v>10</v>
      </c>
      <c r="T341" s="78">
        <v>6.5</v>
      </c>
      <c r="U341" s="80">
        <v>0.81018518518518523</v>
      </c>
      <c r="V341" s="26"/>
      <c r="W341" s="26"/>
      <c r="X341" s="26"/>
      <c r="Y341" s="26"/>
      <c r="Z341" s="81" t="s">
        <v>26</v>
      </c>
      <c r="AA341" s="26"/>
      <c r="AB341" s="14"/>
      <c r="AC341" s="15"/>
      <c r="AD341" s="15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</row>
    <row r="342" spans="1:47" ht="15" customHeight="1">
      <c r="A342" s="77" t="s">
        <v>2504</v>
      </c>
      <c r="B342" s="77" t="s">
        <v>2505</v>
      </c>
      <c r="C342" s="137" t="s">
        <v>2506</v>
      </c>
      <c r="D342" s="141">
        <v>3.39</v>
      </c>
      <c r="E342" s="141">
        <f t="shared" si="45"/>
        <v>1.3560000000000001</v>
      </c>
      <c r="F342" s="78">
        <v>2.125</v>
      </c>
      <c r="G342" s="78">
        <v>0.75</v>
      </c>
      <c r="H342" s="78">
        <v>7.25</v>
      </c>
      <c r="I342" s="78">
        <v>3.1E-2</v>
      </c>
      <c r="J342" s="79">
        <v>12</v>
      </c>
      <c r="K342" s="78">
        <v>2.25</v>
      </c>
      <c r="L342" s="78">
        <v>4</v>
      </c>
      <c r="M342" s="78">
        <v>7.5</v>
      </c>
      <c r="N342" s="78">
        <v>0.5</v>
      </c>
      <c r="O342" s="80">
        <v>67.5</v>
      </c>
      <c r="P342" s="79">
        <v>144</v>
      </c>
      <c r="Q342" s="78">
        <v>14</v>
      </c>
      <c r="R342" s="78">
        <v>10</v>
      </c>
      <c r="S342" s="78">
        <v>10</v>
      </c>
      <c r="T342" s="78">
        <v>6.5</v>
      </c>
      <c r="U342" s="80">
        <v>0.81018518518518523</v>
      </c>
      <c r="V342" s="26"/>
      <c r="W342" s="26"/>
      <c r="X342" s="26"/>
      <c r="Y342" s="26"/>
      <c r="Z342" s="81" t="s">
        <v>26</v>
      </c>
      <c r="AA342" s="26"/>
      <c r="AB342" s="14"/>
      <c r="AC342" s="15"/>
      <c r="AD342" s="15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</row>
    <row r="343" spans="1:47" ht="15" customHeight="1">
      <c r="A343" s="77" t="s">
        <v>2492</v>
      </c>
      <c r="B343" s="77" t="s">
        <v>2493</v>
      </c>
      <c r="C343" s="137" t="s">
        <v>2494</v>
      </c>
      <c r="D343" s="141">
        <v>3.39</v>
      </c>
      <c r="E343" s="141">
        <f t="shared" si="45"/>
        <v>1.3560000000000001</v>
      </c>
      <c r="F343" s="78">
        <v>2.125</v>
      </c>
      <c r="G343" s="78">
        <v>0.75</v>
      </c>
      <c r="H343" s="78">
        <v>7.25</v>
      </c>
      <c r="I343" s="78">
        <v>3.1E-2</v>
      </c>
      <c r="J343" s="79">
        <v>12</v>
      </c>
      <c r="K343" s="78">
        <v>2.25</v>
      </c>
      <c r="L343" s="78">
        <v>4</v>
      </c>
      <c r="M343" s="78">
        <v>7.5</v>
      </c>
      <c r="N343" s="78">
        <v>0.5</v>
      </c>
      <c r="O343" s="80">
        <v>67.5</v>
      </c>
      <c r="P343" s="79">
        <v>144</v>
      </c>
      <c r="Q343" s="78">
        <v>14</v>
      </c>
      <c r="R343" s="78">
        <v>10</v>
      </c>
      <c r="S343" s="78">
        <v>10</v>
      </c>
      <c r="T343" s="78">
        <v>6.5</v>
      </c>
      <c r="U343" s="80">
        <v>0.81018518518518523</v>
      </c>
      <c r="V343" s="26"/>
      <c r="W343" s="26"/>
      <c r="X343" s="26"/>
      <c r="Y343" s="26"/>
      <c r="Z343" s="81" t="s">
        <v>26</v>
      </c>
      <c r="AA343" s="26"/>
      <c r="AB343" s="14"/>
      <c r="AC343" s="15"/>
      <c r="AD343" s="15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</row>
    <row r="344" spans="1:47" ht="15" customHeight="1">
      <c r="A344" s="77" t="s">
        <v>2477</v>
      </c>
      <c r="B344" s="77" t="s">
        <v>2478</v>
      </c>
      <c r="C344" s="137" t="s">
        <v>2479</v>
      </c>
      <c r="D344" s="141">
        <v>3.39</v>
      </c>
      <c r="E344" s="141">
        <f t="shared" si="45"/>
        <v>1.3560000000000001</v>
      </c>
      <c r="F344" s="78">
        <v>2.125</v>
      </c>
      <c r="G344" s="78">
        <v>0.75</v>
      </c>
      <c r="H344" s="78">
        <v>7.25</v>
      </c>
      <c r="I344" s="78">
        <v>3.1E-2</v>
      </c>
      <c r="J344" s="79">
        <v>12</v>
      </c>
      <c r="K344" s="78">
        <v>2.25</v>
      </c>
      <c r="L344" s="78">
        <v>4</v>
      </c>
      <c r="M344" s="78">
        <v>7.5</v>
      </c>
      <c r="N344" s="78">
        <v>0.5</v>
      </c>
      <c r="O344" s="80">
        <v>67.5</v>
      </c>
      <c r="P344" s="79">
        <v>144</v>
      </c>
      <c r="Q344" s="78">
        <v>14</v>
      </c>
      <c r="R344" s="78">
        <v>10</v>
      </c>
      <c r="S344" s="78">
        <v>10</v>
      </c>
      <c r="T344" s="78">
        <v>6.5</v>
      </c>
      <c r="U344" s="80">
        <v>0.81018518518518523</v>
      </c>
      <c r="V344" s="26"/>
      <c r="W344" s="26"/>
      <c r="X344" s="26"/>
      <c r="Y344" s="26"/>
      <c r="Z344" s="81" t="s">
        <v>26</v>
      </c>
      <c r="AA344" s="26"/>
      <c r="AB344" s="14"/>
      <c r="AC344" s="15"/>
      <c r="AD344" s="15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</row>
    <row r="345" spans="1:47" ht="15" customHeight="1">
      <c r="A345" s="77" t="s">
        <v>2486</v>
      </c>
      <c r="B345" s="77" t="s">
        <v>2487</v>
      </c>
      <c r="C345" s="137" t="s">
        <v>2488</v>
      </c>
      <c r="D345" s="141">
        <v>3.39</v>
      </c>
      <c r="E345" s="141">
        <f t="shared" si="45"/>
        <v>1.3560000000000001</v>
      </c>
      <c r="F345" s="78">
        <v>2.125</v>
      </c>
      <c r="G345" s="78">
        <v>0.75</v>
      </c>
      <c r="H345" s="78">
        <v>7.25</v>
      </c>
      <c r="I345" s="78">
        <v>3.1E-2</v>
      </c>
      <c r="J345" s="79">
        <v>12</v>
      </c>
      <c r="K345" s="78">
        <v>2.25</v>
      </c>
      <c r="L345" s="78">
        <v>4</v>
      </c>
      <c r="M345" s="78">
        <v>7.5</v>
      </c>
      <c r="N345" s="78">
        <v>0.5</v>
      </c>
      <c r="O345" s="80">
        <v>67.5</v>
      </c>
      <c r="P345" s="79">
        <v>144</v>
      </c>
      <c r="Q345" s="78">
        <v>14</v>
      </c>
      <c r="R345" s="78">
        <v>10</v>
      </c>
      <c r="S345" s="78">
        <v>10</v>
      </c>
      <c r="T345" s="78">
        <v>6.5</v>
      </c>
      <c r="U345" s="80">
        <v>0.81018518518518523</v>
      </c>
      <c r="V345" s="26"/>
      <c r="W345" s="26"/>
      <c r="X345" s="26"/>
      <c r="Y345" s="26"/>
      <c r="Z345" s="81" t="s">
        <v>26</v>
      </c>
      <c r="AA345" s="26"/>
      <c r="AB345" s="14"/>
      <c r="AC345" s="15"/>
      <c r="AD345" s="15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</row>
    <row r="346" spans="1:47" ht="15" customHeight="1">
      <c r="A346" s="77" t="s">
        <v>2480</v>
      </c>
      <c r="B346" s="77" t="s">
        <v>2481</v>
      </c>
      <c r="C346" s="137" t="s">
        <v>2482</v>
      </c>
      <c r="D346" s="141">
        <v>3.39</v>
      </c>
      <c r="E346" s="141">
        <f t="shared" si="45"/>
        <v>1.3560000000000001</v>
      </c>
      <c r="F346" s="78">
        <v>2.125</v>
      </c>
      <c r="G346" s="78">
        <v>0.75</v>
      </c>
      <c r="H346" s="78">
        <v>7.25</v>
      </c>
      <c r="I346" s="78">
        <v>3.1E-2</v>
      </c>
      <c r="J346" s="79">
        <v>12</v>
      </c>
      <c r="K346" s="78">
        <v>2.25</v>
      </c>
      <c r="L346" s="78">
        <v>4</v>
      </c>
      <c r="M346" s="78">
        <v>7.5</v>
      </c>
      <c r="N346" s="78">
        <v>0.5</v>
      </c>
      <c r="O346" s="80">
        <v>67.5</v>
      </c>
      <c r="P346" s="79">
        <v>144</v>
      </c>
      <c r="Q346" s="78">
        <v>14</v>
      </c>
      <c r="R346" s="78">
        <v>10</v>
      </c>
      <c r="S346" s="78">
        <v>10</v>
      </c>
      <c r="T346" s="78">
        <v>6.5</v>
      </c>
      <c r="U346" s="80">
        <v>0.81018518518518523</v>
      </c>
      <c r="V346" s="26"/>
      <c r="W346" s="26"/>
      <c r="X346" s="26"/>
      <c r="Y346" s="26"/>
      <c r="Z346" s="81" t="s">
        <v>26</v>
      </c>
      <c r="AA346" s="26"/>
      <c r="AB346" s="14"/>
      <c r="AC346" s="15"/>
      <c r="AD346" s="15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</row>
    <row r="347" spans="1:47" ht="15" customHeight="1">
      <c r="A347" s="77" t="s">
        <v>2483</v>
      </c>
      <c r="B347" s="77" t="s">
        <v>2484</v>
      </c>
      <c r="C347" s="137" t="s">
        <v>2485</v>
      </c>
      <c r="D347" s="141">
        <v>3.39</v>
      </c>
      <c r="E347" s="141">
        <f t="shared" si="45"/>
        <v>1.3560000000000001</v>
      </c>
      <c r="F347" s="78">
        <v>2.125</v>
      </c>
      <c r="G347" s="78">
        <v>0.75</v>
      </c>
      <c r="H347" s="78">
        <v>7.25</v>
      </c>
      <c r="I347" s="78">
        <v>3.1E-2</v>
      </c>
      <c r="J347" s="79">
        <v>12</v>
      </c>
      <c r="K347" s="78">
        <v>2.25</v>
      </c>
      <c r="L347" s="78">
        <v>4</v>
      </c>
      <c r="M347" s="78">
        <v>7.5</v>
      </c>
      <c r="N347" s="78">
        <v>0.5</v>
      </c>
      <c r="O347" s="80">
        <v>67.5</v>
      </c>
      <c r="P347" s="79">
        <v>144</v>
      </c>
      <c r="Q347" s="78">
        <v>14</v>
      </c>
      <c r="R347" s="78">
        <v>10</v>
      </c>
      <c r="S347" s="78">
        <v>10</v>
      </c>
      <c r="T347" s="78">
        <v>6.5</v>
      </c>
      <c r="U347" s="80">
        <v>0.81018518518518523</v>
      </c>
      <c r="V347" s="26"/>
      <c r="W347" s="26"/>
      <c r="X347" s="26"/>
      <c r="Y347" s="26"/>
      <c r="Z347" s="81" t="s">
        <v>26</v>
      </c>
      <c r="AA347" s="26"/>
      <c r="AB347" s="14"/>
      <c r="AC347" s="15"/>
      <c r="AD347" s="15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</row>
    <row r="348" spans="1:47" ht="15" customHeight="1">
      <c r="A348" s="77" t="s">
        <v>2489</v>
      </c>
      <c r="B348" s="77" t="s">
        <v>2490</v>
      </c>
      <c r="C348" s="137" t="s">
        <v>2491</v>
      </c>
      <c r="D348" s="141">
        <v>3.39</v>
      </c>
      <c r="E348" s="141">
        <f t="shared" si="45"/>
        <v>1.3560000000000001</v>
      </c>
      <c r="F348" s="78">
        <v>2.125</v>
      </c>
      <c r="G348" s="78">
        <v>0.75</v>
      </c>
      <c r="H348" s="78">
        <v>7.25</v>
      </c>
      <c r="I348" s="78">
        <v>3.1E-2</v>
      </c>
      <c r="J348" s="79">
        <v>12</v>
      </c>
      <c r="K348" s="78">
        <v>2.25</v>
      </c>
      <c r="L348" s="78">
        <v>4</v>
      </c>
      <c r="M348" s="78">
        <v>7.5</v>
      </c>
      <c r="N348" s="78">
        <v>0.5</v>
      </c>
      <c r="O348" s="80">
        <v>67.5</v>
      </c>
      <c r="P348" s="79">
        <v>144</v>
      </c>
      <c r="Q348" s="78">
        <v>14</v>
      </c>
      <c r="R348" s="78">
        <v>10</v>
      </c>
      <c r="S348" s="78">
        <v>10</v>
      </c>
      <c r="T348" s="78">
        <v>6.5</v>
      </c>
      <c r="U348" s="80">
        <v>0.81018518518518523</v>
      </c>
      <c r="V348" s="26"/>
      <c r="W348" s="26"/>
      <c r="X348" s="26"/>
      <c r="Y348" s="26"/>
      <c r="Z348" s="81" t="s">
        <v>26</v>
      </c>
      <c r="AA348" s="26"/>
      <c r="AB348" s="14"/>
      <c r="AC348" s="15"/>
      <c r="AD348" s="15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</row>
    <row r="349" spans="1:47" ht="15" customHeight="1">
      <c r="A349" s="77" t="s">
        <v>2513</v>
      </c>
      <c r="B349" s="77" t="s">
        <v>2514</v>
      </c>
      <c r="C349" s="137" t="s">
        <v>2515</v>
      </c>
      <c r="D349" s="141">
        <v>19.84</v>
      </c>
      <c r="E349" s="141">
        <f t="shared" si="45"/>
        <v>7.9359999999999999</v>
      </c>
      <c r="F349" s="78">
        <v>6.75</v>
      </c>
      <c r="G349" s="78">
        <v>0.5</v>
      </c>
      <c r="H349" s="78">
        <v>4.875</v>
      </c>
      <c r="I349" s="78">
        <v>0.15</v>
      </c>
      <c r="J349" s="79">
        <v>6</v>
      </c>
      <c r="K349" s="78">
        <v>7.5</v>
      </c>
      <c r="L349" s="78">
        <v>5.5</v>
      </c>
      <c r="M349" s="78">
        <v>3.5</v>
      </c>
      <c r="N349" s="78">
        <v>0.95</v>
      </c>
      <c r="O349" s="80">
        <v>144.375</v>
      </c>
      <c r="P349" s="79">
        <v>36</v>
      </c>
      <c r="Q349" s="78">
        <v>14</v>
      </c>
      <c r="R349" s="78">
        <v>10</v>
      </c>
      <c r="S349" s="78">
        <v>8</v>
      </c>
      <c r="T349" s="78">
        <v>6.5</v>
      </c>
      <c r="U349" s="80">
        <v>0.64814814814814814</v>
      </c>
      <c r="V349" s="26"/>
      <c r="W349" s="26"/>
      <c r="X349" s="26"/>
      <c r="Y349" s="26"/>
      <c r="Z349" s="81" t="s">
        <v>26</v>
      </c>
      <c r="AA349" s="26"/>
      <c r="AB349" s="14"/>
      <c r="AC349" s="15"/>
      <c r="AD349" s="15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</row>
    <row r="350" spans="1:47" ht="15" customHeight="1">
      <c r="A350" s="77" t="s">
        <v>2516</v>
      </c>
      <c r="B350" s="77" t="s">
        <v>2517</v>
      </c>
      <c r="C350" s="137" t="s">
        <v>2518</v>
      </c>
      <c r="D350" s="141">
        <v>19.84</v>
      </c>
      <c r="E350" s="141">
        <f t="shared" si="45"/>
        <v>7.9359999999999999</v>
      </c>
      <c r="F350" s="78">
        <v>6.75</v>
      </c>
      <c r="G350" s="78">
        <v>0.5</v>
      </c>
      <c r="H350" s="78">
        <v>4.875</v>
      </c>
      <c r="I350" s="78">
        <v>0.15</v>
      </c>
      <c r="J350" s="79">
        <v>6</v>
      </c>
      <c r="K350" s="78">
        <v>7.5</v>
      </c>
      <c r="L350" s="78">
        <v>5.5</v>
      </c>
      <c r="M350" s="78">
        <v>3.5</v>
      </c>
      <c r="N350" s="78">
        <v>0.95</v>
      </c>
      <c r="O350" s="80">
        <v>144.375</v>
      </c>
      <c r="P350" s="79">
        <v>36</v>
      </c>
      <c r="Q350" s="78">
        <v>14</v>
      </c>
      <c r="R350" s="78">
        <v>10</v>
      </c>
      <c r="S350" s="78">
        <v>8</v>
      </c>
      <c r="T350" s="78">
        <v>6.5</v>
      </c>
      <c r="U350" s="80">
        <v>0.64814814814814814</v>
      </c>
      <c r="V350" s="26"/>
      <c r="W350" s="26"/>
      <c r="X350" s="26"/>
      <c r="Y350" s="26"/>
      <c r="Z350" s="81" t="s">
        <v>26</v>
      </c>
      <c r="AA350" s="26"/>
      <c r="AB350" s="14"/>
      <c r="AC350" s="15"/>
      <c r="AD350" s="15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</row>
    <row r="351" spans="1:47" ht="15" customHeight="1">
      <c r="A351" s="77" t="s">
        <v>2519</v>
      </c>
      <c r="B351" s="77" t="s">
        <v>2520</v>
      </c>
      <c r="C351" s="137" t="s">
        <v>2521</v>
      </c>
      <c r="D351" s="141">
        <v>473.76</v>
      </c>
      <c r="E351" s="141">
        <f t="shared" si="45"/>
        <v>189.50400000000002</v>
      </c>
      <c r="F351" s="78">
        <v>6.5</v>
      </c>
      <c r="G351" s="78">
        <v>7</v>
      </c>
      <c r="H351" s="78">
        <v>14.75</v>
      </c>
      <c r="I351" s="78">
        <v>5.5</v>
      </c>
      <c r="J351" s="79">
        <v>1</v>
      </c>
      <c r="K351" s="78">
        <v>6.5</v>
      </c>
      <c r="L351" s="78">
        <v>7</v>
      </c>
      <c r="M351" s="78">
        <v>14.75</v>
      </c>
      <c r="N351" s="78">
        <v>5.5</v>
      </c>
      <c r="O351" s="80">
        <v>671.125</v>
      </c>
      <c r="P351" s="79">
        <v>1</v>
      </c>
      <c r="Q351" s="78">
        <v>18</v>
      </c>
      <c r="R351" s="78">
        <v>10</v>
      </c>
      <c r="S351" s="78">
        <v>8</v>
      </c>
      <c r="T351" s="78">
        <v>6</v>
      </c>
      <c r="U351" s="80">
        <v>0.83333333333333337</v>
      </c>
      <c r="V351" s="26"/>
      <c r="W351" s="26"/>
      <c r="X351" s="26"/>
      <c r="Y351" s="26"/>
      <c r="Z351" s="81" t="s">
        <v>26</v>
      </c>
      <c r="AA351" s="26"/>
      <c r="AB351" s="14"/>
      <c r="AC351" s="15"/>
      <c r="AD351" s="15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</row>
    <row r="352" spans="1:47" ht="15" customHeight="1">
      <c r="A352" s="77" t="s">
        <v>2522</v>
      </c>
      <c r="B352" s="77" t="s">
        <v>2523</v>
      </c>
      <c r="C352" s="137" t="s">
        <v>2524</v>
      </c>
      <c r="D352" s="141">
        <v>3.09</v>
      </c>
      <c r="E352" s="141">
        <f t="shared" si="45"/>
        <v>1.236</v>
      </c>
      <c r="F352" s="78">
        <v>1.875</v>
      </c>
      <c r="G352" s="78">
        <v>0.5</v>
      </c>
      <c r="H352" s="78">
        <v>7.25</v>
      </c>
      <c r="I352" s="78">
        <v>0.02</v>
      </c>
      <c r="J352" s="79">
        <v>12</v>
      </c>
      <c r="K352" s="78">
        <v>7.25</v>
      </c>
      <c r="L352" s="78">
        <v>4</v>
      </c>
      <c r="M352" s="78">
        <v>2.25</v>
      </c>
      <c r="N352" s="78">
        <v>0.31</v>
      </c>
      <c r="O352" s="80">
        <f t="shared" ref="O352:O367" si="48">K352*L352*M352</f>
        <v>65.25</v>
      </c>
      <c r="P352" s="79">
        <v>144</v>
      </c>
      <c r="Q352" s="78">
        <v>14</v>
      </c>
      <c r="R352" s="78">
        <v>10</v>
      </c>
      <c r="S352" s="78">
        <v>8</v>
      </c>
      <c r="T352" s="78">
        <v>7</v>
      </c>
      <c r="U352" s="80">
        <f t="shared" ref="U352:U367" si="49">Q352*R352*S352/1728</f>
        <v>0.64814814814814814</v>
      </c>
      <c r="V352" s="26"/>
      <c r="W352" s="26"/>
      <c r="X352" s="26"/>
      <c r="Y352" s="26"/>
      <c r="Z352" s="81" t="s">
        <v>26</v>
      </c>
      <c r="AA352" s="26"/>
      <c r="AB352" s="14"/>
      <c r="AC352" s="15"/>
      <c r="AD352" s="15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</row>
    <row r="353" spans="1:47" ht="15" customHeight="1">
      <c r="A353" s="77" t="s">
        <v>5369</v>
      </c>
      <c r="B353" s="104" t="s">
        <v>2525</v>
      </c>
      <c r="C353" s="137" t="s">
        <v>5005</v>
      </c>
      <c r="D353" s="141">
        <v>2.29</v>
      </c>
      <c r="E353" s="141">
        <f t="shared" si="45"/>
        <v>0.91600000000000004</v>
      </c>
      <c r="F353" s="78">
        <v>1.875</v>
      </c>
      <c r="G353" s="78">
        <v>0.5</v>
      </c>
      <c r="H353" s="78">
        <v>7.25</v>
      </c>
      <c r="I353" s="78">
        <v>0.04</v>
      </c>
      <c r="J353" s="79">
        <v>6</v>
      </c>
      <c r="K353" s="78">
        <v>7.25</v>
      </c>
      <c r="L353" s="78">
        <v>4</v>
      </c>
      <c r="M353" s="78">
        <v>2.25</v>
      </c>
      <c r="N353" s="78">
        <v>0.31</v>
      </c>
      <c r="O353" s="80">
        <f t="shared" si="48"/>
        <v>65.25</v>
      </c>
      <c r="P353" s="79">
        <v>144</v>
      </c>
      <c r="Q353" s="78">
        <v>14</v>
      </c>
      <c r="R353" s="78">
        <v>10</v>
      </c>
      <c r="S353" s="78">
        <v>10</v>
      </c>
      <c r="T353" s="78">
        <v>8.35</v>
      </c>
      <c r="U353" s="80">
        <f t="shared" si="49"/>
        <v>0.81018518518518523</v>
      </c>
      <c r="V353" s="26"/>
      <c r="W353" s="26"/>
      <c r="X353" s="26"/>
      <c r="Y353" s="26"/>
      <c r="Z353" s="81" t="s">
        <v>26</v>
      </c>
      <c r="AA353" s="26"/>
      <c r="AB353" s="14"/>
      <c r="AC353" s="15"/>
      <c r="AD353" s="15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</row>
    <row r="354" spans="1:47" ht="15" customHeight="1">
      <c r="A354" s="77" t="s">
        <v>2568</v>
      </c>
      <c r="B354" s="77" t="s">
        <v>2569</v>
      </c>
      <c r="C354" s="137" t="s">
        <v>2570</v>
      </c>
      <c r="D354" s="141">
        <v>3.89</v>
      </c>
      <c r="E354" s="141">
        <f t="shared" si="45"/>
        <v>1.556</v>
      </c>
      <c r="F354" s="78">
        <v>0.5</v>
      </c>
      <c r="G354" s="78">
        <v>0.5</v>
      </c>
      <c r="H354" s="78">
        <v>5.75</v>
      </c>
      <c r="I354" s="78">
        <v>0.03</v>
      </c>
      <c r="J354" s="79">
        <v>3</v>
      </c>
      <c r="K354" s="78">
        <v>1.875</v>
      </c>
      <c r="L354" s="78">
        <v>0.5</v>
      </c>
      <c r="M354" s="78">
        <v>5.75</v>
      </c>
      <c r="N354" s="78">
        <v>0.1</v>
      </c>
      <c r="O354" s="80">
        <f t="shared" si="48"/>
        <v>5.390625</v>
      </c>
      <c r="P354" s="79">
        <v>144</v>
      </c>
      <c r="Q354" s="78">
        <v>11.25</v>
      </c>
      <c r="R354" s="78">
        <v>6.38</v>
      </c>
      <c r="S354" s="78">
        <v>5.5</v>
      </c>
      <c r="T354" s="78">
        <v>5.0999999999999996</v>
      </c>
      <c r="U354" s="80">
        <f t="shared" si="49"/>
        <v>0.22845052083333336</v>
      </c>
      <c r="V354" s="26"/>
      <c r="W354" s="26"/>
      <c r="X354" s="26"/>
      <c r="Y354" s="26"/>
      <c r="Z354" s="81" t="s">
        <v>26</v>
      </c>
      <c r="AA354" s="26"/>
      <c r="AB354" s="14"/>
      <c r="AC354" s="15"/>
      <c r="AD354" s="15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</row>
    <row r="355" spans="1:47" ht="15" customHeight="1">
      <c r="A355" s="77" t="s">
        <v>2529</v>
      </c>
      <c r="B355" s="77" t="s">
        <v>2530</v>
      </c>
      <c r="C355" s="137" t="s">
        <v>2531</v>
      </c>
      <c r="D355" s="141">
        <v>3.89</v>
      </c>
      <c r="E355" s="141">
        <f t="shared" si="45"/>
        <v>1.556</v>
      </c>
      <c r="F355" s="78">
        <v>0.5</v>
      </c>
      <c r="G355" s="78">
        <v>0.5</v>
      </c>
      <c r="H355" s="78">
        <v>5.75</v>
      </c>
      <c r="I355" s="78">
        <v>0.03</v>
      </c>
      <c r="J355" s="79">
        <v>3</v>
      </c>
      <c r="K355" s="78">
        <v>1.875</v>
      </c>
      <c r="L355" s="78">
        <v>0.5</v>
      </c>
      <c r="M355" s="78">
        <v>5.75</v>
      </c>
      <c r="N355" s="78">
        <v>0.1</v>
      </c>
      <c r="O355" s="80">
        <f t="shared" si="48"/>
        <v>5.390625</v>
      </c>
      <c r="P355" s="79">
        <v>144</v>
      </c>
      <c r="Q355" s="78">
        <v>11.25</v>
      </c>
      <c r="R355" s="78">
        <v>6.38</v>
      </c>
      <c r="S355" s="78">
        <v>5.5</v>
      </c>
      <c r="T355" s="78">
        <v>5.0999999999999996</v>
      </c>
      <c r="U355" s="80">
        <f t="shared" si="49"/>
        <v>0.22845052083333336</v>
      </c>
      <c r="V355" s="26"/>
      <c r="W355" s="26"/>
      <c r="X355" s="26"/>
      <c r="Y355" s="26"/>
      <c r="Z355" s="81" t="s">
        <v>26</v>
      </c>
      <c r="AA355" s="26"/>
      <c r="AB355" s="14"/>
      <c r="AC355" s="15"/>
      <c r="AD355" s="15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</row>
    <row r="356" spans="1:47" ht="15" customHeight="1">
      <c r="A356" s="77" t="s">
        <v>2565</v>
      </c>
      <c r="B356" s="77" t="s">
        <v>2566</v>
      </c>
      <c r="C356" s="137" t="s">
        <v>2567</v>
      </c>
      <c r="D356" s="141">
        <v>3.89</v>
      </c>
      <c r="E356" s="141">
        <f t="shared" si="45"/>
        <v>1.556</v>
      </c>
      <c r="F356" s="78">
        <v>0.5</v>
      </c>
      <c r="G356" s="78">
        <v>0.5</v>
      </c>
      <c r="H356" s="78">
        <v>5.75</v>
      </c>
      <c r="I356" s="78">
        <v>0.03</v>
      </c>
      <c r="J356" s="79">
        <v>3</v>
      </c>
      <c r="K356" s="78">
        <v>1.875</v>
      </c>
      <c r="L356" s="78">
        <v>0.5</v>
      </c>
      <c r="M356" s="78">
        <v>5.75</v>
      </c>
      <c r="N356" s="78">
        <v>0.1</v>
      </c>
      <c r="O356" s="80">
        <f t="shared" si="48"/>
        <v>5.390625</v>
      </c>
      <c r="P356" s="79">
        <v>144</v>
      </c>
      <c r="Q356" s="78">
        <v>11.25</v>
      </c>
      <c r="R356" s="78">
        <v>6.38</v>
      </c>
      <c r="S356" s="78">
        <v>5.5</v>
      </c>
      <c r="T356" s="78">
        <v>5.0999999999999996</v>
      </c>
      <c r="U356" s="80">
        <f t="shared" si="49"/>
        <v>0.22845052083333336</v>
      </c>
      <c r="V356" s="26"/>
      <c r="W356" s="26"/>
      <c r="X356" s="26"/>
      <c r="Y356" s="26"/>
      <c r="Z356" s="81" t="s">
        <v>26</v>
      </c>
      <c r="AA356" s="26"/>
      <c r="AB356" s="14"/>
      <c r="AC356" s="15"/>
      <c r="AD356" s="15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</row>
    <row r="357" spans="1:47" ht="15" customHeight="1">
      <c r="A357" s="77" t="s">
        <v>2553</v>
      </c>
      <c r="B357" s="77" t="s">
        <v>2554</v>
      </c>
      <c r="C357" s="137" t="s">
        <v>2555</v>
      </c>
      <c r="D357" s="141">
        <v>3.89</v>
      </c>
      <c r="E357" s="141">
        <f t="shared" si="45"/>
        <v>1.556</v>
      </c>
      <c r="F357" s="78">
        <v>0.5</v>
      </c>
      <c r="G357" s="78">
        <v>0.5</v>
      </c>
      <c r="H357" s="78">
        <v>5.75</v>
      </c>
      <c r="I357" s="78">
        <v>0.03</v>
      </c>
      <c r="J357" s="79">
        <v>3</v>
      </c>
      <c r="K357" s="78">
        <v>1.875</v>
      </c>
      <c r="L357" s="78">
        <v>0.5</v>
      </c>
      <c r="M357" s="78">
        <v>5.75</v>
      </c>
      <c r="N357" s="78">
        <v>0.1</v>
      </c>
      <c r="O357" s="80">
        <f t="shared" si="48"/>
        <v>5.390625</v>
      </c>
      <c r="P357" s="79">
        <v>144</v>
      </c>
      <c r="Q357" s="78">
        <v>11.25</v>
      </c>
      <c r="R357" s="78">
        <v>6.38</v>
      </c>
      <c r="S357" s="78">
        <v>5.5</v>
      </c>
      <c r="T357" s="78">
        <v>5.0999999999999996</v>
      </c>
      <c r="U357" s="80">
        <f t="shared" si="49"/>
        <v>0.22845052083333336</v>
      </c>
      <c r="V357" s="26"/>
      <c r="W357" s="26"/>
      <c r="X357" s="26"/>
      <c r="Y357" s="26"/>
      <c r="Z357" s="81" t="s">
        <v>26</v>
      </c>
      <c r="AA357" s="26"/>
      <c r="AB357" s="14"/>
      <c r="AC357" s="15"/>
      <c r="AD357" s="15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</row>
    <row r="358" spans="1:47" ht="15" customHeight="1">
      <c r="A358" s="77" t="s">
        <v>2562</v>
      </c>
      <c r="B358" s="77" t="s">
        <v>2563</v>
      </c>
      <c r="C358" s="137" t="s">
        <v>2564</v>
      </c>
      <c r="D358" s="141">
        <v>3.89</v>
      </c>
      <c r="E358" s="141">
        <f t="shared" si="45"/>
        <v>1.556</v>
      </c>
      <c r="F358" s="78">
        <v>0.5</v>
      </c>
      <c r="G358" s="78">
        <v>0.5</v>
      </c>
      <c r="H358" s="78">
        <v>5.75</v>
      </c>
      <c r="I358" s="78">
        <v>0.03</v>
      </c>
      <c r="J358" s="79">
        <v>3</v>
      </c>
      <c r="K358" s="78">
        <v>1.875</v>
      </c>
      <c r="L358" s="78">
        <v>0.5</v>
      </c>
      <c r="M358" s="78">
        <v>5.75</v>
      </c>
      <c r="N358" s="78">
        <v>0.1</v>
      </c>
      <c r="O358" s="80">
        <f t="shared" si="48"/>
        <v>5.390625</v>
      </c>
      <c r="P358" s="79">
        <v>144</v>
      </c>
      <c r="Q358" s="78">
        <v>11.25</v>
      </c>
      <c r="R358" s="78">
        <v>6.38</v>
      </c>
      <c r="S358" s="78">
        <v>5.5</v>
      </c>
      <c r="T358" s="78">
        <v>5.0999999999999996</v>
      </c>
      <c r="U358" s="80">
        <f t="shared" si="49"/>
        <v>0.22845052083333336</v>
      </c>
      <c r="V358" s="26"/>
      <c r="W358" s="26"/>
      <c r="X358" s="26"/>
      <c r="Y358" s="26"/>
      <c r="Z358" s="81" t="s">
        <v>26</v>
      </c>
      <c r="AA358" s="26"/>
      <c r="AB358" s="14"/>
      <c r="AC358" s="15"/>
      <c r="AD358" s="15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</row>
    <row r="359" spans="1:47" ht="15" customHeight="1">
      <c r="A359" s="77" t="s">
        <v>2538</v>
      </c>
      <c r="B359" s="77" t="s">
        <v>2539</v>
      </c>
      <c r="C359" s="137" t="s">
        <v>2540</v>
      </c>
      <c r="D359" s="141">
        <v>3.89</v>
      </c>
      <c r="E359" s="141">
        <f t="shared" si="45"/>
        <v>1.556</v>
      </c>
      <c r="F359" s="78">
        <v>0.5</v>
      </c>
      <c r="G359" s="78">
        <v>0.5</v>
      </c>
      <c r="H359" s="78">
        <v>5.75</v>
      </c>
      <c r="I359" s="78">
        <v>0.03</v>
      </c>
      <c r="J359" s="79">
        <v>3</v>
      </c>
      <c r="K359" s="78">
        <v>1.875</v>
      </c>
      <c r="L359" s="78">
        <v>0.5</v>
      </c>
      <c r="M359" s="78">
        <v>5.75</v>
      </c>
      <c r="N359" s="78">
        <v>0.1</v>
      </c>
      <c r="O359" s="80">
        <f t="shared" si="48"/>
        <v>5.390625</v>
      </c>
      <c r="P359" s="79">
        <v>144</v>
      </c>
      <c r="Q359" s="78">
        <v>11.25</v>
      </c>
      <c r="R359" s="78">
        <v>6.38</v>
      </c>
      <c r="S359" s="78">
        <v>5.5</v>
      </c>
      <c r="T359" s="78">
        <v>5.0999999999999996</v>
      </c>
      <c r="U359" s="80">
        <f t="shared" si="49"/>
        <v>0.22845052083333336</v>
      </c>
      <c r="V359" s="26"/>
      <c r="W359" s="26"/>
      <c r="X359" s="26"/>
      <c r="Y359" s="26"/>
      <c r="Z359" s="81" t="s">
        <v>26</v>
      </c>
      <c r="AA359" s="26"/>
      <c r="AB359" s="14"/>
      <c r="AC359" s="15"/>
      <c r="AD359" s="15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</row>
    <row r="360" spans="1:47" ht="15" customHeight="1">
      <c r="A360" s="77" t="s">
        <v>2532</v>
      </c>
      <c r="B360" s="77" t="s">
        <v>2533</v>
      </c>
      <c r="C360" s="137" t="s">
        <v>2534</v>
      </c>
      <c r="D360" s="141">
        <v>3.89</v>
      </c>
      <c r="E360" s="141">
        <f t="shared" si="45"/>
        <v>1.556</v>
      </c>
      <c r="F360" s="78">
        <v>0.5</v>
      </c>
      <c r="G360" s="78">
        <v>0.5</v>
      </c>
      <c r="H360" s="78">
        <v>5.75</v>
      </c>
      <c r="I360" s="78">
        <v>0.03</v>
      </c>
      <c r="J360" s="79">
        <v>3</v>
      </c>
      <c r="K360" s="78">
        <v>1.875</v>
      </c>
      <c r="L360" s="78">
        <v>0.5</v>
      </c>
      <c r="M360" s="78">
        <v>5.75</v>
      </c>
      <c r="N360" s="78">
        <v>0.1</v>
      </c>
      <c r="O360" s="80">
        <f t="shared" si="48"/>
        <v>5.390625</v>
      </c>
      <c r="P360" s="79">
        <v>144</v>
      </c>
      <c r="Q360" s="78">
        <v>11.25</v>
      </c>
      <c r="R360" s="78">
        <v>6.38</v>
      </c>
      <c r="S360" s="78">
        <v>5.5</v>
      </c>
      <c r="T360" s="78">
        <v>5.0999999999999996</v>
      </c>
      <c r="U360" s="80">
        <f t="shared" si="49"/>
        <v>0.22845052083333336</v>
      </c>
      <c r="V360" s="26"/>
      <c r="W360" s="26"/>
      <c r="X360" s="26"/>
      <c r="Y360" s="26"/>
      <c r="Z360" s="81" t="s">
        <v>26</v>
      </c>
      <c r="AA360" s="26"/>
      <c r="AB360" s="14"/>
      <c r="AC360" s="15"/>
      <c r="AD360" s="15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</row>
    <row r="361" spans="1:47" ht="15" customHeight="1">
      <c r="A361" s="77" t="s">
        <v>2571</v>
      </c>
      <c r="B361" s="77" t="s">
        <v>2572</v>
      </c>
      <c r="C361" s="137" t="s">
        <v>2573</v>
      </c>
      <c r="D361" s="141">
        <v>3.89</v>
      </c>
      <c r="E361" s="141">
        <f t="shared" si="45"/>
        <v>1.556</v>
      </c>
      <c r="F361" s="78">
        <v>0.5</v>
      </c>
      <c r="G361" s="78">
        <v>0.5</v>
      </c>
      <c r="H361" s="78">
        <v>5.75</v>
      </c>
      <c r="I361" s="78">
        <v>0.03</v>
      </c>
      <c r="J361" s="79">
        <v>3</v>
      </c>
      <c r="K361" s="78">
        <v>1.875</v>
      </c>
      <c r="L361" s="78">
        <v>0.5</v>
      </c>
      <c r="M361" s="78">
        <v>5.75</v>
      </c>
      <c r="N361" s="78">
        <v>0.1</v>
      </c>
      <c r="O361" s="80">
        <f t="shared" si="48"/>
        <v>5.390625</v>
      </c>
      <c r="P361" s="79">
        <v>144</v>
      </c>
      <c r="Q361" s="78">
        <v>11.25</v>
      </c>
      <c r="R361" s="78">
        <v>6.38</v>
      </c>
      <c r="S361" s="78">
        <v>5.5</v>
      </c>
      <c r="T361" s="78">
        <v>5.0999999999999996</v>
      </c>
      <c r="U361" s="80">
        <f t="shared" si="49"/>
        <v>0.22845052083333336</v>
      </c>
      <c r="V361" s="26"/>
      <c r="W361" s="26"/>
      <c r="X361" s="26"/>
      <c r="Y361" s="26"/>
      <c r="Z361" s="81" t="s">
        <v>26</v>
      </c>
      <c r="AA361" s="26"/>
      <c r="AB361" s="14"/>
      <c r="AC361" s="15"/>
      <c r="AD361" s="15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</row>
    <row r="362" spans="1:47" ht="15" customHeight="1">
      <c r="A362" s="77" t="s">
        <v>2541</v>
      </c>
      <c r="B362" s="77" t="s">
        <v>2542</v>
      </c>
      <c r="C362" s="137" t="s">
        <v>2543</v>
      </c>
      <c r="D362" s="141">
        <v>3.89</v>
      </c>
      <c r="E362" s="141">
        <f t="shared" si="45"/>
        <v>1.556</v>
      </c>
      <c r="F362" s="78">
        <v>0.5</v>
      </c>
      <c r="G362" s="78">
        <v>0.5</v>
      </c>
      <c r="H362" s="78">
        <v>5.75</v>
      </c>
      <c r="I362" s="78">
        <v>0.03</v>
      </c>
      <c r="J362" s="79">
        <v>3</v>
      </c>
      <c r="K362" s="78">
        <v>1.875</v>
      </c>
      <c r="L362" s="78">
        <v>0.5</v>
      </c>
      <c r="M362" s="78">
        <v>5.75</v>
      </c>
      <c r="N362" s="78">
        <v>0.1</v>
      </c>
      <c r="O362" s="80">
        <f t="shared" si="48"/>
        <v>5.390625</v>
      </c>
      <c r="P362" s="79">
        <v>144</v>
      </c>
      <c r="Q362" s="78">
        <v>11.25</v>
      </c>
      <c r="R362" s="78">
        <v>6.38</v>
      </c>
      <c r="S362" s="78">
        <v>5.5</v>
      </c>
      <c r="T362" s="78">
        <v>5.0999999999999996</v>
      </c>
      <c r="U362" s="80">
        <f t="shared" si="49"/>
        <v>0.22845052083333336</v>
      </c>
      <c r="V362" s="26"/>
      <c r="W362" s="26"/>
      <c r="X362" s="26"/>
      <c r="Y362" s="26"/>
      <c r="Z362" s="81" t="s">
        <v>26</v>
      </c>
      <c r="AA362" s="26"/>
      <c r="AB362" s="14"/>
      <c r="AC362" s="15"/>
      <c r="AD362" s="15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</row>
    <row r="363" spans="1:47" ht="15" customHeight="1">
      <c r="A363" s="77" t="s">
        <v>2544</v>
      </c>
      <c r="B363" s="77" t="s">
        <v>2545</v>
      </c>
      <c r="C363" s="137" t="s">
        <v>2546</v>
      </c>
      <c r="D363" s="141">
        <v>3.89</v>
      </c>
      <c r="E363" s="141">
        <f t="shared" si="45"/>
        <v>1.556</v>
      </c>
      <c r="F363" s="78">
        <v>0.5</v>
      </c>
      <c r="G363" s="78">
        <v>0.5</v>
      </c>
      <c r="H363" s="78">
        <v>5.75</v>
      </c>
      <c r="I363" s="78">
        <v>0.03</v>
      </c>
      <c r="J363" s="79">
        <v>3</v>
      </c>
      <c r="K363" s="78">
        <v>1.875</v>
      </c>
      <c r="L363" s="78">
        <v>0.5</v>
      </c>
      <c r="M363" s="78">
        <v>5.75</v>
      </c>
      <c r="N363" s="78">
        <v>0.1</v>
      </c>
      <c r="O363" s="80">
        <f t="shared" si="48"/>
        <v>5.390625</v>
      </c>
      <c r="P363" s="79">
        <v>144</v>
      </c>
      <c r="Q363" s="78">
        <v>11.25</v>
      </c>
      <c r="R363" s="78">
        <v>6.38</v>
      </c>
      <c r="S363" s="78">
        <v>5.5</v>
      </c>
      <c r="T363" s="78">
        <v>5.0999999999999996</v>
      </c>
      <c r="U363" s="80">
        <f t="shared" si="49"/>
        <v>0.22845052083333336</v>
      </c>
      <c r="V363" s="26"/>
      <c r="W363" s="26"/>
      <c r="X363" s="26"/>
      <c r="Y363" s="26"/>
      <c r="Z363" s="81" t="s">
        <v>26</v>
      </c>
      <c r="AA363" s="26"/>
      <c r="AB363" s="14"/>
      <c r="AC363" s="15"/>
      <c r="AD363" s="15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</row>
    <row r="364" spans="1:47" ht="15" customHeight="1">
      <c r="A364" s="77" t="s">
        <v>2547</v>
      </c>
      <c r="B364" s="77" t="s">
        <v>2548</v>
      </c>
      <c r="C364" s="137" t="s">
        <v>2549</v>
      </c>
      <c r="D364" s="141">
        <v>3.89</v>
      </c>
      <c r="E364" s="141">
        <f t="shared" si="45"/>
        <v>1.556</v>
      </c>
      <c r="F364" s="78">
        <v>0.5</v>
      </c>
      <c r="G364" s="78">
        <v>0.5</v>
      </c>
      <c r="H364" s="78">
        <v>5.75</v>
      </c>
      <c r="I364" s="78">
        <v>0.03</v>
      </c>
      <c r="J364" s="79">
        <v>3</v>
      </c>
      <c r="K364" s="78">
        <v>1.875</v>
      </c>
      <c r="L364" s="78">
        <v>0.5</v>
      </c>
      <c r="M364" s="78">
        <v>5.75</v>
      </c>
      <c r="N364" s="78">
        <v>0.1</v>
      </c>
      <c r="O364" s="80">
        <f t="shared" si="48"/>
        <v>5.390625</v>
      </c>
      <c r="P364" s="79">
        <v>144</v>
      </c>
      <c r="Q364" s="78">
        <v>11.25</v>
      </c>
      <c r="R364" s="78">
        <v>6.38</v>
      </c>
      <c r="S364" s="78">
        <v>5.5</v>
      </c>
      <c r="T364" s="78">
        <v>5.0999999999999996</v>
      </c>
      <c r="U364" s="80">
        <f t="shared" si="49"/>
        <v>0.22845052083333336</v>
      </c>
      <c r="V364" s="26"/>
      <c r="W364" s="26"/>
      <c r="X364" s="26"/>
      <c r="Y364" s="26"/>
      <c r="Z364" s="81" t="s">
        <v>26</v>
      </c>
      <c r="AA364" s="26"/>
      <c r="AB364" s="14"/>
      <c r="AC364" s="15"/>
      <c r="AD364" s="15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</row>
    <row r="365" spans="1:47" ht="15" customHeight="1">
      <c r="A365" s="77" t="s">
        <v>2550</v>
      </c>
      <c r="B365" s="77" t="s">
        <v>2551</v>
      </c>
      <c r="C365" s="137" t="s">
        <v>2552</v>
      </c>
      <c r="D365" s="141">
        <v>3.89</v>
      </c>
      <c r="E365" s="141">
        <f t="shared" si="45"/>
        <v>1.556</v>
      </c>
      <c r="F365" s="78">
        <v>0.5</v>
      </c>
      <c r="G365" s="78">
        <v>0.5</v>
      </c>
      <c r="H365" s="78">
        <v>5.75</v>
      </c>
      <c r="I365" s="78">
        <v>0.03</v>
      </c>
      <c r="J365" s="79">
        <v>3</v>
      </c>
      <c r="K365" s="78">
        <v>1.875</v>
      </c>
      <c r="L365" s="78">
        <v>0.5</v>
      </c>
      <c r="M365" s="78">
        <v>5.75</v>
      </c>
      <c r="N365" s="78">
        <v>0.1</v>
      </c>
      <c r="O365" s="80">
        <f t="shared" si="48"/>
        <v>5.390625</v>
      </c>
      <c r="P365" s="79">
        <v>144</v>
      </c>
      <c r="Q365" s="78">
        <v>11.25</v>
      </c>
      <c r="R365" s="78">
        <v>6.38</v>
      </c>
      <c r="S365" s="78">
        <v>5.5</v>
      </c>
      <c r="T365" s="78">
        <v>5.0999999999999996</v>
      </c>
      <c r="U365" s="80">
        <f t="shared" si="49"/>
        <v>0.22845052083333336</v>
      </c>
      <c r="V365" s="26"/>
      <c r="W365" s="26"/>
      <c r="X365" s="26"/>
      <c r="Y365" s="26"/>
      <c r="Z365" s="81" t="s">
        <v>26</v>
      </c>
      <c r="AA365" s="26"/>
      <c r="AB365" s="14"/>
      <c r="AC365" s="15"/>
      <c r="AD365" s="15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</row>
    <row r="366" spans="1:47" ht="15" customHeight="1">
      <c r="A366" s="77" t="s">
        <v>2556</v>
      </c>
      <c r="B366" s="77" t="s">
        <v>2557</v>
      </c>
      <c r="C366" s="137" t="s">
        <v>2558</v>
      </c>
      <c r="D366" s="141">
        <v>3.89</v>
      </c>
      <c r="E366" s="141">
        <f t="shared" si="45"/>
        <v>1.556</v>
      </c>
      <c r="F366" s="78">
        <v>0.5</v>
      </c>
      <c r="G366" s="78">
        <v>0.5</v>
      </c>
      <c r="H366" s="78">
        <v>5.75</v>
      </c>
      <c r="I366" s="78">
        <v>0.03</v>
      </c>
      <c r="J366" s="79">
        <v>3</v>
      </c>
      <c r="K366" s="78">
        <v>1.875</v>
      </c>
      <c r="L366" s="78">
        <v>0.5</v>
      </c>
      <c r="M366" s="78">
        <v>5.75</v>
      </c>
      <c r="N366" s="78">
        <v>0.1</v>
      </c>
      <c r="O366" s="80">
        <f t="shared" si="48"/>
        <v>5.390625</v>
      </c>
      <c r="P366" s="79">
        <v>144</v>
      </c>
      <c r="Q366" s="78">
        <v>11.25</v>
      </c>
      <c r="R366" s="78">
        <v>6.38</v>
      </c>
      <c r="S366" s="78">
        <v>5.5</v>
      </c>
      <c r="T366" s="78">
        <v>5.0999999999999996</v>
      </c>
      <c r="U366" s="80">
        <f t="shared" si="49"/>
        <v>0.22845052083333336</v>
      </c>
      <c r="V366" s="26"/>
      <c r="W366" s="26"/>
      <c r="X366" s="26"/>
      <c r="Y366" s="26"/>
      <c r="Z366" s="81" t="s">
        <v>26</v>
      </c>
      <c r="AA366" s="26"/>
      <c r="AB366" s="14"/>
      <c r="AC366" s="15"/>
      <c r="AD366" s="15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</row>
    <row r="367" spans="1:47" ht="15" customHeight="1">
      <c r="A367" s="77" t="s">
        <v>2559</v>
      </c>
      <c r="B367" s="77" t="s">
        <v>2560</v>
      </c>
      <c r="C367" s="137" t="s">
        <v>2561</v>
      </c>
      <c r="D367" s="141">
        <v>3.89</v>
      </c>
      <c r="E367" s="141">
        <f t="shared" si="45"/>
        <v>1.556</v>
      </c>
      <c r="F367" s="78">
        <v>0.5</v>
      </c>
      <c r="G367" s="78">
        <v>0.5</v>
      </c>
      <c r="H367" s="78">
        <v>5.75</v>
      </c>
      <c r="I367" s="78">
        <v>0.03</v>
      </c>
      <c r="J367" s="79">
        <v>3</v>
      </c>
      <c r="K367" s="78">
        <v>1.875</v>
      </c>
      <c r="L367" s="78">
        <v>0.5</v>
      </c>
      <c r="M367" s="78">
        <v>5.75</v>
      </c>
      <c r="N367" s="78">
        <v>0.1</v>
      </c>
      <c r="O367" s="80">
        <f t="shared" si="48"/>
        <v>5.390625</v>
      </c>
      <c r="P367" s="79">
        <v>144</v>
      </c>
      <c r="Q367" s="78">
        <v>11.25</v>
      </c>
      <c r="R367" s="78">
        <v>6.38</v>
      </c>
      <c r="S367" s="78">
        <v>5.5</v>
      </c>
      <c r="T367" s="78">
        <v>5.0999999999999996</v>
      </c>
      <c r="U367" s="80">
        <f t="shared" si="49"/>
        <v>0.22845052083333336</v>
      </c>
      <c r="V367" s="26"/>
      <c r="W367" s="26"/>
      <c r="X367" s="26"/>
      <c r="Y367" s="26"/>
      <c r="Z367" s="81" t="s">
        <v>26</v>
      </c>
      <c r="AA367" s="26"/>
      <c r="AB367" s="14"/>
      <c r="AC367" s="15"/>
      <c r="AD367" s="15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</row>
    <row r="368" spans="1:47" ht="15" customHeight="1">
      <c r="A368" s="77" t="s">
        <v>2526</v>
      </c>
      <c r="B368" s="77" t="s">
        <v>2527</v>
      </c>
      <c r="C368" s="137" t="s">
        <v>2528</v>
      </c>
      <c r="D368" s="141">
        <v>3.89</v>
      </c>
      <c r="E368" s="141">
        <f t="shared" si="45"/>
        <v>1.556</v>
      </c>
      <c r="F368" s="78">
        <v>0.5</v>
      </c>
      <c r="G368" s="78">
        <v>0.5</v>
      </c>
      <c r="H368" s="78">
        <v>5.75</v>
      </c>
      <c r="I368" s="78">
        <v>0.03</v>
      </c>
      <c r="J368" s="79">
        <v>3</v>
      </c>
      <c r="K368" s="78">
        <v>1.875</v>
      </c>
      <c r="L368" s="78">
        <v>0.5</v>
      </c>
      <c r="M368" s="78">
        <v>5.75</v>
      </c>
      <c r="N368" s="78">
        <v>0.1</v>
      </c>
      <c r="O368" s="80">
        <f t="shared" ref="O368:O399" si="50">K368*L368*M368</f>
        <v>5.390625</v>
      </c>
      <c r="P368" s="79">
        <v>144</v>
      </c>
      <c r="Q368" s="78">
        <v>11.25</v>
      </c>
      <c r="R368" s="78">
        <v>6.38</v>
      </c>
      <c r="S368" s="78">
        <v>5.5</v>
      </c>
      <c r="T368" s="78">
        <v>5.0999999999999996</v>
      </c>
      <c r="U368" s="80">
        <f t="shared" ref="U368:U399" si="51">Q368*R368*S368/1728</f>
        <v>0.22845052083333336</v>
      </c>
      <c r="V368" s="26"/>
      <c r="W368" s="26"/>
      <c r="X368" s="26"/>
      <c r="Y368" s="26"/>
      <c r="Z368" s="81" t="s">
        <v>26</v>
      </c>
      <c r="AA368" s="26"/>
      <c r="AB368" s="14"/>
      <c r="AC368" s="15"/>
      <c r="AD368" s="15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</row>
    <row r="369" spans="1:47" ht="15" customHeight="1">
      <c r="A369" s="77" t="s">
        <v>2535</v>
      </c>
      <c r="B369" s="77" t="s">
        <v>2536</v>
      </c>
      <c r="C369" s="137" t="s">
        <v>2537</v>
      </c>
      <c r="D369" s="141">
        <v>3.89</v>
      </c>
      <c r="E369" s="141">
        <f t="shared" si="45"/>
        <v>1.556</v>
      </c>
      <c r="F369" s="78">
        <v>0.5</v>
      </c>
      <c r="G369" s="78">
        <v>0.5</v>
      </c>
      <c r="H369" s="78">
        <v>5.75</v>
      </c>
      <c r="I369" s="78">
        <v>0.03</v>
      </c>
      <c r="J369" s="79">
        <v>3</v>
      </c>
      <c r="K369" s="78">
        <v>1.875</v>
      </c>
      <c r="L369" s="78">
        <v>0.5</v>
      </c>
      <c r="M369" s="78">
        <v>5.75</v>
      </c>
      <c r="N369" s="78">
        <v>0.1</v>
      </c>
      <c r="O369" s="80">
        <f t="shared" si="50"/>
        <v>5.390625</v>
      </c>
      <c r="P369" s="79">
        <v>144</v>
      </c>
      <c r="Q369" s="78">
        <v>11.25</v>
      </c>
      <c r="R369" s="78">
        <v>6.38</v>
      </c>
      <c r="S369" s="78">
        <v>5.5</v>
      </c>
      <c r="T369" s="78">
        <v>5.0999999999999996</v>
      </c>
      <c r="U369" s="80">
        <f t="shared" si="51"/>
        <v>0.22845052083333336</v>
      </c>
      <c r="V369" s="26"/>
      <c r="W369" s="26"/>
      <c r="X369" s="26"/>
      <c r="Y369" s="26"/>
      <c r="Z369" s="81" t="s">
        <v>26</v>
      </c>
      <c r="AA369" s="26"/>
      <c r="AB369" s="14"/>
      <c r="AC369" s="15"/>
      <c r="AD369" s="15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</row>
    <row r="370" spans="1:47" ht="15" customHeight="1">
      <c r="A370" s="77" t="s">
        <v>2574</v>
      </c>
      <c r="B370" s="77" t="s">
        <v>2575</v>
      </c>
      <c r="C370" s="137" t="s">
        <v>2576</v>
      </c>
      <c r="D370" s="141">
        <v>3.89</v>
      </c>
      <c r="E370" s="141">
        <f t="shared" si="45"/>
        <v>1.556</v>
      </c>
      <c r="F370" s="78">
        <v>0.5</v>
      </c>
      <c r="G370" s="78">
        <v>0.5</v>
      </c>
      <c r="H370" s="78">
        <v>5.75</v>
      </c>
      <c r="I370" s="78">
        <v>0.03</v>
      </c>
      <c r="J370" s="79">
        <v>3</v>
      </c>
      <c r="K370" s="78">
        <v>1.875</v>
      </c>
      <c r="L370" s="78">
        <v>0.5</v>
      </c>
      <c r="M370" s="78">
        <v>5.75</v>
      </c>
      <c r="N370" s="78">
        <v>0.1</v>
      </c>
      <c r="O370" s="80">
        <f t="shared" si="50"/>
        <v>5.390625</v>
      </c>
      <c r="P370" s="79">
        <v>144</v>
      </c>
      <c r="Q370" s="78">
        <v>11.25</v>
      </c>
      <c r="R370" s="78">
        <v>6.38</v>
      </c>
      <c r="S370" s="78">
        <v>5.5</v>
      </c>
      <c r="T370" s="78">
        <v>5.0999999999999996</v>
      </c>
      <c r="U370" s="80">
        <f t="shared" si="51"/>
        <v>0.22845052083333336</v>
      </c>
      <c r="V370" s="26"/>
      <c r="W370" s="26"/>
      <c r="X370" s="26"/>
      <c r="Y370" s="26"/>
      <c r="Z370" s="81" t="s">
        <v>26</v>
      </c>
      <c r="AA370" s="26"/>
      <c r="AB370" s="14"/>
      <c r="AC370" s="15"/>
      <c r="AD370" s="15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</row>
    <row r="371" spans="1:47" ht="15" customHeight="1">
      <c r="A371" s="77" t="s">
        <v>2588</v>
      </c>
      <c r="B371" s="77" t="s">
        <v>2589</v>
      </c>
      <c r="C371" s="137" t="s">
        <v>2590</v>
      </c>
      <c r="D371" s="141">
        <v>3.89</v>
      </c>
      <c r="E371" s="141">
        <f t="shared" si="45"/>
        <v>1.556</v>
      </c>
      <c r="F371" s="78">
        <v>0.5</v>
      </c>
      <c r="G371" s="78">
        <v>0.5</v>
      </c>
      <c r="H371" s="78">
        <v>5.75</v>
      </c>
      <c r="I371" s="78">
        <v>0.03</v>
      </c>
      <c r="J371" s="79">
        <v>3</v>
      </c>
      <c r="K371" s="78">
        <v>1.875</v>
      </c>
      <c r="L371" s="78">
        <v>0.5</v>
      </c>
      <c r="M371" s="78">
        <v>5.75</v>
      </c>
      <c r="N371" s="78">
        <v>0.1</v>
      </c>
      <c r="O371" s="80">
        <f t="shared" si="50"/>
        <v>5.390625</v>
      </c>
      <c r="P371" s="79">
        <v>144</v>
      </c>
      <c r="Q371" s="78">
        <v>11.25</v>
      </c>
      <c r="R371" s="78">
        <v>6.38</v>
      </c>
      <c r="S371" s="78">
        <v>5.5</v>
      </c>
      <c r="T371" s="78">
        <v>5.0999999999999996</v>
      </c>
      <c r="U371" s="80">
        <f t="shared" si="51"/>
        <v>0.22845052083333336</v>
      </c>
      <c r="V371" s="26"/>
      <c r="W371" s="26"/>
      <c r="X371" s="26"/>
      <c r="Y371" s="26"/>
      <c r="Z371" s="81" t="s">
        <v>26</v>
      </c>
      <c r="AA371" s="26"/>
      <c r="AB371" s="14"/>
      <c r="AC371" s="15"/>
      <c r="AD371" s="15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</row>
    <row r="372" spans="1:47" ht="15" customHeight="1">
      <c r="A372" s="77" t="s">
        <v>2585</v>
      </c>
      <c r="B372" s="77" t="s">
        <v>2586</v>
      </c>
      <c r="C372" s="137" t="s">
        <v>2587</v>
      </c>
      <c r="D372" s="141">
        <v>3.89</v>
      </c>
      <c r="E372" s="141">
        <f t="shared" si="45"/>
        <v>1.556</v>
      </c>
      <c r="F372" s="78">
        <v>0.5</v>
      </c>
      <c r="G372" s="78">
        <v>0.5</v>
      </c>
      <c r="H372" s="78">
        <v>5.75</v>
      </c>
      <c r="I372" s="78">
        <v>0.03</v>
      </c>
      <c r="J372" s="79">
        <v>3</v>
      </c>
      <c r="K372" s="78">
        <v>1.875</v>
      </c>
      <c r="L372" s="78">
        <v>0.5</v>
      </c>
      <c r="M372" s="78">
        <v>5.75</v>
      </c>
      <c r="N372" s="78">
        <v>0.1</v>
      </c>
      <c r="O372" s="80">
        <f t="shared" si="50"/>
        <v>5.390625</v>
      </c>
      <c r="P372" s="79">
        <v>144</v>
      </c>
      <c r="Q372" s="78">
        <v>11.25</v>
      </c>
      <c r="R372" s="78">
        <v>6.38</v>
      </c>
      <c r="S372" s="78">
        <v>5.5</v>
      </c>
      <c r="T372" s="78">
        <v>5.0999999999999996</v>
      </c>
      <c r="U372" s="80">
        <f t="shared" si="51"/>
        <v>0.22845052083333336</v>
      </c>
      <c r="V372" s="26"/>
      <c r="W372" s="26"/>
      <c r="X372" s="26"/>
      <c r="Y372" s="26"/>
      <c r="Z372" s="81" t="s">
        <v>26</v>
      </c>
      <c r="AA372" s="26"/>
      <c r="AB372" s="14"/>
      <c r="AC372" s="15"/>
      <c r="AD372" s="15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</row>
    <row r="373" spans="1:47" ht="15" customHeight="1">
      <c r="A373" s="77" t="s">
        <v>2577</v>
      </c>
      <c r="B373" s="77" t="s">
        <v>2578</v>
      </c>
      <c r="C373" s="137" t="s">
        <v>5006</v>
      </c>
      <c r="D373" s="141">
        <v>3.89</v>
      </c>
      <c r="E373" s="141">
        <f t="shared" si="45"/>
        <v>1.556</v>
      </c>
      <c r="F373" s="78">
        <v>0.5</v>
      </c>
      <c r="G373" s="78">
        <v>0.5</v>
      </c>
      <c r="H373" s="78">
        <v>5.75</v>
      </c>
      <c r="I373" s="78">
        <v>0.03</v>
      </c>
      <c r="J373" s="79">
        <v>3</v>
      </c>
      <c r="K373" s="78">
        <v>1.875</v>
      </c>
      <c r="L373" s="78">
        <v>0.5</v>
      </c>
      <c r="M373" s="78">
        <v>5.75</v>
      </c>
      <c r="N373" s="78">
        <v>0.1</v>
      </c>
      <c r="O373" s="80">
        <f t="shared" si="50"/>
        <v>5.390625</v>
      </c>
      <c r="P373" s="79">
        <v>144</v>
      </c>
      <c r="Q373" s="78">
        <v>11.25</v>
      </c>
      <c r="R373" s="78">
        <v>6.38</v>
      </c>
      <c r="S373" s="78">
        <v>5.5</v>
      </c>
      <c r="T373" s="78">
        <v>5.0999999999999996</v>
      </c>
      <c r="U373" s="80">
        <f t="shared" si="51"/>
        <v>0.22845052083333336</v>
      </c>
      <c r="V373" s="26"/>
      <c r="W373" s="26"/>
      <c r="X373" s="26"/>
      <c r="Y373" s="26"/>
      <c r="Z373" s="81" t="s">
        <v>26</v>
      </c>
      <c r="AA373" s="26"/>
      <c r="AB373" s="14"/>
      <c r="AC373" s="15"/>
      <c r="AD373" s="15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</row>
    <row r="374" spans="1:47" ht="15" customHeight="1">
      <c r="A374" s="77" t="s">
        <v>2582</v>
      </c>
      <c r="B374" s="77" t="s">
        <v>2583</v>
      </c>
      <c r="C374" s="137" t="s">
        <v>2584</v>
      </c>
      <c r="D374" s="141">
        <v>3.89</v>
      </c>
      <c r="E374" s="141">
        <f t="shared" si="45"/>
        <v>1.556</v>
      </c>
      <c r="F374" s="78">
        <v>0.5</v>
      </c>
      <c r="G374" s="78">
        <v>0.5</v>
      </c>
      <c r="H374" s="78">
        <v>5.75</v>
      </c>
      <c r="I374" s="78">
        <v>0.03</v>
      </c>
      <c r="J374" s="79">
        <v>3</v>
      </c>
      <c r="K374" s="78">
        <v>1.875</v>
      </c>
      <c r="L374" s="78">
        <v>0.5</v>
      </c>
      <c r="M374" s="78">
        <v>5.75</v>
      </c>
      <c r="N374" s="78">
        <v>0.1</v>
      </c>
      <c r="O374" s="80">
        <f t="shared" si="50"/>
        <v>5.390625</v>
      </c>
      <c r="P374" s="79">
        <v>144</v>
      </c>
      <c r="Q374" s="78">
        <v>11.25</v>
      </c>
      <c r="R374" s="78">
        <v>6.38</v>
      </c>
      <c r="S374" s="78">
        <v>5.5</v>
      </c>
      <c r="T374" s="78">
        <v>5.0999999999999996</v>
      </c>
      <c r="U374" s="80">
        <f t="shared" si="51"/>
        <v>0.22845052083333336</v>
      </c>
      <c r="V374" s="26"/>
      <c r="W374" s="26"/>
      <c r="X374" s="26"/>
      <c r="Y374" s="26"/>
      <c r="Z374" s="81" t="s">
        <v>26</v>
      </c>
      <c r="AA374" s="26"/>
      <c r="AB374" s="14"/>
      <c r="AC374" s="15"/>
      <c r="AD374" s="15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</row>
    <row r="375" spans="1:47" ht="15" customHeight="1">
      <c r="A375" s="77" t="s">
        <v>2579</v>
      </c>
      <c r="B375" s="77" t="s">
        <v>2580</v>
      </c>
      <c r="C375" s="137" t="s">
        <v>2581</v>
      </c>
      <c r="D375" s="141">
        <v>3.89</v>
      </c>
      <c r="E375" s="141">
        <f t="shared" si="45"/>
        <v>1.556</v>
      </c>
      <c r="F375" s="78">
        <v>0.5</v>
      </c>
      <c r="G375" s="78">
        <v>0.5</v>
      </c>
      <c r="H375" s="78">
        <v>5.75</v>
      </c>
      <c r="I375" s="78">
        <v>0.03</v>
      </c>
      <c r="J375" s="79">
        <v>3</v>
      </c>
      <c r="K375" s="78">
        <v>1.875</v>
      </c>
      <c r="L375" s="78">
        <v>0.5</v>
      </c>
      <c r="M375" s="78">
        <v>5.75</v>
      </c>
      <c r="N375" s="78">
        <v>0.1</v>
      </c>
      <c r="O375" s="80">
        <f t="shared" si="50"/>
        <v>5.390625</v>
      </c>
      <c r="P375" s="79">
        <v>144</v>
      </c>
      <c r="Q375" s="78">
        <v>11.25</v>
      </c>
      <c r="R375" s="78">
        <v>6.38</v>
      </c>
      <c r="S375" s="78">
        <v>5.5</v>
      </c>
      <c r="T375" s="78">
        <v>5.0999999999999996</v>
      </c>
      <c r="U375" s="80">
        <f t="shared" si="51"/>
        <v>0.22845052083333336</v>
      </c>
      <c r="V375" s="26"/>
      <c r="W375" s="26"/>
      <c r="X375" s="26"/>
      <c r="Y375" s="26"/>
      <c r="Z375" s="81" t="s">
        <v>26</v>
      </c>
      <c r="AA375" s="26"/>
      <c r="AB375" s="14"/>
      <c r="AC375" s="15"/>
      <c r="AD375" s="15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</row>
    <row r="376" spans="1:47" ht="15" customHeight="1">
      <c r="A376" s="77" t="s">
        <v>2597</v>
      </c>
      <c r="B376" s="77" t="s">
        <v>2598</v>
      </c>
      <c r="C376" s="137" t="s">
        <v>2599</v>
      </c>
      <c r="D376" s="141">
        <v>11.77</v>
      </c>
      <c r="E376" s="141">
        <f t="shared" si="45"/>
        <v>4.7080000000000002</v>
      </c>
      <c r="F376" s="78">
        <v>6.625</v>
      </c>
      <c r="G376" s="78">
        <v>0.6875</v>
      </c>
      <c r="H376" s="78">
        <v>3.125</v>
      </c>
      <c r="I376" s="78">
        <v>0.13</v>
      </c>
      <c r="J376" s="79">
        <v>3</v>
      </c>
      <c r="K376" s="78">
        <v>3</v>
      </c>
      <c r="L376" s="78">
        <v>6.6749999999999998</v>
      </c>
      <c r="M376" s="78">
        <v>2.25</v>
      </c>
      <c r="N376" s="78">
        <v>0.39</v>
      </c>
      <c r="O376" s="80">
        <f t="shared" si="50"/>
        <v>45.056249999999999</v>
      </c>
      <c r="P376" s="79">
        <v>36</v>
      </c>
      <c r="Q376" s="78">
        <v>12</v>
      </c>
      <c r="R376" s="78">
        <v>9</v>
      </c>
      <c r="S376" s="78">
        <v>7</v>
      </c>
      <c r="T376" s="78">
        <v>5.2</v>
      </c>
      <c r="U376" s="80">
        <f t="shared" si="51"/>
        <v>0.4375</v>
      </c>
      <c r="V376" s="26"/>
      <c r="W376" s="26"/>
      <c r="X376" s="26"/>
      <c r="Y376" s="26"/>
      <c r="Z376" s="81" t="s">
        <v>26</v>
      </c>
      <c r="AA376" s="26"/>
      <c r="AB376" s="14"/>
      <c r="AC376" s="15"/>
      <c r="AD376" s="15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</row>
    <row r="377" spans="1:47" ht="15" customHeight="1">
      <c r="A377" s="77" t="s">
        <v>2594</v>
      </c>
      <c r="B377" s="77" t="s">
        <v>2595</v>
      </c>
      <c r="C377" s="137" t="s">
        <v>2596</v>
      </c>
      <c r="D377" s="141">
        <v>11.77</v>
      </c>
      <c r="E377" s="141">
        <f t="shared" si="45"/>
        <v>4.7080000000000002</v>
      </c>
      <c r="F377" s="78">
        <v>6.625</v>
      </c>
      <c r="G377" s="78">
        <v>0.6875</v>
      </c>
      <c r="H377" s="78">
        <v>3.125</v>
      </c>
      <c r="I377" s="78">
        <v>0.13</v>
      </c>
      <c r="J377" s="79">
        <v>3</v>
      </c>
      <c r="K377" s="78">
        <v>3</v>
      </c>
      <c r="L377" s="78">
        <v>6.6749999999999998</v>
      </c>
      <c r="M377" s="78">
        <v>2.25</v>
      </c>
      <c r="N377" s="78">
        <v>0.39</v>
      </c>
      <c r="O377" s="80">
        <f t="shared" si="50"/>
        <v>45.056249999999999</v>
      </c>
      <c r="P377" s="79">
        <v>36</v>
      </c>
      <c r="Q377" s="78">
        <v>12</v>
      </c>
      <c r="R377" s="78">
        <v>9</v>
      </c>
      <c r="S377" s="78">
        <v>7</v>
      </c>
      <c r="T377" s="78">
        <v>5.2</v>
      </c>
      <c r="U377" s="80">
        <f t="shared" si="51"/>
        <v>0.4375</v>
      </c>
      <c r="V377" s="26"/>
      <c r="W377" s="26"/>
      <c r="X377" s="26"/>
      <c r="Y377" s="26"/>
      <c r="Z377" s="81" t="s">
        <v>26</v>
      </c>
      <c r="AA377" s="26"/>
      <c r="AB377" s="14"/>
      <c r="AC377" s="15"/>
      <c r="AD377" s="15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</row>
    <row r="378" spans="1:47" ht="15" customHeight="1">
      <c r="A378" s="77" t="s">
        <v>2591</v>
      </c>
      <c r="B378" s="77" t="s">
        <v>2592</v>
      </c>
      <c r="C378" s="137" t="s">
        <v>2593</v>
      </c>
      <c r="D378" s="141">
        <v>11.77</v>
      </c>
      <c r="E378" s="141">
        <f t="shared" si="45"/>
        <v>4.7080000000000002</v>
      </c>
      <c r="F378" s="78">
        <v>6.625</v>
      </c>
      <c r="G378" s="78">
        <v>0.6875</v>
      </c>
      <c r="H378" s="78">
        <v>3.125</v>
      </c>
      <c r="I378" s="78">
        <v>0.13</v>
      </c>
      <c r="J378" s="79">
        <v>3</v>
      </c>
      <c r="K378" s="78">
        <v>3</v>
      </c>
      <c r="L378" s="78">
        <v>6.6749999999999998</v>
      </c>
      <c r="M378" s="78">
        <v>2.25</v>
      </c>
      <c r="N378" s="78">
        <v>0.39</v>
      </c>
      <c r="O378" s="80">
        <f t="shared" si="50"/>
        <v>45.056249999999999</v>
      </c>
      <c r="P378" s="79">
        <v>36</v>
      </c>
      <c r="Q378" s="78">
        <v>12</v>
      </c>
      <c r="R378" s="78">
        <v>9</v>
      </c>
      <c r="S378" s="78">
        <v>7</v>
      </c>
      <c r="T378" s="78">
        <v>5.2</v>
      </c>
      <c r="U378" s="80">
        <f t="shared" si="51"/>
        <v>0.4375</v>
      </c>
      <c r="V378" s="26"/>
      <c r="W378" s="26"/>
      <c r="X378" s="26"/>
      <c r="Y378" s="26"/>
      <c r="Z378" s="81" t="s">
        <v>26</v>
      </c>
      <c r="AA378" s="26"/>
      <c r="AB378" s="14"/>
      <c r="AC378" s="15"/>
      <c r="AD378" s="15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</row>
    <row r="379" spans="1:47" ht="15" customHeight="1">
      <c r="A379" s="77" t="s">
        <v>2600</v>
      </c>
      <c r="B379" s="77" t="s">
        <v>2601</v>
      </c>
      <c r="C379" s="137" t="s">
        <v>2602</v>
      </c>
      <c r="D379" s="141">
        <v>9.7899999999999991</v>
      </c>
      <c r="E379" s="141">
        <f t="shared" si="45"/>
        <v>3.9159999999999999</v>
      </c>
      <c r="F379" s="78">
        <v>7</v>
      </c>
      <c r="G379" s="78">
        <v>0.64</v>
      </c>
      <c r="H379" s="78">
        <v>4.5</v>
      </c>
      <c r="I379" s="78">
        <v>0.12</v>
      </c>
      <c r="J379" s="79">
        <v>6</v>
      </c>
      <c r="K379" s="78">
        <v>4.5</v>
      </c>
      <c r="L379" s="78">
        <v>7.5</v>
      </c>
      <c r="M379" s="78">
        <v>4</v>
      </c>
      <c r="N379" s="78">
        <v>0.81</v>
      </c>
      <c r="O379" s="80">
        <f t="shared" si="50"/>
        <v>135</v>
      </c>
      <c r="P379" s="79">
        <v>36</v>
      </c>
      <c r="Q379" s="78">
        <v>14</v>
      </c>
      <c r="R379" s="78">
        <v>10</v>
      </c>
      <c r="S379" s="78">
        <v>8</v>
      </c>
      <c r="T379" s="78">
        <f>N379*6+0.7</f>
        <v>5.5600000000000005</v>
      </c>
      <c r="U379" s="80">
        <f t="shared" si="51"/>
        <v>0.64814814814814814</v>
      </c>
      <c r="V379" s="26"/>
      <c r="W379" s="26"/>
      <c r="X379" s="26"/>
      <c r="Y379" s="26"/>
      <c r="Z379" s="81" t="s">
        <v>26</v>
      </c>
      <c r="AA379" s="26"/>
      <c r="AB379" s="14"/>
      <c r="AC379" s="15"/>
      <c r="AD379" s="15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</row>
    <row r="380" spans="1:47" ht="15" customHeight="1">
      <c r="A380" s="77" t="s">
        <v>2639</v>
      </c>
      <c r="B380" s="77" t="s">
        <v>2640</v>
      </c>
      <c r="C380" s="137" t="s">
        <v>2641</v>
      </c>
      <c r="D380" s="141">
        <v>2.59</v>
      </c>
      <c r="E380" s="141">
        <f t="shared" si="45"/>
        <v>1.036</v>
      </c>
      <c r="F380" s="78">
        <v>0.625</v>
      </c>
      <c r="G380" s="78">
        <v>0.5</v>
      </c>
      <c r="H380" s="78">
        <v>5.625</v>
      </c>
      <c r="I380" s="78">
        <v>0.02</v>
      </c>
      <c r="J380" s="79">
        <v>3</v>
      </c>
      <c r="K380" s="78">
        <v>1.5</v>
      </c>
      <c r="L380" s="78">
        <v>0.5</v>
      </c>
      <c r="M380" s="78">
        <v>5.63</v>
      </c>
      <c r="N380" s="78">
        <v>7.0000000000000007E-2</v>
      </c>
      <c r="O380" s="80">
        <f t="shared" si="50"/>
        <v>4.2225000000000001</v>
      </c>
      <c r="P380" s="79">
        <v>144</v>
      </c>
      <c r="Q380" s="78">
        <v>8.5</v>
      </c>
      <c r="R380" s="78">
        <v>7.25</v>
      </c>
      <c r="S380" s="78">
        <v>5</v>
      </c>
      <c r="T380" s="78">
        <v>3.3</v>
      </c>
      <c r="U380" s="80">
        <f t="shared" si="51"/>
        <v>0.17831307870370369</v>
      </c>
      <c r="V380" s="26"/>
      <c r="W380" s="26"/>
      <c r="X380" s="26"/>
      <c r="Y380" s="26"/>
      <c r="Z380" s="81" t="s">
        <v>26</v>
      </c>
      <c r="AA380" s="26"/>
      <c r="AB380" s="14"/>
      <c r="AC380" s="15"/>
      <c r="AD380" s="15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</row>
    <row r="381" spans="1:47" ht="15" customHeight="1">
      <c r="A381" s="77" t="s">
        <v>2606</v>
      </c>
      <c r="B381" s="77" t="s">
        <v>2607</v>
      </c>
      <c r="C381" s="137" t="s">
        <v>2608</v>
      </c>
      <c r="D381" s="141">
        <v>2.59</v>
      </c>
      <c r="E381" s="141">
        <f t="shared" si="45"/>
        <v>1.036</v>
      </c>
      <c r="F381" s="78">
        <v>0.625</v>
      </c>
      <c r="G381" s="78">
        <v>0.5</v>
      </c>
      <c r="H381" s="78">
        <v>5.625</v>
      </c>
      <c r="I381" s="78">
        <v>0.02</v>
      </c>
      <c r="J381" s="79">
        <v>3</v>
      </c>
      <c r="K381" s="78">
        <v>1.5</v>
      </c>
      <c r="L381" s="78">
        <v>0.5</v>
      </c>
      <c r="M381" s="78">
        <v>5.63</v>
      </c>
      <c r="N381" s="78">
        <v>7.0000000000000007E-2</v>
      </c>
      <c r="O381" s="80">
        <f t="shared" si="50"/>
        <v>4.2225000000000001</v>
      </c>
      <c r="P381" s="79">
        <v>144</v>
      </c>
      <c r="Q381" s="78">
        <v>8.5</v>
      </c>
      <c r="R381" s="78">
        <v>7.25</v>
      </c>
      <c r="S381" s="78">
        <v>5</v>
      </c>
      <c r="T381" s="78">
        <v>3.3</v>
      </c>
      <c r="U381" s="80">
        <f t="shared" si="51"/>
        <v>0.17831307870370369</v>
      </c>
      <c r="V381" s="26"/>
      <c r="W381" s="26"/>
      <c r="X381" s="26"/>
      <c r="Y381" s="26"/>
      <c r="Z381" s="81" t="s">
        <v>26</v>
      </c>
      <c r="AA381" s="26"/>
      <c r="AB381" s="14"/>
      <c r="AC381" s="15"/>
      <c r="AD381" s="15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</row>
    <row r="382" spans="1:47" ht="15" customHeight="1">
      <c r="A382" s="77" t="s">
        <v>2636</v>
      </c>
      <c r="B382" s="77" t="s">
        <v>2637</v>
      </c>
      <c r="C382" s="137" t="s">
        <v>2638</v>
      </c>
      <c r="D382" s="141">
        <v>2.59</v>
      </c>
      <c r="E382" s="141">
        <f t="shared" si="45"/>
        <v>1.036</v>
      </c>
      <c r="F382" s="78">
        <v>0.625</v>
      </c>
      <c r="G382" s="78">
        <v>0.5</v>
      </c>
      <c r="H382" s="78">
        <v>5.625</v>
      </c>
      <c r="I382" s="78">
        <v>0.02</v>
      </c>
      <c r="J382" s="79">
        <v>3</v>
      </c>
      <c r="K382" s="78">
        <v>1.5</v>
      </c>
      <c r="L382" s="78">
        <v>0.5</v>
      </c>
      <c r="M382" s="78">
        <v>5.63</v>
      </c>
      <c r="N382" s="78">
        <v>7.0000000000000007E-2</v>
      </c>
      <c r="O382" s="80">
        <f t="shared" si="50"/>
        <v>4.2225000000000001</v>
      </c>
      <c r="P382" s="79">
        <v>144</v>
      </c>
      <c r="Q382" s="78">
        <v>8.5</v>
      </c>
      <c r="R382" s="78">
        <v>7.25</v>
      </c>
      <c r="S382" s="78">
        <v>5</v>
      </c>
      <c r="T382" s="78">
        <v>3.3</v>
      </c>
      <c r="U382" s="80">
        <f t="shared" si="51"/>
        <v>0.17831307870370369</v>
      </c>
      <c r="V382" s="26"/>
      <c r="W382" s="26"/>
      <c r="X382" s="26"/>
      <c r="Y382" s="26"/>
      <c r="Z382" s="81" t="s">
        <v>26</v>
      </c>
      <c r="AA382" s="26"/>
      <c r="AB382" s="14"/>
      <c r="AC382" s="15"/>
      <c r="AD382" s="15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</row>
    <row r="383" spans="1:47" ht="15" customHeight="1">
      <c r="A383" s="77" t="s">
        <v>2627</v>
      </c>
      <c r="B383" s="77" t="s">
        <v>2628</v>
      </c>
      <c r="C383" s="137" t="s">
        <v>2629</v>
      </c>
      <c r="D383" s="141">
        <v>2.59</v>
      </c>
      <c r="E383" s="141">
        <f t="shared" si="45"/>
        <v>1.036</v>
      </c>
      <c r="F383" s="78">
        <v>0.625</v>
      </c>
      <c r="G383" s="78">
        <v>0.5</v>
      </c>
      <c r="H383" s="78">
        <v>5.625</v>
      </c>
      <c r="I383" s="78">
        <v>0.02</v>
      </c>
      <c r="J383" s="79">
        <v>3</v>
      </c>
      <c r="K383" s="78">
        <v>1.5</v>
      </c>
      <c r="L383" s="78">
        <v>0.5</v>
      </c>
      <c r="M383" s="78">
        <v>5.63</v>
      </c>
      <c r="N383" s="78">
        <v>7.0000000000000007E-2</v>
      </c>
      <c r="O383" s="80">
        <f t="shared" si="50"/>
        <v>4.2225000000000001</v>
      </c>
      <c r="P383" s="79">
        <v>144</v>
      </c>
      <c r="Q383" s="78">
        <v>8.5</v>
      </c>
      <c r="R383" s="78">
        <v>7.25</v>
      </c>
      <c r="S383" s="78">
        <v>5</v>
      </c>
      <c r="T383" s="78">
        <v>3.3</v>
      </c>
      <c r="U383" s="80">
        <f t="shared" si="51"/>
        <v>0.17831307870370369</v>
      </c>
      <c r="V383" s="26"/>
      <c r="W383" s="26"/>
      <c r="X383" s="26"/>
      <c r="Y383" s="26"/>
      <c r="Z383" s="81" t="s">
        <v>26</v>
      </c>
      <c r="AA383" s="26"/>
      <c r="AB383" s="14"/>
      <c r="AC383" s="15"/>
      <c r="AD383" s="15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</row>
    <row r="384" spans="1:47" ht="15" customHeight="1">
      <c r="A384" s="77" t="s">
        <v>2633</v>
      </c>
      <c r="B384" s="77" t="s">
        <v>2634</v>
      </c>
      <c r="C384" s="137" t="s">
        <v>2635</v>
      </c>
      <c r="D384" s="141">
        <v>2.59</v>
      </c>
      <c r="E384" s="141">
        <f t="shared" si="45"/>
        <v>1.036</v>
      </c>
      <c r="F384" s="78">
        <v>0.625</v>
      </c>
      <c r="G384" s="78">
        <v>0.5</v>
      </c>
      <c r="H384" s="78">
        <v>5.625</v>
      </c>
      <c r="I384" s="78">
        <v>0.02</v>
      </c>
      <c r="J384" s="79">
        <v>3</v>
      </c>
      <c r="K384" s="78">
        <v>1.5</v>
      </c>
      <c r="L384" s="78">
        <v>0.5</v>
      </c>
      <c r="M384" s="78">
        <v>5.63</v>
      </c>
      <c r="N384" s="78">
        <v>7.0000000000000007E-2</v>
      </c>
      <c r="O384" s="80">
        <f t="shared" si="50"/>
        <v>4.2225000000000001</v>
      </c>
      <c r="P384" s="79">
        <v>144</v>
      </c>
      <c r="Q384" s="78">
        <v>8.5</v>
      </c>
      <c r="R384" s="78">
        <v>7.25</v>
      </c>
      <c r="S384" s="78">
        <v>5</v>
      </c>
      <c r="T384" s="78">
        <v>3.3</v>
      </c>
      <c r="U384" s="80">
        <f t="shared" si="51"/>
        <v>0.17831307870370369</v>
      </c>
      <c r="V384" s="26"/>
      <c r="W384" s="26"/>
      <c r="X384" s="26"/>
      <c r="Y384" s="26"/>
      <c r="Z384" s="81" t="s">
        <v>26</v>
      </c>
      <c r="AA384" s="26"/>
      <c r="AB384" s="14"/>
      <c r="AC384" s="15"/>
      <c r="AD384" s="15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</row>
    <row r="385" spans="1:47" ht="15" customHeight="1">
      <c r="A385" s="77" t="s">
        <v>2615</v>
      </c>
      <c r="B385" s="77" t="s">
        <v>2616</v>
      </c>
      <c r="C385" s="137" t="s">
        <v>2617</v>
      </c>
      <c r="D385" s="141">
        <v>2.59</v>
      </c>
      <c r="E385" s="141">
        <f t="shared" si="45"/>
        <v>1.036</v>
      </c>
      <c r="F385" s="78">
        <v>0.625</v>
      </c>
      <c r="G385" s="78">
        <v>0.5</v>
      </c>
      <c r="H385" s="78">
        <v>5.625</v>
      </c>
      <c r="I385" s="78">
        <v>0.02</v>
      </c>
      <c r="J385" s="79">
        <v>3</v>
      </c>
      <c r="K385" s="78">
        <v>1.5</v>
      </c>
      <c r="L385" s="78">
        <v>0.5</v>
      </c>
      <c r="M385" s="78">
        <v>5.63</v>
      </c>
      <c r="N385" s="78">
        <v>7.0000000000000007E-2</v>
      </c>
      <c r="O385" s="80">
        <f t="shared" si="50"/>
        <v>4.2225000000000001</v>
      </c>
      <c r="P385" s="79">
        <v>144</v>
      </c>
      <c r="Q385" s="78">
        <v>8.5</v>
      </c>
      <c r="R385" s="78">
        <v>7.25</v>
      </c>
      <c r="S385" s="78">
        <v>5</v>
      </c>
      <c r="T385" s="78">
        <v>3.3</v>
      </c>
      <c r="U385" s="80">
        <f t="shared" si="51"/>
        <v>0.17831307870370369</v>
      </c>
      <c r="V385" s="26"/>
      <c r="W385" s="26"/>
      <c r="X385" s="26"/>
      <c r="Y385" s="26"/>
      <c r="Z385" s="81" t="s">
        <v>26</v>
      </c>
      <c r="AA385" s="26"/>
      <c r="AB385" s="14"/>
      <c r="AC385" s="15"/>
      <c r="AD385" s="15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</row>
    <row r="386" spans="1:47" ht="15" customHeight="1">
      <c r="A386" s="77" t="s">
        <v>2609</v>
      </c>
      <c r="B386" s="77" t="s">
        <v>2610</v>
      </c>
      <c r="C386" s="137" t="s">
        <v>2611</v>
      </c>
      <c r="D386" s="141">
        <v>2.59</v>
      </c>
      <c r="E386" s="141">
        <f t="shared" si="45"/>
        <v>1.036</v>
      </c>
      <c r="F386" s="78">
        <v>0.625</v>
      </c>
      <c r="G386" s="78">
        <v>0.5</v>
      </c>
      <c r="H386" s="78">
        <v>5.625</v>
      </c>
      <c r="I386" s="78">
        <v>0.02</v>
      </c>
      <c r="J386" s="79">
        <v>3</v>
      </c>
      <c r="K386" s="78">
        <v>1.5</v>
      </c>
      <c r="L386" s="78">
        <v>0.5</v>
      </c>
      <c r="M386" s="78">
        <v>5.63</v>
      </c>
      <c r="N386" s="78">
        <v>7.0000000000000007E-2</v>
      </c>
      <c r="O386" s="80">
        <f t="shared" si="50"/>
        <v>4.2225000000000001</v>
      </c>
      <c r="P386" s="79">
        <v>144</v>
      </c>
      <c r="Q386" s="78">
        <v>8.5</v>
      </c>
      <c r="R386" s="78">
        <v>7.25</v>
      </c>
      <c r="S386" s="78">
        <v>5</v>
      </c>
      <c r="T386" s="78">
        <v>3.3</v>
      </c>
      <c r="U386" s="80">
        <f t="shared" si="51"/>
        <v>0.17831307870370369</v>
      </c>
      <c r="V386" s="26"/>
      <c r="W386" s="26"/>
      <c r="X386" s="26"/>
      <c r="Y386" s="26"/>
      <c r="Z386" s="81" t="s">
        <v>26</v>
      </c>
      <c r="AA386" s="26"/>
      <c r="AB386" s="14"/>
      <c r="AC386" s="15"/>
      <c r="AD386" s="15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</row>
    <row r="387" spans="1:47" ht="15" customHeight="1">
      <c r="A387" s="77" t="s">
        <v>2642</v>
      </c>
      <c r="B387" s="77" t="s">
        <v>2643</v>
      </c>
      <c r="C387" s="137" t="s">
        <v>2644</v>
      </c>
      <c r="D387" s="141">
        <v>2.59</v>
      </c>
      <c r="E387" s="141">
        <f t="shared" si="45"/>
        <v>1.036</v>
      </c>
      <c r="F387" s="78">
        <v>0.625</v>
      </c>
      <c r="G387" s="78">
        <v>0.5</v>
      </c>
      <c r="H387" s="78">
        <v>5.625</v>
      </c>
      <c r="I387" s="78">
        <v>0.02</v>
      </c>
      <c r="J387" s="79">
        <v>3</v>
      </c>
      <c r="K387" s="78">
        <v>1.5</v>
      </c>
      <c r="L387" s="78">
        <v>0.5</v>
      </c>
      <c r="M387" s="78">
        <v>5.63</v>
      </c>
      <c r="N387" s="78">
        <v>7.0000000000000007E-2</v>
      </c>
      <c r="O387" s="80">
        <f t="shared" si="50"/>
        <v>4.2225000000000001</v>
      </c>
      <c r="P387" s="79">
        <v>144</v>
      </c>
      <c r="Q387" s="78">
        <v>8.5</v>
      </c>
      <c r="R387" s="78">
        <v>7.25</v>
      </c>
      <c r="S387" s="78">
        <v>5</v>
      </c>
      <c r="T387" s="78">
        <v>3.3</v>
      </c>
      <c r="U387" s="80">
        <f t="shared" si="51"/>
        <v>0.17831307870370369</v>
      </c>
      <c r="V387" s="26"/>
      <c r="W387" s="26"/>
      <c r="X387" s="26"/>
      <c r="Y387" s="26"/>
      <c r="Z387" s="81" t="s">
        <v>26</v>
      </c>
      <c r="AA387" s="26"/>
      <c r="AB387" s="14"/>
      <c r="AC387" s="15"/>
      <c r="AD387" s="15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</row>
    <row r="388" spans="1:47" ht="15" customHeight="1">
      <c r="A388" s="77" t="s">
        <v>2618</v>
      </c>
      <c r="B388" s="77" t="s">
        <v>2619</v>
      </c>
      <c r="C388" s="137" t="s">
        <v>2620</v>
      </c>
      <c r="D388" s="141">
        <v>2.59</v>
      </c>
      <c r="E388" s="141">
        <f t="shared" ref="E388:E423" si="52">D388*0.4</f>
        <v>1.036</v>
      </c>
      <c r="F388" s="78">
        <v>0.625</v>
      </c>
      <c r="G388" s="78">
        <v>0.5</v>
      </c>
      <c r="H388" s="78">
        <v>5.625</v>
      </c>
      <c r="I388" s="78">
        <v>0.02</v>
      </c>
      <c r="J388" s="79">
        <v>3</v>
      </c>
      <c r="K388" s="78">
        <v>1.5</v>
      </c>
      <c r="L388" s="78">
        <v>0.5</v>
      </c>
      <c r="M388" s="78">
        <v>5.63</v>
      </c>
      <c r="N388" s="78">
        <v>7.0000000000000007E-2</v>
      </c>
      <c r="O388" s="80">
        <f t="shared" si="50"/>
        <v>4.2225000000000001</v>
      </c>
      <c r="P388" s="79">
        <v>144</v>
      </c>
      <c r="Q388" s="78">
        <v>8.5</v>
      </c>
      <c r="R388" s="78">
        <v>7.25</v>
      </c>
      <c r="S388" s="78">
        <v>5</v>
      </c>
      <c r="T388" s="78">
        <v>3.3</v>
      </c>
      <c r="U388" s="80">
        <f t="shared" si="51"/>
        <v>0.17831307870370369</v>
      </c>
      <c r="V388" s="26"/>
      <c r="W388" s="26"/>
      <c r="X388" s="26"/>
      <c r="Y388" s="26"/>
      <c r="Z388" s="81" t="s">
        <v>26</v>
      </c>
      <c r="AA388" s="26"/>
      <c r="AB388" s="14"/>
      <c r="AC388" s="15"/>
      <c r="AD388" s="15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</row>
    <row r="389" spans="1:47" ht="15" customHeight="1">
      <c r="A389" s="77" t="s">
        <v>2621</v>
      </c>
      <c r="B389" s="77" t="s">
        <v>2622</v>
      </c>
      <c r="C389" s="137" t="s">
        <v>2623</v>
      </c>
      <c r="D389" s="141">
        <v>2.59</v>
      </c>
      <c r="E389" s="141">
        <f t="shared" si="52"/>
        <v>1.036</v>
      </c>
      <c r="F389" s="78">
        <v>0.625</v>
      </c>
      <c r="G389" s="78">
        <v>0.5</v>
      </c>
      <c r="H389" s="78">
        <v>5.625</v>
      </c>
      <c r="I389" s="78">
        <v>0.02</v>
      </c>
      <c r="J389" s="79">
        <v>3</v>
      </c>
      <c r="K389" s="78">
        <v>1.5</v>
      </c>
      <c r="L389" s="78">
        <v>0.5</v>
      </c>
      <c r="M389" s="78">
        <v>5.63</v>
      </c>
      <c r="N389" s="78">
        <v>7.0000000000000007E-2</v>
      </c>
      <c r="O389" s="80">
        <f t="shared" si="50"/>
        <v>4.2225000000000001</v>
      </c>
      <c r="P389" s="79">
        <v>144</v>
      </c>
      <c r="Q389" s="78">
        <v>8.5</v>
      </c>
      <c r="R389" s="78">
        <v>7.25</v>
      </c>
      <c r="S389" s="78">
        <v>5</v>
      </c>
      <c r="T389" s="78">
        <v>3.3</v>
      </c>
      <c r="U389" s="80">
        <f t="shared" si="51"/>
        <v>0.17831307870370369</v>
      </c>
      <c r="V389" s="26"/>
      <c r="W389" s="26"/>
      <c r="X389" s="26"/>
      <c r="Y389" s="26"/>
      <c r="Z389" s="81" t="s">
        <v>26</v>
      </c>
      <c r="AA389" s="26"/>
      <c r="AB389" s="14"/>
      <c r="AC389" s="15"/>
      <c r="AD389" s="15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</row>
    <row r="390" spans="1:47" ht="15" customHeight="1">
      <c r="A390" s="77" t="s">
        <v>2624</v>
      </c>
      <c r="B390" s="77" t="s">
        <v>2625</v>
      </c>
      <c r="C390" s="137" t="s">
        <v>2626</v>
      </c>
      <c r="D390" s="141">
        <v>2.59</v>
      </c>
      <c r="E390" s="141">
        <f t="shared" si="52"/>
        <v>1.036</v>
      </c>
      <c r="F390" s="78">
        <v>0.625</v>
      </c>
      <c r="G390" s="78">
        <v>0.5</v>
      </c>
      <c r="H390" s="78">
        <v>5.625</v>
      </c>
      <c r="I390" s="78">
        <v>0.02</v>
      </c>
      <c r="J390" s="79">
        <v>3</v>
      </c>
      <c r="K390" s="78">
        <v>1.5</v>
      </c>
      <c r="L390" s="78">
        <v>0.5</v>
      </c>
      <c r="M390" s="78">
        <v>5.63</v>
      </c>
      <c r="N390" s="78">
        <v>7.0000000000000007E-2</v>
      </c>
      <c r="O390" s="80">
        <f t="shared" si="50"/>
        <v>4.2225000000000001</v>
      </c>
      <c r="P390" s="79">
        <v>144</v>
      </c>
      <c r="Q390" s="78">
        <v>8.5</v>
      </c>
      <c r="R390" s="78">
        <v>7.25</v>
      </c>
      <c r="S390" s="78">
        <v>5</v>
      </c>
      <c r="T390" s="78">
        <v>3.3</v>
      </c>
      <c r="U390" s="80">
        <f t="shared" si="51"/>
        <v>0.17831307870370369</v>
      </c>
      <c r="V390" s="26"/>
      <c r="W390" s="26"/>
      <c r="X390" s="26"/>
      <c r="Y390" s="26"/>
      <c r="Z390" s="81" t="s">
        <v>26</v>
      </c>
      <c r="AA390" s="26"/>
      <c r="AB390" s="14"/>
      <c r="AC390" s="15"/>
      <c r="AD390" s="15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</row>
    <row r="391" spans="1:47" ht="15" customHeight="1">
      <c r="A391" s="77" t="s">
        <v>2630</v>
      </c>
      <c r="B391" s="77" t="s">
        <v>2631</v>
      </c>
      <c r="C391" s="137" t="s">
        <v>2632</v>
      </c>
      <c r="D391" s="141">
        <v>2.59</v>
      </c>
      <c r="E391" s="141">
        <f t="shared" si="52"/>
        <v>1.036</v>
      </c>
      <c r="F391" s="78">
        <v>0.625</v>
      </c>
      <c r="G391" s="78">
        <v>0.5</v>
      </c>
      <c r="H391" s="78">
        <v>5.625</v>
      </c>
      <c r="I391" s="78">
        <v>0.02</v>
      </c>
      <c r="J391" s="79">
        <v>3</v>
      </c>
      <c r="K391" s="78">
        <v>1.5</v>
      </c>
      <c r="L391" s="78">
        <v>0.5</v>
      </c>
      <c r="M391" s="78">
        <v>5.63</v>
      </c>
      <c r="N391" s="78">
        <v>7.0000000000000007E-2</v>
      </c>
      <c r="O391" s="80">
        <f t="shared" si="50"/>
        <v>4.2225000000000001</v>
      </c>
      <c r="P391" s="79">
        <v>144</v>
      </c>
      <c r="Q391" s="78">
        <v>8.5</v>
      </c>
      <c r="R391" s="78">
        <v>7.25</v>
      </c>
      <c r="S391" s="78">
        <v>5</v>
      </c>
      <c r="T391" s="78">
        <v>3.3</v>
      </c>
      <c r="U391" s="80">
        <f t="shared" si="51"/>
        <v>0.17831307870370369</v>
      </c>
      <c r="V391" s="26"/>
      <c r="W391" s="26"/>
      <c r="X391" s="26"/>
      <c r="Y391" s="26"/>
      <c r="Z391" s="81" t="s">
        <v>26</v>
      </c>
      <c r="AA391" s="26"/>
      <c r="AB391" s="14"/>
      <c r="AC391" s="15"/>
      <c r="AD391" s="15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</row>
    <row r="392" spans="1:47" ht="15" customHeight="1">
      <c r="A392" s="77" t="s">
        <v>2603</v>
      </c>
      <c r="B392" s="77" t="s">
        <v>2604</v>
      </c>
      <c r="C392" s="137" t="s">
        <v>2605</v>
      </c>
      <c r="D392" s="141">
        <v>2.59</v>
      </c>
      <c r="E392" s="141">
        <f t="shared" si="52"/>
        <v>1.036</v>
      </c>
      <c r="F392" s="78">
        <v>0.625</v>
      </c>
      <c r="G392" s="78">
        <v>0.5</v>
      </c>
      <c r="H392" s="78">
        <v>5.625</v>
      </c>
      <c r="I392" s="78">
        <v>0.02</v>
      </c>
      <c r="J392" s="79">
        <v>3</v>
      </c>
      <c r="K392" s="78">
        <v>1.5</v>
      </c>
      <c r="L392" s="78">
        <v>0.5</v>
      </c>
      <c r="M392" s="78">
        <v>5.63</v>
      </c>
      <c r="N392" s="78">
        <v>7.0000000000000007E-2</v>
      </c>
      <c r="O392" s="80">
        <f t="shared" si="50"/>
        <v>4.2225000000000001</v>
      </c>
      <c r="P392" s="79">
        <v>144</v>
      </c>
      <c r="Q392" s="78">
        <v>8.5</v>
      </c>
      <c r="R392" s="78">
        <v>7.25</v>
      </c>
      <c r="S392" s="78">
        <v>5</v>
      </c>
      <c r="T392" s="78">
        <v>3.3</v>
      </c>
      <c r="U392" s="80">
        <f t="shared" si="51"/>
        <v>0.17831307870370369</v>
      </c>
      <c r="V392" s="26"/>
      <c r="W392" s="26"/>
      <c r="X392" s="26"/>
      <c r="Y392" s="26"/>
      <c r="Z392" s="81" t="s">
        <v>26</v>
      </c>
      <c r="AA392" s="26"/>
      <c r="AB392" s="14"/>
      <c r="AC392" s="15"/>
      <c r="AD392" s="15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</row>
    <row r="393" spans="1:47" ht="15" customHeight="1">
      <c r="A393" s="77" t="s">
        <v>2612</v>
      </c>
      <c r="B393" s="77" t="s">
        <v>2613</v>
      </c>
      <c r="C393" s="137" t="s">
        <v>2614</v>
      </c>
      <c r="D393" s="141">
        <v>2.59</v>
      </c>
      <c r="E393" s="141">
        <f t="shared" si="52"/>
        <v>1.036</v>
      </c>
      <c r="F393" s="78">
        <v>0.625</v>
      </c>
      <c r="G393" s="78">
        <v>0.5</v>
      </c>
      <c r="H393" s="78">
        <v>5.625</v>
      </c>
      <c r="I393" s="78">
        <v>0.02</v>
      </c>
      <c r="J393" s="79">
        <v>3</v>
      </c>
      <c r="K393" s="78">
        <v>1.5</v>
      </c>
      <c r="L393" s="78">
        <v>0.5</v>
      </c>
      <c r="M393" s="78">
        <v>5.63</v>
      </c>
      <c r="N393" s="78">
        <v>7.0000000000000007E-2</v>
      </c>
      <c r="O393" s="80">
        <f t="shared" si="50"/>
        <v>4.2225000000000001</v>
      </c>
      <c r="P393" s="79">
        <v>144</v>
      </c>
      <c r="Q393" s="78">
        <v>8.5</v>
      </c>
      <c r="R393" s="78">
        <v>7.25</v>
      </c>
      <c r="S393" s="78">
        <v>5</v>
      </c>
      <c r="T393" s="78">
        <v>3.3</v>
      </c>
      <c r="U393" s="80">
        <f t="shared" si="51"/>
        <v>0.17831307870370369</v>
      </c>
      <c r="V393" s="26"/>
      <c r="W393" s="26"/>
      <c r="X393" s="26"/>
      <c r="Y393" s="26"/>
      <c r="Z393" s="81" t="s">
        <v>26</v>
      </c>
      <c r="AA393" s="26"/>
      <c r="AB393" s="14"/>
      <c r="AC393" s="15"/>
      <c r="AD393" s="15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</row>
    <row r="394" spans="1:47" ht="15" customHeight="1">
      <c r="A394" s="77" t="s">
        <v>2645</v>
      </c>
      <c r="B394" s="77" t="s">
        <v>2646</v>
      </c>
      <c r="C394" s="137" t="s">
        <v>2647</v>
      </c>
      <c r="D394" s="141">
        <v>2.59</v>
      </c>
      <c r="E394" s="141">
        <f t="shared" si="52"/>
        <v>1.036</v>
      </c>
      <c r="F394" s="78">
        <v>0.625</v>
      </c>
      <c r="G394" s="78">
        <v>0.5</v>
      </c>
      <c r="H394" s="78">
        <v>5.625</v>
      </c>
      <c r="I394" s="78">
        <v>0.02</v>
      </c>
      <c r="J394" s="79">
        <v>3</v>
      </c>
      <c r="K394" s="78">
        <v>1.5</v>
      </c>
      <c r="L394" s="78">
        <v>0.5</v>
      </c>
      <c r="M394" s="78">
        <v>5.63</v>
      </c>
      <c r="N394" s="78">
        <v>7.0000000000000007E-2</v>
      </c>
      <c r="O394" s="80">
        <f t="shared" si="50"/>
        <v>4.2225000000000001</v>
      </c>
      <c r="P394" s="79">
        <v>144</v>
      </c>
      <c r="Q394" s="78">
        <v>8.5</v>
      </c>
      <c r="R394" s="78">
        <v>7.25</v>
      </c>
      <c r="S394" s="78">
        <v>5</v>
      </c>
      <c r="T394" s="78">
        <v>3.3</v>
      </c>
      <c r="U394" s="80">
        <f t="shared" si="51"/>
        <v>0.17831307870370369</v>
      </c>
      <c r="V394" s="26"/>
      <c r="W394" s="26"/>
      <c r="X394" s="26"/>
      <c r="Y394" s="26"/>
      <c r="Z394" s="81" t="s">
        <v>26</v>
      </c>
      <c r="AA394" s="26"/>
      <c r="AB394" s="14"/>
      <c r="AC394" s="15"/>
      <c r="AD394" s="15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</row>
    <row r="395" spans="1:47" ht="15" customHeight="1">
      <c r="A395" s="77" t="s">
        <v>2651</v>
      </c>
      <c r="B395" s="77" t="s">
        <v>2652</v>
      </c>
      <c r="C395" s="137" t="s">
        <v>2653</v>
      </c>
      <c r="D395" s="141">
        <v>2.59</v>
      </c>
      <c r="E395" s="141">
        <f t="shared" si="52"/>
        <v>1.036</v>
      </c>
      <c r="F395" s="78">
        <v>0.625</v>
      </c>
      <c r="G395" s="78">
        <v>0.5</v>
      </c>
      <c r="H395" s="78">
        <v>5.625</v>
      </c>
      <c r="I395" s="78">
        <v>0.02</v>
      </c>
      <c r="J395" s="79">
        <v>3</v>
      </c>
      <c r="K395" s="78">
        <v>1.5</v>
      </c>
      <c r="L395" s="78">
        <v>0.5</v>
      </c>
      <c r="M395" s="78">
        <v>5.63</v>
      </c>
      <c r="N395" s="78">
        <v>7.0000000000000007E-2</v>
      </c>
      <c r="O395" s="80">
        <f t="shared" si="50"/>
        <v>4.2225000000000001</v>
      </c>
      <c r="P395" s="79">
        <v>144</v>
      </c>
      <c r="Q395" s="78">
        <v>8.5</v>
      </c>
      <c r="R395" s="78">
        <v>7.25</v>
      </c>
      <c r="S395" s="78">
        <v>5</v>
      </c>
      <c r="T395" s="78">
        <v>3.3</v>
      </c>
      <c r="U395" s="80">
        <f t="shared" si="51"/>
        <v>0.17831307870370369</v>
      </c>
      <c r="V395" s="26"/>
      <c r="W395" s="26"/>
      <c r="X395" s="26"/>
      <c r="Y395" s="26"/>
      <c r="Z395" s="81" t="s">
        <v>26</v>
      </c>
      <c r="AA395" s="26"/>
      <c r="AB395" s="14"/>
      <c r="AC395" s="15"/>
      <c r="AD395" s="15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</row>
    <row r="396" spans="1:47" ht="15" customHeight="1">
      <c r="A396" s="77" t="s">
        <v>2648</v>
      </c>
      <c r="B396" s="77" t="s">
        <v>2649</v>
      </c>
      <c r="C396" s="137" t="s">
        <v>2650</v>
      </c>
      <c r="D396" s="141">
        <v>2.59</v>
      </c>
      <c r="E396" s="141">
        <f t="shared" si="52"/>
        <v>1.036</v>
      </c>
      <c r="F396" s="78">
        <v>0.625</v>
      </c>
      <c r="G396" s="78">
        <v>0.5</v>
      </c>
      <c r="H396" s="78">
        <v>5.625</v>
      </c>
      <c r="I396" s="78">
        <v>0.02</v>
      </c>
      <c r="J396" s="79">
        <v>3</v>
      </c>
      <c r="K396" s="78">
        <v>1.5</v>
      </c>
      <c r="L396" s="78">
        <v>0.5</v>
      </c>
      <c r="M396" s="78">
        <v>5.63</v>
      </c>
      <c r="N396" s="78">
        <v>7.0000000000000007E-2</v>
      </c>
      <c r="O396" s="80">
        <f t="shared" si="50"/>
        <v>4.2225000000000001</v>
      </c>
      <c r="P396" s="79">
        <v>144</v>
      </c>
      <c r="Q396" s="78">
        <v>8.5</v>
      </c>
      <c r="R396" s="78">
        <v>7.25</v>
      </c>
      <c r="S396" s="78">
        <v>5</v>
      </c>
      <c r="T396" s="78">
        <v>3.3</v>
      </c>
      <c r="U396" s="80">
        <f t="shared" si="51"/>
        <v>0.17831307870370369</v>
      </c>
      <c r="V396" s="26"/>
      <c r="W396" s="26"/>
      <c r="X396" s="26"/>
      <c r="Y396" s="26"/>
      <c r="Z396" s="81" t="s">
        <v>26</v>
      </c>
      <c r="AA396" s="26"/>
      <c r="AB396" s="14"/>
      <c r="AC396" s="15"/>
      <c r="AD396" s="15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</row>
    <row r="397" spans="1:47" ht="15" customHeight="1">
      <c r="A397" s="77" t="s">
        <v>2660</v>
      </c>
      <c r="B397" s="77" t="s">
        <v>2661</v>
      </c>
      <c r="C397" s="137" t="s">
        <v>2662</v>
      </c>
      <c r="D397" s="141">
        <v>8.09</v>
      </c>
      <c r="E397" s="141">
        <f t="shared" si="52"/>
        <v>3.2360000000000002</v>
      </c>
      <c r="F397" s="78">
        <v>5.625</v>
      </c>
      <c r="G397" s="78">
        <v>0.625</v>
      </c>
      <c r="H397" s="78">
        <v>4</v>
      </c>
      <c r="I397" s="78">
        <v>0.2</v>
      </c>
      <c r="J397" s="79">
        <v>3</v>
      </c>
      <c r="K397" s="78">
        <v>5.875</v>
      </c>
      <c r="L397" s="78">
        <v>4</v>
      </c>
      <c r="M397" s="78">
        <v>1.875</v>
      </c>
      <c r="N397" s="78">
        <v>0.6</v>
      </c>
      <c r="O397" s="80">
        <f t="shared" si="50"/>
        <v>44.0625</v>
      </c>
      <c r="P397" s="79">
        <v>144</v>
      </c>
      <c r="Q397" s="78">
        <v>18</v>
      </c>
      <c r="R397" s="78">
        <v>17</v>
      </c>
      <c r="S397" s="78">
        <v>9</v>
      </c>
      <c r="T397" s="78">
        <v>31</v>
      </c>
      <c r="U397" s="80">
        <f t="shared" si="51"/>
        <v>1.59375</v>
      </c>
      <c r="V397" s="26"/>
      <c r="W397" s="26"/>
      <c r="X397" s="26"/>
      <c r="Y397" s="26"/>
      <c r="Z397" s="81" t="s">
        <v>26</v>
      </c>
      <c r="AA397" s="26"/>
      <c r="AB397" s="14"/>
      <c r="AC397" s="15"/>
      <c r="AD397" s="15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</row>
    <row r="398" spans="1:47" ht="15" customHeight="1">
      <c r="A398" s="77" t="s">
        <v>2657</v>
      </c>
      <c r="B398" s="77" t="s">
        <v>2658</v>
      </c>
      <c r="C398" s="137" t="s">
        <v>2659</v>
      </c>
      <c r="D398" s="141">
        <v>8.09</v>
      </c>
      <c r="E398" s="141">
        <f t="shared" si="52"/>
        <v>3.2360000000000002</v>
      </c>
      <c r="F398" s="78">
        <v>5.625</v>
      </c>
      <c r="G398" s="78">
        <v>0.625</v>
      </c>
      <c r="H398" s="78">
        <v>4</v>
      </c>
      <c r="I398" s="78">
        <v>0.2</v>
      </c>
      <c r="J398" s="79">
        <v>3</v>
      </c>
      <c r="K398" s="78">
        <v>5.875</v>
      </c>
      <c r="L398" s="78">
        <v>4</v>
      </c>
      <c r="M398" s="78">
        <v>1.875</v>
      </c>
      <c r="N398" s="78">
        <v>0.6</v>
      </c>
      <c r="O398" s="80">
        <f t="shared" si="50"/>
        <v>44.0625</v>
      </c>
      <c r="P398" s="79">
        <v>144</v>
      </c>
      <c r="Q398" s="78">
        <v>18</v>
      </c>
      <c r="R398" s="78">
        <v>17</v>
      </c>
      <c r="S398" s="78">
        <v>9</v>
      </c>
      <c r="T398" s="78">
        <v>31</v>
      </c>
      <c r="U398" s="80">
        <f t="shared" si="51"/>
        <v>1.59375</v>
      </c>
      <c r="V398" s="26"/>
      <c r="W398" s="26"/>
      <c r="X398" s="26"/>
      <c r="Y398" s="26"/>
      <c r="Z398" s="81" t="s">
        <v>26</v>
      </c>
      <c r="AA398" s="26"/>
      <c r="AB398" s="14"/>
      <c r="AC398" s="15"/>
      <c r="AD398" s="15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</row>
    <row r="399" spans="1:47" ht="15" customHeight="1">
      <c r="A399" s="77" t="s">
        <v>2654</v>
      </c>
      <c r="B399" s="77" t="s">
        <v>2655</v>
      </c>
      <c r="C399" s="137" t="s">
        <v>2656</v>
      </c>
      <c r="D399" s="141">
        <v>8.09</v>
      </c>
      <c r="E399" s="141">
        <f t="shared" si="52"/>
        <v>3.2360000000000002</v>
      </c>
      <c r="F399" s="78">
        <v>5.625</v>
      </c>
      <c r="G399" s="78">
        <v>0.625</v>
      </c>
      <c r="H399" s="78">
        <v>4</v>
      </c>
      <c r="I399" s="78">
        <v>0.2</v>
      </c>
      <c r="J399" s="79">
        <v>3</v>
      </c>
      <c r="K399" s="78">
        <v>5.875</v>
      </c>
      <c r="L399" s="78">
        <v>4</v>
      </c>
      <c r="M399" s="78">
        <v>1.875</v>
      </c>
      <c r="N399" s="78">
        <v>0.6</v>
      </c>
      <c r="O399" s="80">
        <f t="shared" si="50"/>
        <v>44.0625</v>
      </c>
      <c r="P399" s="79">
        <v>144</v>
      </c>
      <c r="Q399" s="78">
        <v>18</v>
      </c>
      <c r="R399" s="78">
        <v>17</v>
      </c>
      <c r="S399" s="78">
        <v>9</v>
      </c>
      <c r="T399" s="78">
        <v>31</v>
      </c>
      <c r="U399" s="80">
        <f t="shared" si="51"/>
        <v>1.59375</v>
      </c>
      <c r="V399" s="26"/>
      <c r="W399" s="26"/>
      <c r="X399" s="26"/>
      <c r="Y399" s="26"/>
      <c r="Z399" s="81" t="s">
        <v>26</v>
      </c>
      <c r="AA399" s="26"/>
      <c r="AB399" s="14"/>
      <c r="AC399" s="15"/>
      <c r="AD399" s="15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</row>
    <row r="400" spans="1:47" ht="15" customHeight="1">
      <c r="A400" s="77" t="s">
        <v>2663</v>
      </c>
      <c r="B400" s="77" t="s">
        <v>2664</v>
      </c>
      <c r="C400" s="137" t="s">
        <v>2665</v>
      </c>
      <c r="D400" s="141">
        <v>40.99</v>
      </c>
      <c r="E400" s="141">
        <f t="shared" si="52"/>
        <v>16.396000000000001</v>
      </c>
      <c r="F400" s="78">
        <v>7.75</v>
      </c>
      <c r="G400" s="78">
        <v>1.5</v>
      </c>
      <c r="H400" s="78">
        <v>11</v>
      </c>
      <c r="I400" s="78">
        <v>1.5</v>
      </c>
      <c r="J400" s="79">
        <v>1</v>
      </c>
      <c r="K400" s="78">
        <v>7.75</v>
      </c>
      <c r="L400" s="78">
        <v>1.5</v>
      </c>
      <c r="M400" s="78">
        <v>11</v>
      </c>
      <c r="N400" s="78">
        <v>1.5</v>
      </c>
      <c r="O400" s="80">
        <f t="shared" ref="O400:O423" si="53">K400*L400*M400</f>
        <v>127.875</v>
      </c>
      <c r="P400" s="79">
        <v>36</v>
      </c>
      <c r="Q400" s="78">
        <v>24</v>
      </c>
      <c r="R400" s="78">
        <v>18</v>
      </c>
      <c r="S400" s="78">
        <v>12</v>
      </c>
      <c r="T400" s="78">
        <v>41</v>
      </c>
      <c r="U400" s="80">
        <f t="shared" ref="U400:U423" si="54">Q400*R400*S400/1728</f>
        <v>3</v>
      </c>
      <c r="V400" s="26"/>
      <c r="W400" s="26"/>
      <c r="X400" s="26"/>
      <c r="Y400" s="26"/>
      <c r="Z400" s="81" t="s">
        <v>26</v>
      </c>
      <c r="AA400" s="26"/>
      <c r="AB400" s="14"/>
      <c r="AC400" s="15"/>
      <c r="AD400" s="15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</row>
    <row r="401" spans="1:47" ht="15" customHeight="1">
      <c r="A401" s="77" t="s">
        <v>2714</v>
      </c>
      <c r="B401" s="77" t="s">
        <v>2715</v>
      </c>
      <c r="C401" s="137" t="s">
        <v>2716</v>
      </c>
      <c r="D401" s="141">
        <v>2.19</v>
      </c>
      <c r="E401" s="141">
        <f t="shared" si="52"/>
        <v>0.876</v>
      </c>
      <c r="F401" s="78">
        <v>0.375</v>
      </c>
      <c r="G401" s="78">
        <v>0.375</v>
      </c>
      <c r="H401" s="78">
        <v>5.5250000000000004</v>
      </c>
      <c r="I401" s="78">
        <v>0.03</v>
      </c>
      <c r="J401" s="79">
        <v>6</v>
      </c>
      <c r="K401" s="78">
        <v>3.375</v>
      </c>
      <c r="L401" s="78">
        <v>0.5</v>
      </c>
      <c r="M401" s="78">
        <v>5.5250000000000004</v>
      </c>
      <c r="N401" s="78">
        <v>0.17499999999999999</v>
      </c>
      <c r="O401" s="80">
        <f t="shared" si="53"/>
        <v>9.3234375000000007</v>
      </c>
      <c r="P401" s="79">
        <v>144</v>
      </c>
      <c r="Q401" s="78">
        <v>6.38</v>
      </c>
      <c r="R401" s="78">
        <v>11.25</v>
      </c>
      <c r="S401" s="78">
        <v>5.5</v>
      </c>
      <c r="T401" s="78">
        <v>4.5</v>
      </c>
      <c r="U401" s="80">
        <f t="shared" si="54"/>
        <v>0.22845052083333336</v>
      </c>
      <c r="V401" s="26"/>
      <c r="W401" s="26"/>
      <c r="X401" s="26"/>
      <c r="Y401" s="26"/>
      <c r="Z401" s="81" t="s">
        <v>26</v>
      </c>
      <c r="AA401" s="26"/>
      <c r="AB401" s="14"/>
      <c r="AC401" s="15"/>
      <c r="AD401" s="15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</row>
    <row r="402" spans="1:47" ht="15" customHeight="1">
      <c r="A402" s="77" t="s">
        <v>2675</v>
      </c>
      <c r="B402" s="77" t="s">
        <v>2676</v>
      </c>
      <c r="C402" s="137" t="s">
        <v>2677</v>
      </c>
      <c r="D402" s="141">
        <v>2.19</v>
      </c>
      <c r="E402" s="141">
        <f t="shared" si="52"/>
        <v>0.876</v>
      </c>
      <c r="F402" s="78">
        <v>0.375</v>
      </c>
      <c r="G402" s="78">
        <v>0.375</v>
      </c>
      <c r="H402" s="78">
        <v>5.5250000000000004</v>
      </c>
      <c r="I402" s="78">
        <v>0.03</v>
      </c>
      <c r="J402" s="79">
        <v>6</v>
      </c>
      <c r="K402" s="78">
        <v>3.375</v>
      </c>
      <c r="L402" s="78">
        <v>0.5</v>
      </c>
      <c r="M402" s="78">
        <v>5.5250000000000004</v>
      </c>
      <c r="N402" s="78">
        <v>0.17499999999999999</v>
      </c>
      <c r="O402" s="80">
        <f t="shared" si="53"/>
        <v>9.3234375000000007</v>
      </c>
      <c r="P402" s="79">
        <v>144</v>
      </c>
      <c r="Q402" s="78">
        <v>6.38</v>
      </c>
      <c r="R402" s="78">
        <v>11.25</v>
      </c>
      <c r="S402" s="78">
        <v>5.5</v>
      </c>
      <c r="T402" s="78">
        <v>4.5</v>
      </c>
      <c r="U402" s="80">
        <f t="shared" si="54"/>
        <v>0.22845052083333336</v>
      </c>
      <c r="V402" s="26"/>
      <c r="W402" s="26"/>
      <c r="X402" s="26"/>
      <c r="Y402" s="26"/>
      <c r="Z402" s="81" t="s">
        <v>26</v>
      </c>
      <c r="AA402" s="26"/>
      <c r="AB402" s="14"/>
      <c r="AC402" s="15"/>
      <c r="AD402" s="15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</row>
    <row r="403" spans="1:47" ht="15" customHeight="1">
      <c r="A403" s="77" t="s">
        <v>2711</v>
      </c>
      <c r="B403" s="77" t="s">
        <v>2712</v>
      </c>
      <c r="C403" s="137" t="s">
        <v>2713</v>
      </c>
      <c r="D403" s="141">
        <v>2.19</v>
      </c>
      <c r="E403" s="141">
        <f t="shared" si="52"/>
        <v>0.876</v>
      </c>
      <c r="F403" s="78">
        <v>0.375</v>
      </c>
      <c r="G403" s="78">
        <v>0.375</v>
      </c>
      <c r="H403" s="78">
        <v>5.5250000000000004</v>
      </c>
      <c r="I403" s="78">
        <v>0.03</v>
      </c>
      <c r="J403" s="79">
        <v>6</v>
      </c>
      <c r="K403" s="78">
        <v>3.375</v>
      </c>
      <c r="L403" s="78">
        <v>0.5</v>
      </c>
      <c r="M403" s="78">
        <v>5.5250000000000004</v>
      </c>
      <c r="N403" s="78">
        <v>0.17499999999999999</v>
      </c>
      <c r="O403" s="80">
        <f t="shared" si="53"/>
        <v>9.3234375000000007</v>
      </c>
      <c r="P403" s="79">
        <v>144</v>
      </c>
      <c r="Q403" s="78">
        <v>6.38</v>
      </c>
      <c r="R403" s="78">
        <v>11.25</v>
      </c>
      <c r="S403" s="78">
        <v>5.5</v>
      </c>
      <c r="T403" s="78">
        <v>4.5</v>
      </c>
      <c r="U403" s="80">
        <f t="shared" si="54"/>
        <v>0.22845052083333336</v>
      </c>
      <c r="V403" s="26"/>
      <c r="W403" s="26"/>
      <c r="X403" s="26"/>
      <c r="Y403" s="26"/>
      <c r="Z403" s="81" t="s">
        <v>26</v>
      </c>
      <c r="AA403" s="26"/>
      <c r="AB403" s="14"/>
      <c r="AC403" s="15"/>
      <c r="AD403" s="15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</row>
    <row r="404" spans="1:47" ht="15" customHeight="1">
      <c r="A404" s="77" t="s">
        <v>2690</v>
      </c>
      <c r="B404" s="77" t="s">
        <v>2691</v>
      </c>
      <c r="C404" s="137" t="s">
        <v>2692</v>
      </c>
      <c r="D404" s="141">
        <v>2.19</v>
      </c>
      <c r="E404" s="141">
        <f t="shared" si="52"/>
        <v>0.876</v>
      </c>
      <c r="F404" s="78">
        <v>0.375</v>
      </c>
      <c r="G404" s="78">
        <v>0.375</v>
      </c>
      <c r="H404" s="78">
        <v>5.5250000000000004</v>
      </c>
      <c r="I404" s="78">
        <v>0.03</v>
      </c>
      <c r="J404" s="79">
        <v>6</v>
      </c>
      <c r="K404" s="78">
        <v>3.375</v>
      </c>
      <c r="L404" s="78">
        <v>0.5</v>
      </c>
      <c r="M404" s="78">
        <v>5.5250000000000004</v>
      </c>
      <c r="N404" s="78">
        <v>0.17499999999999999</v>
      </c>
      <c r="O404" s="80">
        <f t="shared" si="53"/>
        <v>9.3234375000000007</v>
      </c>
      <c r="P404" s="79">
        <v>144</v>
      </c>
      <c r="Q404" s="78">
        <v>6.38</v>
      </c>
      <c r="R404" s="78">
        <v>11.25</v>
      </c>
      <c r="S404" s="78">
        <v>5.5</v>
      </c>
      <c r="T404" s="78">
        <v>4.5</v>
      </c>
      <c r="U404" s="80">
        <f t="shared" si="54"/>
        <v>0.22845052083333336</v>
      </c>
      <c r="V404" s="26"/>
      <c r="W404" s="26"/>
      <c r="X404" s="26"/>
      <c r="Y404" s="26"/>
      <c r="Z404" s="81" t="s">
        <v>26</v>
      </c>
      <c r="AA404" s="26"/>
      <c r="AB404" s="14"/>
      <c r="AC404" s="15"/>
      <c r="AD404" s="15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</row>
    <row r="405" spans="1:47" ht="15" customHeight="1">
      <c r="A405" s="77" t="s">
        <v>2666</v>
      </c>
      <c r="B405" s="77" t="s">
        <v>2667</v>
      </c>
      <c r="C405" s="137" t="s">
        <v>2668</v>
      </c>
      <c r="D405" s="141">
        <v>2.19</v>
      </c>
      <c r="E405" s="141">
        <f t="shared" si="52"/>
        <v>0.876</v>
      </c>
      <c r="F405" s="78">
        <v>0.375</v>
      </c>
      <c r="G405" s="78">
        <v>0.375</v>
      </c>
      <c r="H405" s="78">
        <v>5.5250000000000004</v>
      </c>
      <c r="I405" s="78">
        <v>0.03</v>
      </c>
      <c r="J405" s="79">
        <v>6</v>
      </c>
      <c r="K405" s="78">
        <v>3.375</v>
      </c>
      <c r="L405" s="78">
        <v>0.5</v>
      </c>
      <c r="M405" s="78">
        <v>5.5250000000000004</v>
      </c>
      <c r="N405" s="78">
        <v>0.17499999999999999</v>
      </c>
      <c r="O405" s="80">
        <f t="shared" si="53"/>
        <v>9.3234375000000007</v>
      </c>
      <c r="P405" s="79">
        <v>144</v>
      </c>
      <c r="Q405" s="78">
        <v>6.38</v>
      </c>
      <c r="R405" s="78">
        <v>11.25</v>
      </c>
      <c r="S405" s="78">
        <v>5.5</v>
      </c>
      <c r="T405" s="78">
        <v>4.5</v>
      </c>
      <c r="U405" s="80">
        <f t="shared" si="54"/>
        <v>0.22845052083333336</v>
      </c>
      <c r="V405" s="26"/>
      <c r="W405" s="26"/>
      <c r="X405" s="26"/>
      <c r="Y405" s="26"/>
      <c r="Z405" s="81" t="s">
        <v>26</v>
      </c>
      <c r="AA405" s="26"/>
      <c r="AB405" s="14"/>
      <c r="AC405" s="15"/>
      <c r="AD405" s="15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</row>
    <row r="406" spans="1:47" ht="15" customHeight="1">
      <c r="A406" s="77" t="s">
        <v>2708</v>
      </c>
      <c r="B406" s="77" t="s">
        <v>2709</v>
      </c>
      <c r="C406" s="137" t="s">
        <v>2710</v>
      </c>
      <c r="D406" s="141">
        <v>2.19</v>
      </c>
      <c r="E406" s="141">
        <f t="shared" si="52"/>
        <v>0.876</v>
      </c>
      <c r="F406" s="78">
        <v>0.375</v>
      </c>
      <c r="G406" s="78">
        <v>0.375</v>
      </c>
      <c r="H406" s="78">
        <v>5.5250000000000004</v>
      </c>
      <c r="I406" s="78">
        <v>0.03</v>
      </c>
      <c r="J406" s="79">
        <v>6</v>
      </c>
      <c r="K406" s="78">
        <v>3.375</v>
      </c>
      <c r="L406" s="78">
        <v>0.5</v>
      </c>
      <c r="M406" s="78">
        <v>5.5250000000000004</v>
      </c>
      <c r="N406" s="78">
        <v>0.17499999999999999</v>
      </c>
      <c r="O406" s="80">
        <f t="shared" si="53"/>
        <v>9.3234375000000007</v>
      </c>
      <c r="P406" s="79">
        <v>144</v>
      </c>
      <c r="Q406" s="78">
        <v>6.38</v>
      </c>
      <c r="R406" s="78">
        <v>11.25</v>
      </c>
      <c r="S406" s="78">
        <v>5.5</v>
      </c>
      <c r="T406" s="78">
        <v>4.5</v>
      </c>
      <c r="U406" s="80">
        <f t="shared" si="54"/>
        <v>0.22845052083333336</v>
      </c>
      <c r="V406" s="26"/>
      <c r="W406" s="26"/>
      <c r="X406" s="26"/>
      <c r="Y406" s="26"/>
      <c r="Z406" s="81" t="s">
        <v>26</v>
      </c>
      <c r="AA406" s="26"/>
      <c r="AB406" s="14"/>
      <c r="AC406" s="15"/>
      <c r="AD406" s="15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</row>
    <row r="407" spans="1:47" ht="15" customHeight="1">
      <c r="A407" s="77" t="s">
        <v>2681</v>
      </c>
      <c r="B407" s="77" t="s">
        <v>2682</v>
      </c>
      <c r="C407" s="137" t="s">
        <v>2683</v>
      </c>
      <c r="D407" s="141">
        <v>2.19</v>
      </c>
      <c r="E407" s="141">
        <f t="shared" si="52"/>
        <v>0.876</v>
      </c>
      <c r="F407" s="78">
        <v>0.375</v>
      </c>
      <c r="G407" s="78">
        <v>0.375</v>
      </c>
      <c r="H407" s="78">
        <v>5.5250000000000004</v>
      </c>
      <c r="I407" s="78">
        <v>0.03</v>
      </c>
      <c r="J407" s="79">
        <v>6</v>
      </c>
      <c r="K407" s="78">
        <v>3.375</v>
      </c>
      <c r="L407" s="78">
        <v>0.5</v>
      </c>
      <c r="M407" s="78">
        <v>5.5250000000000004</v>
      </c>
      <c r="N407" s="78">
        <v>0.17499999999999999</v>
      </c>
      <c r="O407" s="80">
        <f t="shared" si="53"/>
        <v>9.3234375000000007</v>
      </c>
      <c r="P407" s="79">
        <v>144</v>
      </c>
      <c r="Q407" s="78">
        <v>6.38</v>
      </c>
      <c r="R407" s="78">
        <v>11.25</v>
      </c>
      <c r="S407" s="78">
        <v>5.5</v>
      </c>
      <c r="T407" s="78">
        <v>4.5</v>
      </c>
      <c r="U407" s="80">
        <f t="shared" si="54"/>
        <v>0.22845052083333336</v>
      </c>
      <c r="V407" s="26"/>
      <c r="W407" s="26"/>
      <c r="X407" s="26"/>
      <c r="Y407" s="26"/>
      <c r="Z407" s="81" t="s">
        <v>26</v>
      </c>
      <c r="AA407" s="26"/>
      <c r="AB407" s="14"/>
      <c r="AC407" s="15"/>
      <c r="AD407" s="15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</row>
    <row r="408" spans="1:47" ht="15" customHeight="1">
      <c r="A408" s="77" t="s">
        <v>2678</v>
      </c>
      <c r="B408" s="77" t="s">
        <v>2679</v>
      </c>
      <c r="C408" s="137" t="s">
        <v>2680</v>
      </c>
      <c r="D408" s="141">
        <v>2.19</v>
      </c>
      <c r="E408" s="141">
        <f t="shared" si="52"/>
        <v>0.876</v>
      </c>
      <c r="F408" s="78">
        <v>0.375</v>
      </c>
      <c r="G408" s="78">
        <v>0.375</v>
      </c>
      <c r="H408" s="78">
        <v>5.5250000000000004</v>
      </c>
      <c r="I408" s="78">
        <v>0.03</v>
      </c>
      <c r="J408" s="79">
        <v>6</v>
      </c>
      <c r="K408" s="78">
        <v>3.375</v>
      </c>
      <c r="L408" s="78">
        <v>0.5</v>
      </c>
      <c r="M408" s="78">
        <v>5.5250000000000004</v>
      </c>
      <c r="N408" s="78">
        <v>0.17499999999999999</v>
      </c>
      <c r="O408" s="80">
        <f t="shared" si="53"/>
        <v>9.3234375000000007</v>
      </c>
      <c r="P408" s="79">
        <v>144</v>
      </c>
      <c r="Q408" s="78">
        <v>6.38</v>
      </c>
      <c r="R408" s="78">
        <v>11.25</v>
      </c>
      <c r="S408" s="78">
        <v>5.5</v>
      </c>
      <c r="T408" s="78">
        <v>4.5</v>
      </c>
      <c r="U408" s="80">
        <f t="shared" si="54"/>
        <v>0.22845052083333336</v>
      </c>
      <c r="V408" s="26"/>
      <c r="W408" s="26"/>
      <c r="X408" s="26"/>
      <c r="Y408" s="26"/>
      <c r="Z408" s="81" t="s">
        <v>26</v>
      </c>
      <c r="AA408" s="26"/>
      <c r="AB408" s="14"/>
      <c r="AC408" s="15"/>
      <c r="AD408" s="15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</row>
    <row r="409" spans="1:47" ht="15" customHeight="1">
      <c r="A409" s="77" t="s">
        <v>2684</v>
      </c>
      <c r="B409" s="77" t="s">
        <v>2685</v>
      </c>
      <c r="C409" s="137" t="s">
        <v>2686</v>
      </c>
      <c r="D409" s="141">
        <v>2.19</v>
      </c>
      <c r="E409" s="141">
        <f t="shared" si="52"/>
        <v>0.876</v>
      </c>
      <c r="F409" s="78">
        <v>0.375</v>
      </c>
      <c r="G409" s="78">
        <v>0.375</v>
      </c>
      <c r="H409" s="78">
        <v>5.5250000000000004</v>
      </c>
      <c r="I409" s="78">
        <v>0.03</v>
      </c>
      <c r="J409" s="79">
        <v>6</v>
      </c>
      <c r="K409" s="78">
        <v>3.375</v>
      </c>
      <c r="L409" s="78">
        <v>0.5</v>
      </c>
      <c r="M409" s="78">
        <v>5.5250000000000004</v>
      </c>
      <c r="N409" s="78">
        <v>0.17499999999999999</v>
      </c>
      <c r="O409" s="80">
        <f t="shared" si="53"/>
        <v>9.3234375000000007</v>
      </c>
      <c r="P409" s="79">
        <v>144</v>
      </c>
      <c r="Q409" s="78">
        <v>6.38</v>
      </c>
      <c r="R409" s="78">
        <v>11.25</v>
      </c>
      <c r="S409" s="78">
        <v>5.5</v>
      </c>
      <c r="T409" s="78">
        <v>4.5</v>
      </c>
      <c r="U409" s="80">
        <f t="shared" si="54"/>
        <v>0.22845052083333336</v>
      </c>
      <c r="V409" s="26"/>
      <c r="W409" s="26"/>
      <c r="X409" s="26"/>
      <c r="Y409" s="26"/>
      <c r="Z409" s="81" t="s">
        <v>26</v>
      </c>
      <c r="AA409" s="26"/>
      <c r="AB409" s="14"/>
      <c r="AC409" s="15"/>
      <c r="AD409" s="15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</row>
    <row r="410" spans="1:47" ht="15" customHeight="1">
      <c r="A410" s="77" t="s">
        <v>2687</v>
      </c>
      <c r="B410" s="77" t="s">
        <v>2688</v>
      </c>
      <c r="C410" s="137" t="s">
        <v>2689</v>
      </c>
      <c r="D410" s="141">
        <v>2.19</v>
      </c>
      <c r="E410" s="141">
        <f t="shared" si="52"/>
        <v>0.876</v>
      </c>
      <c r="F410" s="78">
        <v>0.375</v>
      </c>
      <c r="G410" s="78">
        <v>0.375</v>
      </c>
      <c r="H410" s="78">
        <v>5.5250000000000004</v>
      </c>
      <c r="I410" s="78">
        <v>0.03</v>
      </c>
      <c r="J410" s="79">
        <v>6</v>
      </c>
      <c r="K410" s="78">
        <v>3.375</v>
      </c>
      <c r="L410" s="78">
        <v>0.5</v>
      </c>
      <c r="M410" s="78">
        <v>5.5250000000000004</v>
      </c>
      <c r="N410" s="78">
        <v>0.17499999999999999</v>
      </c>
      <c r="O410" s="80">
        <f t="shared" si="53"/>
        <v>9.3234375000000007</v>
      </c>
      <c r="P410" s="79">
        <v>144</v>
      </c>
      <c r="Q410" s="78">
        <v>6.38</v>
      </c>
      <c r="R410" s="78">
        <v>11.25</v>
      </c>
      <c r="S410" s="78">
        <v>5.5</v>
      </c>
      <c r="T410" s="78">
        <v>4.5</v>
      </c>
      <c r="U410" s="80">
        <f t="shared" si="54"/>
        <v>0.22845052083333336</v>
      </c>
      <c r="V410" s="26"/>
      <c r="W410" s="26"/>
      <c r="X410" s="26"/>
      <c r="Y410" s="26"/>
      <c r="Z410" s="81" t="s">
        <v>26</v>
      </c>
      <c r="AA410" s="26"/>
      <c r="AB410" s="14"/>
      <c r="AC410" s="15"/>
      <c r="AD410" s="15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</row>
    <row r="411" spans="1:47" ht="15" customHeight="1">
      <c r="A411" s="95" t="s">
        <v>5007</v>
      </c>
      <c r="B411" s="95" t="s">
        <v>5008</v>
      </c>
      <c r="C411" s="137" t="s">
        <v>5582</v>
      </c>
      <c r="D411" s="141">
        <v>2.19</v>
      </c>
      <c r="E411" s="141">
        <f t="shared" si="52"/>
        <v>0.876</v>
      </c>
      <c r="F411" s="78">
        <v>0.375</v>
      </c>
      <c r="G411" s="78">
        <v>0.375</v>
      </c>
      <c r="H411" s="78">
        <v>5.5250000000000004</v>
      </c>
      <c r="I411" s="78">
        <v>0.03</v>
      </c>
      <c r="J411" s="79">
        <v>6</v>
      </c>
      <c r="K411" s="78">
        <v>3.375</v>
      </c>
      <c r="L411" s="78">
        <v>0.5</v>
      </c>
      <c r="M411" s="78">
        <v>5.5250000000000004</v>
      </c>
      <c r="N411" s="78">
        <v>0.17499999999999999</v>
      </c>
      <c r="O411" s="80">
        <f t="shared" si="53"/>
        <v>9.3234375000000007</v>
      </c>
      <c r="P411" s="79">
        <v>144</v>
      </c>
      <c r="Q411" s="78">
        <v>6.38</v>
      </c>
      <c r="R411" s="78">
        <v>11.25</v>
      </c>
      <c r="S411" s="78">
        <v>5.5</v>
      </c>
      <c r="T411" s="78">
        <v>4.5</v>
      </c>
      <c r="U411" s="80">
        <f t="shared" si="54"/>
        <v>0.22845052083333336</v>
      </c>
      <c r="V411" s="26"/>
      <c r="W411" s="26"/>
      <c r="X411" s="26"/>
      <c r="Y411" s="26"/>
      <c r="Z411" s="81" t="s">
        <v>26</v>
      </c>
      <c r="AA411" s="26"/>
      <c r="AB411" s="14"/>
      <c r="AC411" s="15"/>
      <c r="AD411" s="15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</row>
    <row r="412" spans="1:47" ht="15" customHeight="1">
      <c r="A412" s="95" t="s">
        <v>5011</v>
      </c>
      <c r="B412" s="95" t="s">
        <v>5009</v>
      </c>
      <c r="C412" s="137" t="s">
        <v>5012</v>
      </c>
      <c r="D412" s="141">
        <v>2.19</v>
      </c>
      <c r="E412" s="141">
        <f t="shared" si="52"/>
        <v>0.876</v>
      </c>
      <c r="F412" s="78">
        <v>0.375</v>
      </c>
      <c r="G412" s="78">
        <v>0.375</v>
      </c>
      <c r="H412" s="78">
        <v>5.5250000000000004</v>
      </c>
      <c r="I412" s="78">
        <v>0.03</v>
      </c>
      <c r="J412" s="79">
        <v>6</v>
      </c>
      <c r="K412" s="78">
        <v>3.375</v>
      </c>
      <c r="L412" s="78">
        <v>0.5</v>
      </c>
      <c r="M412" s="78">
        <v>5.5250000000000004</v>
      </c>
      <c r="N412" s="78">
        <v>0.17499999999999999</v>
      </c>
      <c r="O412" s="80">
        <f t="shared" si="53"/>
        <v>9.3234375000000007</v>
      </c>
      <c r="P412" s="79">
        <v>144</v>
      </c>
      <c r="Q412" s="78">
        <v>6.38</v>
      </c>
      <c r="R412" s="78">
        <v>11.25</v>
      </c>
      <c r="S412" s="78">
        <v>5.5</v>
      </c>
      <c r="T412" s="78">
        <v>4.5</v>
      </c>
      <c r="U412" s="80">
        <f t="shared" si="54"/>
        <v>0.22845052083333336</v>
      </c>
      <c r="V412" s="26"/>
      <c r="W412" s="26"/>
      <c r="X412" s="26"/>
      <c r="Y412" s="26"/>
      <c r="Z412" s="81" t="s">
        <v>26</v>
      </c>
      <c r="AA412" s="26"/>
      <c r="AB412" s="14"/>
      <c r="AC412" s="15"/>
      <c r="AD412" s="15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</row>
    <row r="413" spans="1:47" ht="15" customHeight="1">
      <c r="A413" s="95" t="s">
        <v>5013</v>
      </c>
      <c r="B413" s="95" t="s">
        <v>5010</v>
      </c>
      <c r="C413" s="137" t="s">
        <v>5014</v>
      </c>
      <c r="D413" s="141">
        <v>2.19</v>
      </c>
      <c r="E413" s="141">
        <f t="shared" si="52"/>
        <v>0.876</v>
      </c>
      <c r="F413" s="78">
        <v>0.375</v>
      </c>
      <c r="G413" s="78">
        <v>0.375</v>
      </c>
      <c r="H413" s="78">
        <v>5.5250000000000004</v>
      </c>
      <c r="I413" s="78">
        <v>0.03</v>
      </c>
      <c r="J413" s="79">
        <v>6</v>
      </c>
      <c r="K413" s="78">
        <v>3.375</v>
      </c>
      <c r="L413" s="78">
        <v>0.5</v>
      </c>
      <c r="M413" s="78">
        <v>5.5250000000000004</v>
      </c>
      <c r="N413" s="78">
        <v>0.17499999999999999</v>
      </c>
      <c r="O413" s="80">
        <f t="shared" si="53"/>
        <v>9.3234375000000007</v>
      </c>
      <c r="P413" s="79">
        <v>144</v>
      </c>
      <c r="Q413" s="78">
        <v>6.38</v>
      </c>
      <c r="R413" s="78">
        <v>11.25</v>
      </c>
      <c r="S413" s="78">
        <v>5.5</v>
      </c>
      <c r="T413" s="78">
        <v>4.5</v>
      </c>
      <c r="U413" s="80">
        <f t="shared" si="54"/>
        <v>0.22845052083333336</v>
      </c>
      <c r="V413" s="26"/>
      <c r="W413" s="26"/>
      <c r="X413" s="26"/>
      <c r="Y413" s="26"/>
      <c r="Z413" s="81" t="s">
        <v>26</v>
      </c>
      <c r="AA413" s="26"/>
      <c r="AB413" s="14"/>
      <c r="AC413" s="15"/>
      <c r="AD413" s="15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</row>
    <row r="414" spans="1:47" ht="15" customHeight="1">
      <c r="A414" s="95" t="s">
        <v>5015</v>
      </c>
      <c r="B414" s="95" t="s">
        <v>5016</v>
      </c>
      <c r="C414" s="137" t="s">
        <v>5017</v>
      </c>
      <c r="D414" s="141">
        <v>2.19</v>
      </c>
      <c r="E414" s="141">
        <f t="shared" si="52"/>
        <v>0.876</v>
      </c>
      <c r="F414" s="78">
        <v>0.375</v>
      </c>
      <c r="G414" s="78">
        <v>0.375</v>
      </c>
      <c r="H414" s="78">
        <v>5.5250000000000004</v>
      </c>
      <c r="I414" s="78">
        <v>0.03</v>
      </c>
      <c r="J414" s="79">
        <v>6</v>
      </c>
      <c r="K414" s="78">
        <v>3.375</v>
      </c>
      <c r="L414" s="78">
        <v>0.5</v>
      </c>
      <c r="M414" s="78">
        <v>5.5250000000000004</v>
      </c>
      <c r="N414" s="78">
        <v>0.17499999999999999</v>
      </c>
      <c r="O414" s="80">
        <f t="shared" si="53"/>
        <v>9.3234375000000007</v>
      </c>
      <c r="P414" s="79">
        <v>144</v>
      </c>
      <c r="Q414" s="78">
        <v>6.38</v>
      </c>
      <c r="R414" s="78">
        <v>11.25</v>
      </c>
      <c r="S414" s="78">
        <v>5.5</v>
      </c>
      <c r="T414" s="78">
        <v>4.5</v>
      </c>
      <c r="U414" s="80">
        <f t="shared" si="54"/>
        <v>0.22845052083333336</v>
      </c>
      <c r="V414" s="26"/>
      <c r="W414" s="26"/>
      <c r="X414" s="26"/>
      <c r="Y414" s="26"/>
      <c r="Z414" s="81" t="s">
        <v>26</v>
      </c>
      <c r="AA414" s="26"/>
      <c r="AB414" s="14"/>
      <c r="AC414" s="15"/>
      <c r="AD414" s="15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</row>
    <row r="415" spans="1:47" ht="15" customHeight="1">
      <c r="A415" s="95" t="s">
        <v>2669</v>
      </c>
      <c r="B415" s="77" t="s">
        <v>2670</v>
      </c>
      <c r="C415" s="137" t="s">
        <v>2671</v>
      </c>
      <c r="D415" s="141">
        <v>2.19</v>
      </c>
      <c r="E415" s="141">
        <f t="shared" si="52"/>
        <v>0.876</v>
      </c>
      <c r="F415" s="78">
        <v>0.375</v>
      </c>
      <c r="G415" s="78">
        <v>0.375</v>
      </c>
      <c r="H415" s="78">
        <v>5.5250000000000004</v>
      </c>
      <c r="I415" s="78">
        <v>0.03</v>
      </c>
      <c r="J415" s="79">
        <v>6</v>
      </c>
      <c r="K415" s="78">
        <v>3.375</v>
      </c>
      <c r="L415" s="78">
        <v>0.5</v>
      </c>
      <c r="M415" s="78">
        <v>5.5250000000000004</v>
      </c>
      <c r="N415" s="78">
        <v>0.17499999999999999</v>
      </c>
      <c r="O415" s="80">
        <f t="shared" si="53"/>
        <v>9.3234375000000007</v>
      </c>
      <c r="P415" s="79">
        <v>144</v>
      </c>
      <c r="Q415" s="78">
        <v>6.38</v>
      </c>
      <c r="R415" s="78">
        <v>11.25</v>
      </c>
      <c r="S415" s="78">
        <v>5.5</v>
      </c>
      <c r="T415" s="78">
        <v>4.5</v>
      </c>
      <c r="U415" s="80">
        <f t="shared" si="54"/>
        <v>0.22845052083333336</v>
      </c>
      <c r="V415" s="26"/>
      <c r="W415" s="26"/>
      <c r="X415" s="26"/>
      <c r="Y415" s="26"/>
      <c r="Z415" s="81" t="s">
        <v>26</v>
      </c>
      <c r="AA415" s="26"/>
      <c r="AB415" s="14"/>
      <c r="AC415" s="15"/>
      <c r="AD415" s="15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</row>
    <row r="416" spans="1:47" ht="15" customHeight="1">
      <c r="A416" s="95" t="s">
        <v>2672</v>
      </c>
      <c r="B416" s="77" t="s">
        <v>2673</v>
      </c>
      <c r="C416" s="137" t="s">
        <v>2674</v>
      </c>
      <c r="D416" s="141">
        <v>2.19</v>
      </c>
      <c r="E416" s="141">
        <f t="shared" si="52"/>
        <v>0.876</v>
      </c>
      <c r="F416" s="78">
        <v>0.375</v>
      </c>
      <c r="G416" s="78">
        <v>0.375</v>
      </c>
      <c r="H416" s="78">
        <v>5.5250000000000004</v>
      </c>
      <c r="I416" s="78">
        <v>0.03</v>
      </c>
      <c r="J416" s="79">
        <v>6</v>
      </c>
      <c r="K416" s="78">
        <v>3.375</v>
      </c>
      <c r="L416" s="78">
        <v>0.5</v>
      </c>
      <c r="M416" s="78">
        <v>5.5250000000000004</v>
      </c>
      <c r="N416" s="78">
        <v>0.17499999999999999</v>
      </c>
      <c r="O416" s="80">
        <f t="shared" si="53"/>
        <v>9.3234375000000007</v>
      </c>
      <c r="P416" s="79">
        <v>144</v>
      </c>
      <c r="Q416" s="78">
        <v>6.38</v>
      </c>
      <c r="R416" s="78">
        <v>11.25</v>
      </c>
      <c r="S416" s="78">
        <v>5.5</v>
      </c>
      <c r="T416" s="78">
        <v>4.5</v>
      </c>
      <c r="U416" s="80">
        <f t="shared" si="54"/>
        <v>0.22845052083333336</v>
      </c>
      <c r="V416" s="26"/>
      <c r="W416" s="26"/>
      <c r="X416" s="26"/>
      <c r="Y416" s="26"/>
      <c r="Z416" s="81" t="s">
        <v>26</v>
      </c>
      <c r="AA416" s="26"/>
      <c r="AB416" s="14"/>
      <c r="AC416" s="15"/>
      <c r="AD416" s="15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</row>
    <row r="417" spans="1:47" ht="15" customHeight="1">
      <c r="A417" s="77" t="s">
        <v>2705</v>
      </c>
      <c r="B417" s="77" t="s">
        <v>2706</v>
      </c>
      <c r="C417" s="137" t="s">
        <v>2707</v>
      </c>
      <c r="D417" s="141">
        <v>2.19</v>
      </c>
      <c r="E417" s="141">
        <f t="shared" si="52"/>
        <v>0.876</v>
      </c>
      <c r="F417" s="78">
        <v>0.375</v>
      </c>
      <c r="G417" s="78">
        <v>0.375</v>
      </c>
      <c r="H417" s="78">
        <v>5.5250000000000004</v>
      </c>
      <c r="I417" s="78">
        <v>0.03</v>
      </c>
      <c r="J417" s="79">
        <v>6</v>
      </c>
      <c r="K417" s="78">
        <v>3.375</v>
      </c>
      <c r="L417" s="78">
        <v>0.5</v>
      </c>
      <c r="M417" s="78">
        <v>5.5250000000000004</v>
      </c>
      <c r="N417" s="78">
        <v>0.17499999999999999</v>
      </c>
      <c r="O417" s="80">
        <f t="shared" si="53"/>
        <v>9.3234375000000007</v>
      </c>
      <c r="P417" s="79">
        <v>144</v>
      </c>
      <c r="Q417" s="78">
        <v>6.38</v>
      </c>
      <c r="R417" s="78">
        <v>11.25</v>
      </c>
      <c r="S417" s="78">
        <v>5.5</v>
      </c>
      <c r="T417" s="78">
        <v>4.5</v>
      </c>
      <c r="U417" s="80">
        <f t="shared" si="54"/>
        <v>0.22845052083333336</v>
      </c>
      <c r="V417" s="26"/>
      <c r="W417" s="26"/>
      <c r="X417" s="26"/>
      <c r="Y417" s="26"/>
      <c r="Z417" s="81" t="s">
        <v>26</v>
      </c>
      <c r="AA417" s="26"/>
      <c r="AB417" s="14"/>
      <c r="AC417" s="15"/>
      <c r="AD417" s="15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</row>
    <row r="418" spans="1:47" ht="15" customHeight="1">
      <c r="A418" s="77" t="s">
        <v>2693</v>
      </c>
      <c r="B418" s="77" t="s">
        <v>2694</v>
      </c>
      <c r="C418" s="137" t="s">
        <v>2695</v>
      </c>
      <c r="D418" s="141">
        <v>2.19</v>
      </c>
      <c r="E418" s="141">
        <f t="shared" si="52"/>
        <v>0.876</v>
      </c>
      <c r="F418" s="78">
        <v>0.375</v>
      </c>
      <c r="G418" s="78">
        <v>0.375</v>
      </c>
      <c r="H418" s="78">
        <v>5.5250000000000004</v>
      </c>
      <c r="I418" s="78">
        <v>0.03</v>
      </c>
      <c r="J418" s="79">
        <v>6</v>
      </c>
      <c r="K418" s="78">
        <v>3.375</v>
      </c>
      <c r="L418" s="78">
        <v>0.5</v>
      </c>
      <c r="M418" s="78">
        <v>5.5250000000000004</v>
      </c>
      <c r="N418" s="78">
        <v>0.17499999999999999</v>
      </c>
      <c r="O418" s="80">
        <f t="shared" si="53"/>
        <v>9.3234375000000007</v>
      </c>
      <c r="P418" s="79">
        <v>144</v>
      </c>
      <c r="Q418" s="78">
        <v>6.38</v>
      </c>
      <c r="R418" s="78">
        <v>11.25</v>
      </c>
      <c r="S418" s="78">
        <v>5.5</v>
      </c>
      <c r="T418" s="78">
        <v>4.5</v>
      </c>
      <c r="U418" s="80">
        <f t="shared" si="54"/>
        <v>0.22845052083333336</v>
      </c>
      <c r="V418" s="26"/>
      <c r="W418" s="26"/>
      <c r="X418" s="26"/>
      <c r="Y418" s="26"/>
      <c r="Z418" s="81" t="s">
        <v>26</v>
      </c>
      <c r="AA418" s="26"/>
      <c r="AB418" s="14"/>
      <c r="AC418" s="15"/>
      <c r="AD418" s="15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</row>
    <row r="419" spans="1:47" ht="15" customHeight="1">
      <c r="A419" s="77" t="s">
        <v>2696</v>
      </c>
      <c r="B419" s="77" t="s">
        <v>2697</v>
      </c>
      <c r="C419" s="137" t="s">
        <v>2698</v>
      </c>
      <c r="D419" s="141">
        <v>2.19</v>
      </c>
      <c r="E419" s="141">
        <f t="shared" si="52"/>
        <v>0.876</v>
      </c>
      <c r="F419" s="78">
        <v>0.375</v>
      </c>
      <c r="G419" s="78">
        <v>0.375</v>
      </c>
      <c r="H419" s="78">
        <v>5.5250000000000004</v>
      </c>
      <c r="I419" s="78">
        <v>0.03</v>
      </c>
      <c r="J419" s="79">
        <v>6</v>
      </c>
      <c r="K419" s="78">
        <v>3.375</v>
      </c>
      <c r="L419" s="78">
        <v>0.5</v>
      </c>
      <c r="M419" s="78">
        <v>5.5250000000000004</v>
      </c>
      <c r="N419" s="78">
        <v>0.17499999999999999</v>
      </c>
      <c r="O419" s="80">
        <f t="shared" si="53"/>
        <v>9.3234375000000007</v>
      </c>
      <c r="P419" s="79">
        <v>144</v>
      </c>
      <c r="Q419" s="78">
        <v>6.38</v>
      </c>
      <c r="R419" s="78">
        <v>11.25</v>
      </c>
      <c r="S419" s="78">
        <v>5.5</v>
      </c>
      <c r="T419" s="78">
        <v>4.5</v>
      </c>
      <c r="U419" s="80">
        <f t="shared" si="54"/>
        <v>0.22845052083333336</v>
      </c>
      <c r="V419" s="26"/>
      <c r="W419" s="26"/>
      <c r="X419" s="26"/>
      <c r="Y419" s="26"/>
      <c r="Z419" s="81" t="s">
        <v>26</v>
      </c>
      <c r="AA419" s="26"/>
      <c r="AB419" s="14"/>
      <c r="AC419" s="15"/>
      <c r="AD419" s="15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</row>
    <row r="420" spans="1:47" ht="15" customHeight="1">
      <c r="A420" s="77" t="s">
        <v>2699</v>
      </c>
      <c r="B420" s="77" t="s">
        <v>2700</v>
      </c>
      <c r="C420" s="137" t="s">
        <v>2701</v>
      </c>
      <c r="D420" s="141">
        <v>2.19</v>
      </c>
      <c r="E420" s="141">
        <f t="shared" si="52"/>
        <v>0.876</v>
      </c>
      <c r="F420" s="78">
        <v>0.375</v>
      </c>
      <c r="G420" s="78">
        <v>0.375</v>
      </c>
      <c r="H420" s="78">
        <v>5.5250000000000004</v>
      </c>
      <c r="I420" s="78">
        <v>0.03</v>
      </c>
      <c r="J420" s="79">
        <v>6</v>
      </c>
      <c r="K420" s="78">
        <v>3.375</v>
      </c>
      <c r="L420" s="78">
        <v>0.5</v>
      </c>
      <c r="M420" s="78">
        <v>5.5250000000000004</v>
      </c>
      <c r="N420" s="78">
        <v>0.17499999999999999</v>
      </c>
      <c r="O420" s="80">
        <f t="shared" si="53"/>
        <v>9.3234375000000007</v>
      </c>
      <c r="P420" s="79">
        <v>144</v>
      </c>
      <c r="Q420" s="78">
        <v>6.38</v>
      </c>
      <c r="R420" s="78">
        <v>11.25</v>
      </c>
      <c r="S420" s="78">
        <v>5.5</v>
      </c>
      <c r="T420" s="78">
        <v>4.5</v>
      </c>
      <c r="U420" s="80">
        <f t="shared" si="54"/>
        <v>0.22845052083333336</v>
      </c>
      <c r="V420" s="26"/>
      <c r="W420" s="26"/>
      <c r="X420" s="26"/>
      <c r="Y420" s="26"/>
      <c r="Z420" s="81" t="s">
        <v>26</v>
      </c>
      <c r="AA420" s="26"/>
      <c r="AB420" s="14"/>
      <c r="AC420" s="15"/>
      <c r="AD420" s="15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</row>
    <row r="421" spans="1:47" ht="15" customHeight="1">
      <c r="A421" s="95" t="s">
        <v>2702</v>
      </c>
      <c r="B421" s="77" t="s">
        <v>2703</v>
      </c>
      <c r="C421" s="137" t="s">
        <v>2704</v>
      </c>
      <c r="D421" s="141">
        <v>2.19</v>
      </c>
      <c r="E421" s="141">
        <f t="shared" si="52"/>
        <v>0.876</v>
      </c>
      <c r="F421" s="78">
        <v>0.375</v>
      </c>
      <c r="G421" s="78">
        <v>0.375</v>
      </c>
      <c r="H421" s="78">
        <v>5.5250000000000004</v>
      </c>
      <c r="I421" s="78">
        <v>0.03</v>
      </c>
      <c r="J421" s="79">
        <v>6</v>
      </c>
      <c r="K421" s="78">
        <v>3.375</v>
      </c>
      <c r="L421" s="78">
        <v>0.5</v>
      </c>
      <c r="M421" s="78">
        <v>5.5250000000000004</v>
      </c>
      <c r="N421" s="78">
        <v>0.17499999999999999</v>
      </c>
      <c r="O421" s="80">
        <f t="shared" si="53"/>
        <v>9.3234375000000007</v>
      </c>
      <c r="P421" s="79">
        <v>144</v>
      </c>
      <c r="Q421" s="78">
        <v>6.38</v>
      </c>
      <c r="R421" s="78">
        <v>11.25</v>
      </c>
      <c r="S421" s="78">
        <v>5.5</v>
      </c>
      <c r="T421" s="78">
        <v>4.5</v>
      </c>
      <c r="U421" s="80">
        <f t="shared" si="54"/>
        <v>0.22845052083333336</v>
      </c>
      <c r="V421" s="26"/>
      <c r="W421" s="26"/>
      <c r="X421" s="26"/>
      <c r="Y421" s="26"/>
      <c r="Z421" s="81" t="s">
        <v>26</v>
      </c>
      <c r="AA421" s="26"/>
      <c r="AB421" s="14"/>
      <c r="AC421" s="15"/>
      <c r="AD421" s="15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</row>
    <row r="422" spans="1:47" ht="15" customHeight="1">
      <c r="A422" s="77" t="s">
        <v>2717</v>
      </c>
      <c r="B422" s="77" t="s">
        <v>2718</v>
      </c>
      <c r="C422" s="137" t="s">
        <v>2719</v>
      </c>
      <c r="D422" s="141">
        <v>65.8</v>
      </c>
      <c r="E422" s="141">
        <f t="shared" si="52"/>
        <v>26.32</v>
      </c>
      <c r="F422" s="78">
        <v>7.75</v>
      </c>
      <c r="G422" s="78">
        <v>1.5</v>
      </c>
      <c r="H422" s="78">
        <v>11</v>
      </c>
      <c r="I422" s="78">
        <v>1.5</v>
      </c>
      <c r="J422" s="79">
        <v>1</v>
      </c>
      <c r="K422" s="78">
        <v>7.75</v>
      </c>
      <c r="L422" s="78">
        <v>1.5</v>
      </c>
      <c r="M422" s="78">
        <v>11</v>
      </c>
      <c r="N422" s="78">
        <v>1.5</v>
      </c>
      <c r="O422" s="80">
        <f t="shared" si="53"/>
        <v>127.875</v>
      </c>
      <c r="P422" s="79">
        <v>36</v>
      </c>
      <c r="Q422" s="78">
        <v>24</v>
      </c>
      <c r="R422" s="78">
        <v>18</v>
      </c>
      <c r="S422" s="78">
        <v>12</v>
      </c>
      <c r="T422" s="78">
        <v>41</v>
      </c>
      <c r="U422" s="80">
        <f t="shared" si="54"/>
        <v>3</v>
      </c>
      <c r="V422" s="26"/>
      <c r="W422" s="26"/>
      <c r="X422" s="26"/>
      <c r="Y422" s="26"/>
      <c r="Z422" s="81" t="s">
        <v>26</v>
      </c>
      <c r="AA422" s="26"/>
      <c r="AB422" s="14"/>
      <c r="AC422" s="15"/>
      <c r="AD422" s="15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</row>
    <row r="423" spans="1:47" ht="15" customHeight="1">
      <c r="A423" s="77" t="s">
        <v>2720</v>
      </c>
      <c r="B423" s="77" t="s">
        <v>2721</v>
      </c>
      <c r="C423" s="137" t="s">
        <v>2722</v>
      </c>
      <c r="D423" s="141">
        <v>262.8</v>
      </c>
      <c r="E423" s="141">
        <f t="shared" si="52"/>
        <v>105.12</v>
      </c>
      <c r="F423" s="78">
        <v>6.5</v>
      </c>
      <c r="G423" s="78">
        <v>6.75</v>
      </c>
      <c r="H423" s="78">
        <v>15</v>
      </c>
      <c r="I423" s="78">
        <v>2.65</v>
      </c>
      <c r="J423" s="79">
        <v>1</v>
      </c>
      <c r="K423" s="78">
        <v>6.5</v>
      </c>
      <c r="L423" s="78">
        <v>6.75</v>
      </c>
      <c r="M423" s="78">
        <v>15</v>
      </c>
      <c r="N423" s="78">
        <v>2.65</v>
      </c>
      <c r="O423" s="80">
        <f t="shared" si="53"/>
        <v>658.125</v>
      </c>
      <c r="P423" s="79">
        <v>1</v>
      </c>
      <c r="Q423" s="78">
        <v>18</v>
      </c>
      <c r="R423" s="78">
        <v>10</v>
      </c>
      <c r="S423" s="78">
        <v>8</v>
      </c>
      <c r="T423" s="78">
        <v>6</v>
      </c>
      <c r="U423" s="80">
        <f t="shared" si="54"/>
        <v>0.83333333333333337</v>
      </c>
      <c r="V423" s="26"/>
      <c r="W423" s="26"/>
      <c r="X423" s="26"/>
      <c r="Y423" s="26"/>
      <c r="Z423" s="81" t="s">
        <v>26</v>
      </c>
      <c r="AA423" s="26"/>
      <c r="AB423" s="14"/>
      <c r="AC423" s="15"/>
      <c r="AD423" s="15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</row>
  </sheetData>
  <mergeCells count="5">
    <mergeCell ref="F1:I1"/>
    <mergeCell ref="J1:O1"/>
    <mergeCell ref="P1:U1"/>
    <mergeCell ref="V1:Y1"/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A1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3" sqref="E3:E10"/>
    </sheetView>
  </sheetViews>
  <sheetFormatPr defaultColWidth="12.75" defaultRowHeight="15" customHeight="1"/>
  <cols>
    <col min="2" max="2" width="13.25" customWidth="1"/>
    <col min="3" max="3" width="37.875" bestFit="1" customWidth="1"/>
  </cols>
  <sheetData>
    <row r="1" spans="1:27" ht="15" customHeight="1" thickBot="1">
      <c r="A1" s="174" t="s">
        <v>5089</v>
      </c>
      <c r="B1" s="175"/>
      <c r="C1" s="176"/>
      <c r="D1" s="140"/>
      <c r="E1" s="156"/>
      <c r="F1" s="167" t="s">
        <v>0</v>
      </c>
      <c r="G1" s="161"/>
      <c r="H1" s="161"/>
      <c r="I1" s="162"/>
      <c r="J1" s="167" t="s">
        <v>1</v>
      </c>
      <c r="K1" s="161"/>
      <c r="L1" s="161"/>
      <c r="M1" s="161"/>
      <c r="N1" s="161"/>
      <c r="O1" s="162"/>
      <c r="P1" s="167" t="s">
        <v>2</v>
      </c>
      <c r="Q1" s="161"/>
      <c r="R1" s="161"/>
      <c r="S1" s="161"/>
      <c r="T1" s="161"/>
      <c r="U1" s="162"/>
      <c r="V1" s="168" t="s">
        <v>3</v>
      </c>
      <c r="W1" s="161"/>
      <c r="X1" s="161"/>
      <c r="Y1" s="162"/>
      <c r="Z1" s="1" t="s">
        <v>4</v>
      </c>
      <c r="AA1" s="2"/>
    </row>
    <row r="2" spans="1:27" s="34" customFormat="1" ht="29.25" customHeight="1" thickBot="1">
      <c r="A2" s="4" t="s">
        <v>5</v>
      </c>
      <c r="B2" s="4" t="s">
        <v>6</v>
      </c>
      <c r="C2" s="4" t="s">
        <v>7</v>
      </c>
      <c r="D2" s="75" t="s">
        <v>8</v>
      </c>
      <c r="E2" s="75" t="s">
        <v>5825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4" t="s">
        <v>9</v>
      </c>
      <c r="L2" s="4" t="s">
        <v>14</v>
      </c>
      <c r="M2" s="4" t="s">
        <v>11</v>
      </c>
      <c r="N2" s="4" t="s">
        <v>12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12</v>
      </c>
      <c r="U2" s="4" t="s">
        <v>20</v>
      </c>
      <c r="V2" s="4" t="s">
        <v>11</v>
      </c>
      <c r="W2" s="4" t="s">
        <v>14</v>
      </c>
      <c r="X2" s="4" t="s">
        <v>9</v>
      </c>
      <c r="Y2" s="4" t="s">
        <v>21</v>
      </c>
      <c r="Z2" s="30"/>
      <c r="AA2" s="35" t="s">
        <v>22</v>
      </c>
    </row>
    <row r="3" spans="1:27" s="46" customFormat="1" ht="15" customHeight="1">
      <c r="A3" s="73" t="s">
        <v>5370</v>
      </c>
      <c r="B3" s="27" t="s">
        <v>4991</v>
      </c>
      <c r="C3" s="28" t="s">
        <v>5579</v>
      </c>
      <c r="D3" s="146">
        <v>15.64</v>
      </c>
      <c r="E3" s="146">
        <f>D3*0.4</f>
        <v>6.2560000000000002</v>
      </c>
      <c r="F3" s="28">
        <v>6.35</v>
      </c>
      <c r="G3" s="28">
        <v>0.52</v>
      </c>
      <c r="H3" s="28">
        <v>5.5</v>
      </c>
      <c r="I3" s="43">
        <v>0.18124999999999999</v>
      </c>
      <c r="J3" s="44">
        <v>1</v>
      </c>
      <c r="K3" s="28">
        <v>6.35</v>
      </c>
      <c r="L3" s="28">
        <v>0.52</v>
      </c>
      <c r="M3" s="28">
        <v>5.5</v>
      </c>
      <c r="N3" s="43">
        <v>0.18124999999999999</v>
      </c>
      <c r="O3" s="45">
        <f t="shared" ref="O3:O10" si="0">K3*L3*M3</f>
        <v>18.161000000000001</v>
      </c>
      <c r="P3" s="44">
        <v>72</v>
      </c>
      <c r="Q3" s="43">
        <v>17</v>
      </c>
      <c r="R3" s="43">
        <v>14</v>
      </c>
      <c r="S3" s="43">
        <v>9</v>
      </c>
      <c r="T3" s="43">
        <f>0.18*72+1.1</f>
        <v>14.059999999999999</v>
      </c>
      <c r="U3" s="45">
        <f t="shared" ref="U3:U10" si="1">Q3*R3*S3/1728</f>
        <v>1.2395833333333333</v>
      </c>
      <c r="V3" s="28"/>
      <c r="W3" s="28"/>
      <c r="X3" s="28"/>
      <c r="Y3" s="28"/>
      <c r="Z3" s="28"/>
      <c r="AA3" s="28"/>
    </row>
    <row r="4" spans="1:27" s="46" customFormat="1" ht="15" customHeight="1">
      <c r="A4" s="73" t="s">
        <v>5371</v>
      </c>
      <c r="B4" s="47" t="s">
        <v>4992</v>
      </c>
      <c r="C4" s="28" t="s">
        <v>5580</v>
      </c>
      <c r="D4" s="146">
        <v>15.64</v>
      </c>
      <c r="E4" s="146">
        <f t="shared" ref="E4:E10" si="2">D4*0.4</f>
        <v>6.2560000000000002</v>
      </c>
      <c r="F4" s="28">
        <v>6.35</v>
      </c>
      <c r="G4" s="28">
        <v>0.52</v>
      </c>
      <c r="H4" s="28">
        <v>5.5</v>
      </c>
      <c r="I4" s="28">
        <v>0.18</v>
      </c>
      <c r="J4" s="44">
        <v>1</v>
      </c>
      <c r="K4" s="28">
        <v>6.35</v>
      </c>
      <c r="L4" s="28">
        <v>0.52</v>
      </c>
      <c r="M4" s="28">
        <v>5.5</v>
      </c>
      <c r="N4" s="43">
        <v>0.18124999999999999</v>
      </c>
      <c r="O4" s="45">
        <f t="shared" si="0"/>
        <v>18.161000000000001</v>
      </c>
      <c r="P4" s="44">
        <v>72</v>
      </c>
      <c r="Q4" s="43">
        <v>17</v>
      </c>
      <c r="R4" s="43">
        <v>14</v>
      </c>
      <c r="S4" s="43">
        <v>9</v>
      </c>
      <c r="T4" s="43">
        <f>0.18*72+1.1</f>
        <v>14.059999999999999</v>
      </c>
      <c r="U4" s="45">
        <f t="shared" si="1"/>
        <v>1.2395833333333333</v>
      </c>
      <c r="V4" s="28"/>
      <c r="W4" s="28"/>
      <c r="X4" s="28"/>
      <c r="Y4" s="28"/>
      <c r="Z4" s="28"/>
      <c r="AA4" s="28"/>
    </row>
    <row r="5" spans="1:27" s="46" customFormat="1" ht="15" customHeight="1">
      <c r="A5" s="73" t="s">
        <v>5366</v>
      </c>
      <c r="B5" s="47" t="s">
        <v>4993</v>
      </c>
      <c r="C5" s="28" t="s">
        <v>5511</v>
      </c>
      <c r="D5" s="146">
        <v>16.059999999999999</v>
      </c>
      <c r="E5" s="146">
        <f t="shared" si="2"/>
        <v>6.4239999999999995</v>
      </c>
      <c r="F5" s="48">
        <v>3.6</v>
      </c>
      <c r="G5" s="28">
        <v>0.88</v>
      </c>
      <c r="H5" s="48">
        <v>7</v>
      </c>
      <c r="I5" s="28">
        <v>0.22</v>
      </c>
      <c r="J5" s="49">
        <v>1</v>
      </c>
      <c r="K5" s="48">
        <v>3.6</v>
      </c>
      <c r="L5" s="28">
        <v>0.88</v>
      </c>
      <c r="M5" s="48">
        <v>7</v>
      </c>
      <c r="N5" s="28">
        <v>0.22</v>
      </c>
      <c r="O5" s="45">
        <f t="shared" si="0"/>
        <v>22.176000000000002</v>
      </c>
      <c r="P5" s="44">
        <v>72</v>
      </c>
      <c r="Q5" s="50">
        <v>14</v>
      </c>
      <c r="R5" s="50">
        <v>10</v>
      </c>
      <c r="S5" s="50">
        <v>12</v>
      </c>
      <c r="T5" s="50">
        <f>0.22*72+1</f>
        <v>16.84</v>
      </c>
      <c r="U5" s="45">
        <f t="shared" si="1"/>
        <v>0.97222222222222221</v>
      </c>
      <c r="V5" s="28"/>
      <c r="W5" s="28"/>
      <c r="X5" s="28"/>
      <c r="Y5" s="28"/>
      <c r="Z5" s="28"/>
      <c r="AA5" s="28"/>
    </row>
    <row r="6" spans="1:27" s="46" customFormat="1" ht="15" customHeight="1">
      <c r="A6" s="73" t="s">
        <v>5367</v>
      </c>
      <c r="B6" s="47" t="s">
        <v>4994</v>
      </c>
      <c r="C6" s="28" t="s">
        <v>5513</v>
      </c>
      <c r="D6" s="146">
        <v>16.059999999999999</v>
      </c>
      <c r="E6" s="146">
        <f t="shared" si="2"/>
        <v>6.4239999999999995</v>
      </c>
      <c r="F6" s="48">
        <v>3.6</v>
      </c>
      <c r="G6" s="28">
        <v>0.88</v>
      </c>
      <c r="H6" s="48">
        <v>7</v>
      </c>
      <c r="I6" s="28">
        <v>0.22</v>
      </c>
      <c r="J6" s="49">
        <v>1</v>
      </c>
      <c r="K6" s="48">
        <v>3.6</v>
      </c>
      <c r="L6" s="28">
        <v>0.88</v>
      </c>
      <c r="M6" s="48">
        <v>7</v>
      </c>
      <c r="N6" s="28">
        <v>0.22</v>
      </c>
      <c r="O6" s="45">
        <f t="shared" si="0"/>
        <v>22.176000000000002</v>
      </c>
      <c r="P6" s="44">
        <v>72</v>
      </c>
      <c r="Q6" s="50">
        <v>14</v>
      </c>
      <c r="R6" s="50">
        <v>10</v>
      </c>
      <c r="S6" s="50">
        <v>12</v>
      </c>
      <c r="T6" s="50">
        <f>0.22*72+1</f>
        <v>16.84</v>
      </c>
      <c r="U6" s="45">
        <f t="shared" si="1"/>
        <v>0.97222222222222221</v>
      </c>
      <c r="V6" s="28"/>
      <c r="W6" s="28"/>
      <c r="X6" s="28"/>
      <c r="Y6" s="28"/>
      <c r="Z6" s="28"/>
      <c r="AA6" s="28"/>
    </row>
    <row r="7" spans="1:27" s="46" customFormat="1" ht="15" customHeight="1">
      <c r="A7" s="73" t="s">
        <v>5368</v>
      </c>
      <c r="B7" s="47" t="s">
        <v>4995</v>
      </c>
      <c r="C7" s="28" t="s">
        <v>5515</v>
      </c>
      <c r="D7" s="146">
        <v>16.059999999999999</v>
      </c>
      <c r="E7" s="146">
        <f t="shared" si="2"/>
        <v>6.4239999999999995</v>
      </c>
      <c r="F7" s="48">
        <v>3.6</v>
      </c>
      <c r="G7" s="28">
        <v>0.88</v>
      </c>
      <c r="H7" s="48">
        <v>7</v>
      </c>
      <c r="I7" s="28">
        <v>0.22</v>
      </c>
      <c r="J7" s="49">
        <v>1</v>
      </c>
      <c r="K7" s="48">
        <v>3.6</v>
      </c>
      <c r="L7" s="28">
        <v>0.88</v>
      </c>
      <c r="M7" s="48">
        <v>7</v>
      </c>
      <c r="N7" s="28">
        <v>0.22</v>
      </c>
      <c r="O7" s="45">
        <f t="shared" si="0"/>
        <v>22.176000000000002</v>
      </c>
      <c r="P7" s="44">
        <v>72</v>
      </c>
      <c r="Q7" s="50">
        <v>14</v>
      </c>
      <c r="R7" s="50">
        <v>10</v>
      </c>
      <c r="S7" s="50">
        <v>12</v>
      </c>
      <c r="T7" s="50">
        <f>0.22*72+1</f>
        <v>16.84</v>
      </c>
      <c r="U7" s="45">
        <f t="shared" si="1"/>
        <v>0.97222222222222221</v>
      </c>
      <c r="V7" s="28"/>
      <c r="W7" s="28"/>
      <c r="X7" s="28"/>
      <c r="Y7" s="28"/>
      <c r="Z7" s="28"/>
      <c r="AA7" s="28"/>
    </row>
    <row r="8" spans="1:27" s="46" customFormat="1" ht="15" customHeight="1">
      <c r="A8" s="73" t="s">
        <v>5376</v>
      </c>
      <c r="B8" s="47" t="s">
        <v>4996</v>
      </c>
      <c r="C8" s="28" t="s">
        <v>5607</v>
      </c>
      <c r="D8" s="146">
        <v>10.57</v>
      </c>
      <c r="E8" s="146">
        <f t="shared" si="2"/>
        <v>4.2280000000000006</v>
      </c>
      <c r="F8" s="48">
        <v>6.6</v>
      </c>
      <c r="G8" s="28">
        <v>0.69</v>
      </c>
      <c r="H8" s="48">
        <v>3</v>
      </c>
      <c r="I8" s="28">
        <v>0.12</v>
      </c>
      <c r="J8" s="44">
        <v>1</v>
      </c>
      <c r="K8" s="48">
        <v>6.6</v>
      </c>
      <c r="L8" s="28">
        <v>0.69</v>
      </c>
      <c r="M8" s="48">
        <v>3</v>
      </c>
      <c r="N8" s="28">
        <v>0.12</v>
      </c>
      <c r="O8" s="45">
        <f t="shared" si="0"/>
        <v>13.661999999999999</v>
      </c>
      <c r="P8" s="44">
        <v>72</v>
      </c>
      <c r="Q8" s="43">
        <v>14</v>
      </c>
      <c r="R8" s="43">
        <v>10</v>
      </c>
      <c r="S8" s="43">
        <v>8</v>
      </c>
      <c r="T8" s="43">
        <f>0.12*72+0.75</f>
        <v>9.39</v>
      </c>
      <c r="U8" s="45">
        <f t="shared" si="1"/>
        <v>0.64814814814814814</v>
      </c>
      <c r="V8" s="28"/>
      <c r="W8" s="28"/>
      <c r="X8" s="28"/>
      <c r="Y8" s="28"/>
      <c r="Z8" s="28"/>
      <c r="AA8" s="28"/>
    </row>
    <row r="9" spans="1:27" s="46" customFormat="1" ht="15" customHeight="1">
      <c r="A9" s="73" t="s">
        <v>5377</v>
      </c>
      <c r="B9" s="47" t="s">
        <v>4997</v>
      </c>
      <c r="C9" s="28" t="s">
        <v>5608</v>
      </c>
      <c r="D9" s="146">
        <v>10.57</v>
      </c>
      <c r="E9" s="146">
        <f t="shared" si="2"/>
        <v>4.2280000000000006</v>
      </c>
      <c r="F9" s="48">
        <v>6.6</v>
      </c>
      <c r="G9" s="28">
        <v>0.69</v>
      </c>
      <c r="H9" s="48">
        <v>3</v>
      </c>
      <c r="I9" s="28">
        <v>0.12</v>
      </c>
      <c r="J9" s="44">
        <v>1</v>
      </c>
      <c r="K9" s="48">
        <v>6.6</v>
      </c>
      <c r="L9" s="28">
        <v>0.69</v>
      </c>
      <c r="M9" s="48">
        <v>3</v>
      </c>
      <c r="N9" s="28">
        <v>0.12</v>
      </c>
      <c r="O9" s="45">
        <f t="shared" si="0"/>
        <v>13.661999999999999</v>
      </c>
      <c r="P9" s="44">
        <v>72</v>
      </c>
      <c r="Q9" s="43">
        <v>14</v>
      </c>
      <c r="R9" s="43">
        <v>10</v>
      </c>
      <c r="S9" s="43">
        <v>8</v>
      </c>
      <c r="T9" s="43">
        <f>0.12*72+0.75</f>
        <v>9.39</v>
      </c>
      <c r="U9" s="45">
        <f t="shared" si="1"/>
        <v>0.64814814814814814</v>
      </c>
      <c r="V9" s="28"/>
      <c r="W9" s="28"/>
      <c r="X9" s="28"/>
      <c r="Y9" s="28"/>
      <c r="Z9" s="28"/>
      <c r="AA9" s="28"/>
    </row>
    <row r="10" spans="1:27" s="46" customFormat="1" ht="15" customHeight="1">
      <c r="A10" s="73" t="s">
        <v>5211</v>
      </c>
      <c r="B10" s="47" t="s">
        <v>4998</v>
      </c>
      <c r="C10" s="28" t="s">
        <v>5529</v>
      </c>
      <c r="D10" s="146">
        <v>4.3899999999999997</v>
      </c>
      <c r="E10" s="146">
        <f t="shared" si="2"/>
        <v>1.756</v>
      </c>
      <c r="F10" s="48">
        <v>1.8</v>
      </c>
      <c r="G10" s="28">
        <v>0.62</v>
      </c>
      <c r="H10" s="28">
        <v>7.87</v>
      </c>
      <c r="I10" s="28">
        <v>2.5000000000000001E-2</v>
      </c>
      <c r="J10" s="51">
        <v>12</v>
      </c>
      <c r="K10" s="48">
        <v>9.6</v>
      </c>
      <c r="L10" s="48">
        <v>4</v>
      </c>
      <c r="M10" s="48">
        <v>2.4700000000000002</v>
      </c>
      <c r="N10" s="48">
        <v>0.39</v>
      </c>
      <c r="O10" s="45">
        <f t="shared" si="0"/>
        <v>94.847999999999999</v>
      </c>
      <c r="P10" s="44">
        <v>144</v>
      </c>
      <c r="Q10" s="43">
        <v>14</v>
      </c>
      <c r="R10" s="43">
        <v>10</v>
      </c>
      <c r="S10" s="43">
        <v>10</v>
      </c>
      <c r="T10" s="28">
        <f>0.39*12+0.75</f>
        <v>5.43</v>
      </c>
      <c r="U10" s="45">
        <f t="shared" si="1"/>
        <v>0.81018518518518523</v>
      </c>
      <c r="V10" s="28"/>
      <c r="W10" s="28"/>
      <c r="X10" s="28"/>
      <c r="Y10" s="28"/>
      <c r="Z10" s="28"/>
      <c r="AA10" s="28"/>
    </row>
  </sheetData>
  <mergeCells count="5">
    <mergeCell ref="F1:I1"/>
    <mergeCell ref="J1:O1"/>
    <mergeCell ref="P1:U1"/>
    <mergeCell ref="V1:Y1"/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AU387"/>
  <sheetViews>
    <sheetView view="pageBreakPreview" zoomScale="85" zoomScaleNormal="75" zoomScaleSheetLayoutView="85" workbookViewId="0">
      <pane ySplit="2" topLeftCell="A3" activePane="bottomLeft" state="frozen"/>
      <selection pane="bottomLeft" activeCell="E3" sqref="E3:E387"/>
    </sheetView>
  </sheetViews>
  <sheetFormatPr defaultColWidth="12.75" defaultRowHeight="15" customHeight="1"/>
  <cols>
    <col min="1" max="1" width="13.75" customWidth="1"/>
    <col min="2" max="2" width="13.125" customWidth="1"/>
    <col min="3" max="3" width="46" customWidth="1"/>
  </cols>
  <sheetData>
    <row r="1" spans="1:47" ht="15" customHeight="1" thickBot="1">
      <c r="A1" s="177" t="s">
        <v>5093</v>
      </c>
      <c r="B1" s="178"/>
      <c r="C1" s="179"/>
      <c r="D1" s="140"/>
      <c r="E1" s="156"/>
      <c r="F1" s="167" t="s">
        <v>0</v>
      </c>
      <c r="G1" s="161"/>
      <c r="H1" s="161"/>
      <c r="I1" s="162"/>
      <c r="J1" s="167" t="s">
        <v>1</v>
      </c>
      <c r="K1" s="161"/>
      <c r="L1" s="161"/>
      <c r="M1" s="161"/>
      <c r="N1" s="161"/>
      <c r="O1" s="162"/>
      <c r="P1" s="167" t="s">
        <v>2</v>
      </c>
      <c r="Q1" s="161"/>
      <c r="R1" s="161"/>
      <c r="S1" s="161"/>
      <c r="T1" s="161"/>
      <c r="U1" s="162"/>
      <c r="V1" s="168" t="s">
        <v>3</v>
      </c>
      <c r="W1" s="161"/>
      <c r="X1" s="161"/>
      <c r="Y1" s="162"/>
      <c r="Z1" s="1" t="s">
        <v>4</v>
      </c>
      <c r="AA1" s="2"/>
      <c r="AB1" s="12"/>
      <c r="AC1" s="12"/>
      <c r="AD1" s="12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34" customFormat="1" ht="30">
      <c r="A2" s="13" t="s">
        <v>5</v>
      </c>
      <c r="B2" s="13" t="s">
        <v>6</v>
      </c>
      <c r="C2" s="13" t="s">
        <v>7</v>
      </c>
      <c r="D2" s="130" t="s">
        <v>8</v>
      </c>
      <c r="E2" s="130" t="s">
        <v>5825</v>
      </c>
      <c r="F2" s="130" t="s">
        <v>9</v>
      </c>
      <c r="G2" s="130" t="s">
        <v>10</v>
      </c>
      <c r="H2" s="130" t="s">
        <v>11</v>
      </c>
      <c r="I2" s="13" t="s">
        <v>12</v>
      </c>
      <c r="J2" s="13" t="s">
        <v>13</v>
      </c>
      <c r="K2" s="13" t="s">
        <v>9</v>
      </c>
      <c r="L2" s="13" t="s">
        <v>14</v>
      </c>
      <c r="M2" s="13" t="s">
        <v>11</v>
      </c>
      <c r="N2" s="13" t="s">
        <v>12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12</v>
      </c>
      <c r="U2" s="13" t="s">
        <v>20</v>
      </c>
      <c r="V2" s="13" t="s">
        <v>11</v>
      </c>
      <c r="W2" s="13" t="s">
        <v>14</v>
      </c>
      <c r="X2" s="13" t="s">
        <v>9</v>
      </c>
      <c r="Y2" s="13" t="s">
        <v>21</v>
      </c>
      <c r="Z2" s="42"/>
      <c r="AA2" s="52" t="s">
        <v>22</v>
      </c>
      <c r="AB2" s="32"/>
      <c r="AC2" s="32"/>
      <c r="AD2" s="32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</row>
    <row r="3" spans="1:47" ht="15" customHeight="1">
      <c r="A3" s="29" t="s">
        <v>2792</v>
      </c>
      <c r="B3" s="29" t="s">
        <v>2793</v>
      </c>
      <c r="C3" s="138" t="s">
        <v>2794</v>
      </c>
      <c r="D3" s="147">
        <v>2.19</v>
      </c>
      <c r="E3" s="147">
        <f>+D3*0.4</f>
        <v>0.876</v>
      </c>
      <c r="F3" s="101">
        <v>0.5</v>
      </c>
      <c r="G3" s="101">
        <v>0.5</v>
      </c>
      <c r="H3" s="101">
        <v>6.75</v>
      </c>
      <c r="I3" s="53">
        <v>0.02</v>
      </c>
      <c r="J3" s="54">
        <v>6</v>
      </c>
      <c r="K3" s="53">
        <v>3.13</v>
      </c>
      <c r="L3" s="53">
        <v>0.63</v>
      </c>
      <c r="M3" s="53">
        <v>7.75</v>
      </c>
      <c r="N3" s="53">
        <v>0.18</v>
      </c>
      <c r="O3" s="55">
        <v>11.23046875</v>
      </c>
      <c r="P3" s="54">
        <v>240</v>
      </c>
      <c r="Q3" s="53">
        <v>12</v>
      </c>
      <c r="R3" s="53">
        <v>8</v>
      </c>
      <c r="S3" s="53">
        <v>7</v>
      </c>
      <c r="T3" s="53">
        <v>9</v>
      </c>
      <c r="U3" s="55">
        <v>0.3888888888888889</v>
      </c>
      <c r="V3" s="56"/>
      <c r="W3" s="56"/>
      <c r="X3" s="56"/>
      <c r="Y3" s="56"/>
      <c r="Z3" s="57" t="s">
        <v>26</v>
      </c>
      <c r="AA3" s="56"/>
      <c r="AB3" s="11"/>
      <c r="AC3" s="5"/>
      <c r="AD3" s="5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15" customHeight="1">
      <c r="A4" s="29" t="s">
        <v>2780</v>
      </c>
      <c r="B4" s="29" t="s">
        <v>2781</v>
      </c>
      <c r="C4" s="138" t="s">
        <v>2782</v>
      </c>
      <c r="D4" s="147">
        <v>2.19</v>
      </c>
      <c r="E4" s="147">
        <f t="shared" ref="E4:E67" si="0">+D4*0.4</f>
        <v>0.876</v>
      </c>
      <c r="F4" s="101">
        <v>0.5</v>
      </c>
      <c r="G4" s="101">
        <v>0.5</v>
      </c>
      <c r="H4" s="101">
        <v>6.75</v>
      </c>
      <c r="I4" s="53">
        <v>0.02</v>
      </c>
      <c r="J4" s="54">
        <v>6</v>
      </c>
      <c r="K4" s="53">
        <v>3.13</v>
      </c>
      <c r="L4" s="53">
        <v>0.63</v>
      </c>
      <c r="M4" s="53">
        <v>7.75</v>
      </c>
      <c r="N4" s="53">
        <v>0.18</v>
      </c>
      <c r="O4" s="55">
        <v>11.23046875</v>
      </c>
      <c r="P4" s="54">
        <v>240</v>
      </c>
      <c r="Q4" s="53">
        <v>12</v>
      </c>
      <c r="R4" s="53">
        <v>8</v>
      </c>
      <c r="S4" s="53">
        <v>7</v>
      </c>
      <c r="T4" s="53">
        <v>9</v>
      </c>
      <c r="U4" s="55">
        <v>0.3888888888888889</v>
      </c>
      <c r="V4" s="56"/>
      <c r="W4" s="56"/>
      <c r="X4" s="56"/>
      <c r="Y4" s="56"/>
      <c r="Z4" s="57" t="s">
        <v>26</v>
      </c>
      <c r="AA4" s="56"/>
      <c r="AB4" s="11"/>
      <c r="AC4" s="5"/>
      <c r="AD4" s="5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15" customHeight="1">
      <c r="A5" s="29" t="s">
        <v>2768</v>
      </c>
      <c r="B5" s="29" t="s">
        <v>2769</v>
      </c>
      <c r="C5" s="138" t="s">
        <v>2770</v>
      </c>
      <c r="D5" s="147">
        <v>2.19</v>
      </c>
      <c r="E5" s="147">
        <f t="shared" si="0"/>
        <v>0.876</v>
      </c>
      <c r="F5" s="101">
        <v>0.5</v>
      </c>
      <c r="G5" s="101">
        <v>0.5</v>
      </c>
      <c r="H5" s="101">
        <v>6.75</v>
      </c>
      <c r="I5" s="53">
        <v>0.02</v>
      </c>
      <c r="J5" s="54">
        <v>6</v>
      </c>
      <c r="K5" s="53">
        <v>3.13</v>
      </c>
      <c r="L5" s="53">
        <v>0.63</v>
      </c>
      <c r="M5" s="53">
        <v>7.75</v>
      </c>
      <c r="N5" s="53">
        <v>0.18</v>
      </c>
      <c r="O5" s="55">
        <v>11.23046875</v>
      </c>
      <c r="P5" s="54">
        <v>240</v>
      </c>
      <c r="Q5" s="53">
        <v>12</v>
      </c>
      <c r="R5" s="53">
        <v>8</v>
      </c>
      <c r="S5" s="53">
        <v>7</v>
      </c>
      <c r="T5" s="53">
        <v>9</v>
      </c>
      <c r="U5" s="55">
        <v>0.3888888888888889</v>
      </c>
      <c r="V5" s="56"/>
      <c r="W5" s="56"/>
      <c r="X5" s="56"/>
      <c r="Y5" s="56"/>
      <c r="Z5" s="57" t="s">
        <v>26</v>
      </c>
      <c r="AA5" s="56"/>
      <c r="AB5" s="11"/>
      <c r="AC5" s="5"/>
      <c r="AD5" s="5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ht="15" customHeight="1">
      <c r="A6" s="29" t="s">
        <v>2759</v>
      </c>
      <c r="B6" s="29" t="s">
        <v>2760</v>
      </c>
      <c r="C6" s="138" t="s">
        <v>2761</v>
      </c>
      <c r="D6" s="147">
        <v>2.19</v>
      </c>
      <c r="E6" s="147">
        <f t="shared" si="0"/>
        <v>0.876</v>
      </c>
      <c r="F6" s="101">
        <v>0.5</v>
      </c>
      <c r="G6" s="101">
        <v>0.5</v>
      </c>
      <c r="H6" s="101">
        <v>6.75</v>
      </c>
      <c r="I6" s="53">
        <v>0.02</v>
      </c>
      <c r="J6" s="54">
        <v>6</v>
      </c>
      <c r="K6" s="53">
        <v>3.13</v>
      </c>
      <c r="L6" s="53">
        <v>0.63</v>
      </c>
      <c r="M6" s="53">
        <v>7.75</v>
      </c>
      <c r="N6" s="53">
        <v>0.18</v>
      </c>
      <c r="O6" s="55">
        <v>11.23046875</v>
      </c>
      <c r="P6" s="54">
        <v>240</v>
      </c>
      <c r="Q6" s="53">
        <v>12</v>
      </c>
      <c r="R6" s="53">
        <v>8</v>
      </c>
      <c r="S6" s="53">
        <v>7</v>
      </c>
      <c r="T6" s="53">
        <v>9</v>
      </c>
      <c r="U6" s="55">
        <v>0.3888888888888889</v>
      </c>
      <c r="V6" s="56"/>
      <c r="W6" s="56"/>
      <c r="X6" s="56"/>
      <c r="Y6" s="56"/>
      <c r="Z6" s="57" t="s">
        <v>26</v>
      </c>
      <c r="AA6" s="56"/>
      <c r="AB6" s="11"/>
      <c r="AC6" s="5"/>
      <c r="AD6" s="5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15" customHeight="1">
      <c r="A7" s="29" t="s">
        <v>2741</v>
      </c>
      <c r="B7" s="29" t="s">
        <v>2742</v>
      </c>
      <c r="C7" s="138" t="s">
        <v>2743</v>
      </c>
      <c r="D7" s="147">
        <v>2.19</v>
      </c>
      <c r="E7" s="147">
        <f t="shared" si="0"/>
        <v>0.876</v>
      </c>
      <c r="F7" s="101">
        <v>0.5</v>
      </c>
      <c r="G7" s="101">
        <v>0.5</v>
      </c>
      <c r="H7" s="101">
        <v>6.75</v>
      </c>
      <c r="I7" s="53">
        <v>0.02</v>
      </c>
      <c r="J7" s="54">
        <v>6</v>
      </c>
      <c r="K7" s="53">
        <v>3.13</v>
      </c>
      <c r="L7" s="53">
        <v>0.63</v>
      </c>
      <c r="M7" s="53">
        <v>7.75</v>
      </c>
      <c r="N7" s="53">
        <v>0.18</v>
      </c>
      <c r="O7" s="55">
        <v>11.23046875</v>
      </c>
      <c r="P7" s="54">
        <v>240</v>
      </c>
      <c r="Q7" s="53">
        <v>12</v>
      </c>
      <c r="R7" s="53">
        <v>8</v>
      </c>
      <c r="S7" s="53">
        <v>7</v>
      </c>
      <c r="T7" s="53">
        <v>9</v>
      </c>
      <c r="U7" s="55">
        <v>0.3888888888888889</v>
      </c>
      <c r="V7" s="56"/>
      <c r="W7" s="56"/>
      <c r="X7" s="56"/>
      <c r="Y7" s="56"/>
      <c r="Z7" s="57" t="s">
        <v>26</v>
      </c>
      <c r="AA7" s="56"/>
      <c r="AB7" s="11"/>
      <c r="AC7" s="5"/>
      <c r="AD7" s="5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ht="15" customHeight="1">
      <c r="A8" s="29" t="s">
        <v>2738</v>
      </c>
      <c r="B8" s="29" t="s">
        <v>2739</v>
      </c>
      <c r="C8" s="138" t="s">
        <v>2740</v>
      </c>
      <c r="D8" s="147">
        <v>2.19</v>
      </c>
      <c r="E8" s="147">
        <f t="shared" si="0"/>
        <v>0.876</v>
      </c>
      <c r="F8" s="101">
        <v>0.5</v>
      </c>
      <c r="G8" s="101">
        <v>0.5</v>
      </c>
      <c r="H8" s="101">
        <v>6.75</v>
      </c>
      <c r="I8" s="53">
        <v>0.02</v>
      </c>
      <c r="J8" s="54">
        <v>6</v>
      </c>
      <c r="K8" s="53">
        <v>3.13</v>
      </c>
      <c r="L8" s="53">
        <v>0.63</v>
      </c>
      <c r="M8" s="53">
        <v>7.75</v>
      </c>
      <c r="N8" s="53">
        <v>0.18</v>
      </c>
      <c r="O8" s="55">
        <v>11.23046875</v>
      </c>
      <c r="P8" s="54">
        <v>240</v>
      </c>
      <c r="Q8" s="53">
        <v>12</v>
      </c>
      <c r="R8" s="53">
        <v>8</v>
      </c>
      <c r="S8" s="53">
        <v>7</v>
      </c>
      <c r="T8" s="53">
        <v>9</v>
      </c>
      <c r="U8" s="55">
        <v>0.3888888888888889</v>
      </c>
      <c r="V8" s="56"/>
      <c r="W8" s="56"/>
      <c r="X8" s="56"/>
      <c r="Y8" s="56"/>
      <c r="Z8" s="57" t="s">
        <v>26</v>
      </c>
      <c r="AA8" s="56"/>
      <c r="AB8" s="11"/>
      <c r="AC8" s="5"/>
      <c r="AD8" s="5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5" customHeight="1">
      <c r="A9" s="29" t="s">
        <v>2732</v>
      </c>
      <c r="B9" s="29" t="s">
        <v>2733</v>
      </c>
      <c r="C9" s="138" t="s">
        <v>2734</v>
      </c>
      <c r="D9" s="147">
        <v>2.19</v>
      </c>
      <c r="E9" s="147">
        <f t="shared" si="0"/>
        <v>0.876</v>
      </c>
      <c r="F9" s="101">
        <v>0.5</v>
      </c>
      <c r="G9" s="101">
        <v>0.5</v>
      </c>
      <c r="H9" s="101">
        <v>6.75</v>
      </c>
      <c r="I9" s="53">
        <v>0.02</v>
      </c>
      <c r="J9" s="54">
        <v>6</v>
      </c>
      <c r="K9" s="53">
        <v>3.13</v>
      </c>
      <c r="L9" s="53">
        <v>0.63</v>
      </c>
      <c r="M9" s="53">
        <v>7.75</v>
      </c>
      <c r="N9" s="53">
        <v>0.18</v>
      </c>
      <c r="O9" s="55">
        <v>11.23046875</v>
      </c>
      <c r="P9" s="54">
        <v>240</v>
      </c>
      <c r="Q9" s="53">
        <v>12</v>
      </c>
      <c r="R9" s="53">
        <v>8</v>
      </c>
      <c r="S9" s="53">
        <v>7</v>
      </c>
      <c r="T9" s="53">
        <v>9</v>
      </c>
      <c r="U9" s="55">
        <v>0.3888888888888889</v>
      </c>
      <c r="V9" s="56"/>
      <c r="W9" s="56"/>
      <c r="X9" s="56"/>
      <c r="Y9" s="56"/>
      <c r="Z9" s="57" t="s">
        <v>26</v>
      </c>
      <c r="AA9" s="56"/>
      <c r="AB9" s="11"/>
      <c r="AC9" s="5"/>
      <c r="AD9" s="5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" customHeight="1">
      <c r="A10" s="29" t="s">
        <v>2729</v>
      </c>
      <c r="B10" s="29" t="s">
        <v>2730</v>
      </c>
      <c r="C10" s="138" t="s">
        <v>2731</v>
      </c>
      <c r="D10" s="147">
        <v>2.19</v>
      </c>
      <c r="E10" s="147">
        <f t="shared" si="0"/>
        <v>0.876</v>
      </c>
      <c r="F10" s="101">
        <v>0.5</v>
      </c>
      <c r="G10" s="101">
        <v>0.5</v>
      </c>
      <c r="H10" s="101">
        <v>6.75</v>
      </c>
      <c r="I10" s="53">
        <v>0.02</v>
      </c>
      <c r="J10" s="54">
        <v>6</v>
      </c>
      <c r="K10" s="53">
        <v>3.13</v>
      </c>
      <c r="L10" s="53">
        <v>0.63</v>
      </c>
      <c r="M10" s="53">
        <v>7.75</v>
      </c>
      <c r="N10" s="53">
        <v>0.18</v>
      </c>
      <c r="O10" s="55">
        <v>11.23046875</v>
      </c>
      <c r="P10" s="54">
        <v>240</v>
      </c>
      <c r="Q10" s="53">
        <v>12</v>
      </c>
      <c r="R10" s="53">
        <v>8</v>
      </c>
      <c r="S10" s="53">
        <v>7</v>
      </c>
      <c r="T10" s="53">
        <v>9</v>
      </c>
      <c r="U10" s="55">
        <v>0.3888888888888889</v>
      </c>
      <c r="V10" s="56"/>
      <c r="W10" s="56"/>
      <c r="X10" s="56"/>
      <c r="Y10" s="56"/>
      <c r="Z10" s="57" t="s">
        <v>26</v>
      </c>
      <c r="AA10" s="56"/>
      <c r="AB10" s="11"/>
      <c r="AC10" s="5"/>
      <c r="AD10" s="5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 ht="15" customHeight="1">
      <c r="A11" s="29" t="s">
        <v>2723</v>
      </c>
      <c r="B11" s="29" t="s">
        <v>2724</v>
      </c>
      <c r="C11" s="138" t="s">
        <v>2725</v>
      </c>
      <c r="D11" s="147">
        <v>2.19</v>
      </c>
      <c r="E11" s="147">
        <f t="shared" si="0"/>
        <v>0.876</v>
      </c>
      <c r="F11" s="101">
        <v>0.5</v>
      </c>
      <c r="G11" s="101">
        <v>0.5</v>
      </c>
      <c r="H11" s="101">
        <v>6.75</v>
      </c>
      <c r="I11" s="53">
        <v>0.02</v>
      </c>
      <c r="J11" s="54">
        <v>6</v>
      </c>
      <c r="K11" s="53">
        <v>3.13</v>
      </c>
      <c r="L11" s="53">
        <v>0.63</v>
      </c>
      <c r="M11" s="53">
        <v>7.75</v>
      </c>
      <c r="N11" s="53">
        <v>0.18</v>
      </c>
      <c r="O11" s="55">
        <v>11.23046875</v>
      </c>
      <c r="P11" s="54">
        <v>240</v>
      </c>
      <c r="Q11" s="53">
        <v>12</v>
      </c>
      <c r="R11" s="53">
        <v>8</v>
      </c>
      <c r="S11" s="53">
        <v>7</v>
      </c>
      <c r="T11" s="53">
        <v>9</v>
      </c>
      <c r="U11" s="55">
        <v>0.3888888888888889</v>
      </c>
      <c r="V11" s="56"/>
      <c r="W11" s="56"/>
      <c r="X11" s="56"/>
      <c r="Y11" s="56"/>
      <c r="Z11" s="57" t="s">
        <v>26</v>
      </c>
      <c r="AA11" s="56"/>
      <c r="AB11" s="11"/>
      <c r="AC11" s="5"/>
      <c r="AD11" s="5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" customHeight="1">
      <c r="A12" s="29" t="s">
        <v>2789</v>
      </c>
      <c r="B12" s="29" t="s">
        <v>2790</v>
      </c>
      <c r="C12" s="138" t="s">
        <v>2791</v>
      </c>
      <c r="D12" s="147">
        <v>2.19</v>
      </c>
      <c r="E12" s="147">
        <f t="shared" si="0"/>
        <v>0.876</v>
      </c>
      <c r="F12" s="101">
        <v>0.5</v>
      </c>
      <c r="G12" s="101">
        <v>0.5</v>
      </c>
      <c r="H12" s="101">
        <v>6.75</v>
      </c>
      <c r="I12" s="53">
        <v>0.02</v>
      </c>
      <c r="J12" s="54">
        <v>6</v>
      </c>
      <c r="K12" s="53">
        <v>3.13</v>
      </c>
      <c r="L12" s="53">
        <v>0.63</v>
      </c>
      <c r="M12" s="53">
        <v>7.75</v>
      </c>
      <c r="N12" s="53">
        <v>0.18</v>
      </c>
      <c r="O12" s="55">
        <v>11.23046875</v>
      </c>
      <c r="P12" s="54">
        <v>240</v>
      </c>
      <c r="Q12" s="53">
        <v>12</v>
      </c>
      <c r="R12" s="53">
        <v>8</v>
      </c>
      <c r="S12" s="53">
        <v>7</v>
      </c>
      <c r="T12" s="53">
        <v>9</v>
      </c>
      <c r="U12" s="55">
        <v>0.3888888888888889</v>
      </c>
      <c r="V12" s="56"/>
      <c r="W12" s="56"/>
      <c r="X12" s="56"/>
      <c r="Y12" s="56"/>
      <c r="Z12" s="57" t="s">
        <v>26</v>
      </c>
      <c r="AA12" s="56"/>
      <c r="AB12" s="11"/>
      <c r="AC12" s="5"/>
      <c r="AD12" s="5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ht="15" customHeight="1">
      <c r="A13" s="29" t="s">
        <v>2786</v>
      </c>
      <c r="B13" s="29" t="s">
        <v>2787</v>
      </c>
      <c r="C13" s="138" t="s">
        <v>2788</v>
      </c>
      <c r="D13" s="147">
        <v>2.19</v>
      </c>
      <c r="E13" s="147">
        <f t="shared" si="0"/>
        <v>0.876</v>
      </c>
      <c r="F13" s="101">
        <v>0.5</v>
      </c>
      <c r="G13" s="101">
        <v>0.5</v>
      </c>
      <c r="H13" s="101">
        <v>6.75</v>
      </c>
      <c r="I13" s="53">
        <v>0.02</v>
      </c>
      <c r="J13" s="54">
        <v>6</v>
      </c>
      <c r="K13" s="53">
        <v>3.13</v>
      </c>
      <c r="L13" s="53">
        <v>0.63</v>
      </c>
      <c r="M13" s="53">
        <v>7.75</v>
      </c>
      <c r="N13" s="53">
        <v>0.18</v>
      </c>
      <c r="O13" s="55">
        <v>11.23046875</v>
      </c>
      <c r="P13" s="54">
        <v>240</v>
      </c>
      <c r="Q13" s="53">
        <v>12</v>
      </c>
      <c r="R13" s="53">
        <v>8</v>
      </c>
      <c r="S13" s="53">
        <v>7</v>
      </c>
      <c r="T13" s="53">
        <v>9</v>
      </c>
      <c r="U13" s="55">
        <v>0.3888888888888889</v>
      </c>
      <c r="V13" s="56"/>
      <c r="W13" s="56"/>
      <c r="X13" s="56"/>
      <c r="Y13" s="56"/>
      <c r="Z13" s="57" t="s">
        <v>26</v>
      </c>
      <c r="AA13" s="56"/>
      <c r="AB13" s="11"/>
      <c r="AC13" s="5"/>
      <c r="AD13" s="5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 ht="15" customHeight="1">
      <c r="A14" s="29" t="s">
        <v>2783</v>
      </c>
      <c r="B14" s="29" t="s">
        <v>2784</v>
      </c>
      <c r="C14" s="138" t="s">
        <v>2785</v>
      </c>
      <c r="D14" s="147">
        <v>2.19</v>
      </c>
      <c r="E14" s="147">
        <f t="shared" si="0"/>
        <v>0.876</v>
      </c>
      <c r="F14" s="101">
        <v>0.5</v>
      </c>
      <c r="G14" s="101">
        <v>0.5</v>
      </c>
      <c r="H14" s="101">
        <v>6.75</v>
      </c>
      <c r="I14" s="53">
        <v>0.02</v>
      </c>
      <c r="J14" s="54">
        <v>6</v>
      </c>
      <c r="K14" s="53">
        <v>3.13</v>
      </c>
      <c r="L14" s="53">
        <v>0.63</v>
      </c>
      <c r="M14" s="53">
        <v>7.75</v>
      </c>
      <c r="N14" s="53">
        <v>0.18</v>
      </c>
      <c r="O14" s="55">
        <v>11.23046875</v>
      </c>
      <c r="P14" s="54">
        <v>240</v>
      </c>
      <c r="Q14" s="53">
        <v>12</v>
      </c>
      <c r="R14" s="53">
        <v>8</v>
      </c>
      <c r="S14" s="53">
        <v>7</v>
      </c>
      <c r="T14" s="53">
        <v>9</v>
      </c>
      <c r="U14" s="55">
        <v>0.3888888888888889</v>
      </c>
      <c r="V14" s="56"/>
      <c r="W14" s="56"/>
      <c r="X14" s="56"/>
      <c r="Y14" s="56"/>
      <c r="Z14" s="57" t="s">
        <v>26</v>
      </c>
      <c r="AA14" s="56"/>
      <c r="AB14" s="11"/>
      <c r="AC14" s="5"/>
      <c r="AD14" s="5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5" customHeight="1">
      <c r="A15" s="29" t="s">
        <v>2777</v>
      </c>
      <c r="B15" s="29" t="s">
        <v>2778</v>
      </c>
      <c r="C15" s="138" t="s">
        <v>2779</v>
      </c>
      <c r="D15" s="147">
        <v>2.19</v>
      </c>
      <c r="E15" s="147">
        <f t="shared" si="0"/>
        <v>0.876</v>
      </c>
      <c r="F15" s="101">
        <v>0.5</v>
      </c>
      <c r="G15" s="101">
        <v>0.5</v>
      </c>
      <c r="H15" s="101">
        <v>6.75</v>
      </c>
      <c r="I15" s="53">
        <v>0.02</v>
      </c>
      <c r="J15" s="54">
        <v>6</v>
      </c>
      <c r="K15" s="53">
        <v>3.13</v>
      </c>
      <c r="L15" s="53">
        <v>0.63</v>
      </c>
      <c r="M15" s="53">
        <v>7.75</v>
      </c>
      <c r="N15" s="53">
        <v>0.18</v>
      </c>
      <c r="O15" s="55">
        <v>11.23046875</v>
      </c>
      <c r="P15" s="54">
        <v>240</v>
      </c>
      <c r="Q15" s="53">
        <v>12</v>
      </c>
      <c r="R15" s="53">
        <v>8</v>
      </c>
      <c r="S15" s="53">
        <v>7</v>
      </c>
      <c r="T15" s="53">
        <v>9</v>
      </c>
      <c r="U15" s="55">
        <v>0.3888888888888889</v>
      </c>
      <c r="V15" s="56"/>
      <c r="W15" s="56"/>
      <c r="X15" s="56"/>
      <c r="Y15" s="56"/>
      <c r="Z15" s="57" t="s">
        <v>26</v>
      </c>
      <c r="AA15" s="56"/>
      <c r="AB15" s="11"/>
      <c r="AC15" s="5"/>
      <c r="AD15" s="5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ht="15" customHeight="1">
      <c r="A16" s="29" t="s">
        <v>2774</v>
      </c>
      <c r="B16" s="29" t="s">
        <v>2775</v>
      </c>
      <c r="C16" s="138" t="s">
        <v>2776</v>
      </c>
      <c r="D16" s="147">
        <v>2.19</v>
      </c>
      <c r="E16" s="147">
        <f t="shared" si="0"/>
        <v>0.876</v>
      </c>
      <c r="F16" s="101">
        <v>0.5</v>
      </c>
      <c r="G16" s="101">
        <v>0.5</v>
      </c>
      <c r="H16" s="101">
        <v>6.75</v>
      </c>
      <c r="I16" s="53">
        <v>0.02</v>
      </c>
      <c r="J16" s="54">
        <v>6</v>
      </c>
      <c r="K16" s="53">
        <v>3.13</v>
      </c>
      <c r="L16" s="53">
        <v>0.63</v>
      </c>
      <c r="M16" s="53">
        <v>7.75</v>
      </c>
      <c r="N16" s="53">
        <v>0.18</v>
      </c>
      <c r="O16" s="55">
        <v>11.23046875</v>
      </c>
      <c r="P16" s="54">
        <v>240</v>
      </c>
      <c r="Q16" s="53">
        <v>12</v>
      </c>
      <c r="R16" s="53">
        <v>8</v>
      </c>
      <c r="S16" s="53">
        <v>7</v>
      </c>
      <c r="T16" s="53">
        <v>9</v>
      </c>
      <c r="U16" s="55">
        <v>0.3888888888888889</v>
      </c>
      <c r="V16" s="56"/>
      <c r="W16" s="56"/>
      <c r="X16" s="56"/>
      <c r="Y16" s="56"/>
      <c r="Z16" s="57" t="s">
        <v>26</v>
      </c>
      <c r="AA16" s="56"/>
      <c r="AB16" s="11"/>
      <c r="AC16" s="5"/>
      <c r="AD16" s="5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ht="15" customHeight="1">
      <c r="A17" s="29" t="s">
        <v>2771</v>
      </c>
      <c r="B17" s="29" t="s">
        <v>2772</v>
      </c>
      <c r="C17" s="138" t="s">
        <v>2773</v>
      </c>
      <c r="D17" s="147">
        <v>2.19</v>
      </c>
      <c r="E17" s="147">
        <f t="shared" si="0"/>
        <v>0.876</v>
      </c>
      <c r="F17" s="101">
        <v>0.5</v>
      </c>
      <c r="G17" s="101">
        <v>0.5</v>
      </c>
      <c r="H17" s="101">
        <v>6.75</v>
      </c>
      <c r="I17" s="53">
        <v>0.02</v>
      </c>
      <c r="J17" s="54">
        <v>6</v>
      </c>
      <c r="K17" s="53">
        <v>3.13</v>
      </c>
      <c r="L17" s="53">
        <v>0.63</v>
      </c>
      <c r="M17" s="53">
        <v>7.75</v>
      </c>
      <c r="N17" s="53">
        <v>0.18</v>
      </c>
      <c r="O17" s="55">
        <v>11.23046875</v>
      </c>
      <c r="P17" s="54">
        <v>240</v>
      </c>
      <c r="Q17" s="53">
        <v>12</v>
      </c>
      <c r="R17" s="53">
        <v>8</v>
      </c>
      <c r="S17" s="53">
        <v>7</v>
      </c>
      <c r="T17" s="53">
        <v>9</v>
      </c>
      <c r="U17" s="55">
        <v>0.3888888888888889</v>
      </c>
      <c r="V17" s="56"/>
      <c r="W17" s="56"/>
      <c r="X17" s="56"/>
      <c r="Y17" s="56"/>
      <c r="Z17" s="57" t="s">
        <v>26</v>
      </c>
      <c r="AA17" s="56"/>
      <c r="AB17" s="11"/>
      <c r="AC17" s="5"/>
      <c r="AD17" s="5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 ht="15" customHeight="1">
      <c r="A18" s="29" t="s">
        <v>2765</v>
      </c>
      <c r="B18" s="29" t="s">
        <v>2766</v>
      </c>
      <c r="C18" s="138" t="s">
        <v>2767</v>
      </c>
      <c r="D18" s="147">
        <v>2.19</v>
      </c>
      <c r="E18" s="147">
        <f t="shared" si="0"/>
        <v>0.876</v>
      </c>
      <c r="F18" s="101">
        <v>0.5</v>
      </c>
      <c r="G18" s="101">
        <v>0.5</v>
      </c>
      <c r="H18" s="101">
        <v>6.75</v>
      </c>
      <c r="I18" s="53">
        <v>0.02</v>
      </c>
      <c r="J18" s="54">
        <v>6</v>
      </c>
      <c r="K18" s="53">
        <v>3.13</v>
      </c>
      <c r="L18" s="53">
        <v>0.63</v>
      </c>
      <c r="M18" s="53">
        <v>7.75</v>
      </c>
      <c r="N18" s="53">
        <v>0.18</v>
      </c>
      <c r="O18" s="55">
        <v>11.23046875</v>
      </c>
      <c r="P18" s="54">
        <v>240</v>
      </c>
      <c r="Q18" s="53">
        <v>12</v>
      </c>
      <c r="R18" s="53">
        <v>8</v>
      </c>
      <c r="S18" s="53">
        <v>7</v>
      </c>
      <c r="T18" s="53">
        <v>9</v>
      </c>
      <c r="U18" s="55">
        <v>0.3888888888888889</v>
      </c>
      <c r="V18" s="56"/>
      <c r="W18" s="56"/>
      <c r="X18" s="56"/>
      <c r="Y18" s="56"/>
      <c r="Z18" s="57" t="s">
        <v>26</v>
      </c>
      <c r="AA18" s="56"/>
      <c r="AB18" s="11"/>
      <c r="AC18" s="5"/>
      <c r="AD18" s="5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 ht="15" customHeight="1">
      <c r="A19" s="29" t="s">
        <v>2762</v>
      </c>
      <c r="B19" s="29" t="s">
        <v>2763</v>
      </c>
      <c r="C19" s="138" t="s">
        <v>2764</v>
      </c>
      <c r="D19" s="147">
        <v>2.19</v>
      </c>
      <c r="E19" s="147">
        <f t="shared" si="0"/>
        <v>0.876</v>
      </c>
      <c r="F19" s="101">
        <v>0.5</v>
      </c>
      <c r="G19" s="101">
        <v>0.5</v>
      </c>
      <c r="H19" s="101">
        <v>6.75</v>
      </c>
      <c r="I19" s="53">
        <v>0.02</v>
      </c>
      <c r="J19" s="54">
        <v>6</v>
      </c>
      <c r="K19" s="53">
        <v>3.13</v>
      </c>
      <c r="L19" s="53">
        <v>0.63</v>
      </c>
      <c r="M19" s="53">
        <v>7.75</v>
      </c>
      <c r="N19" s="53">
        <v>0.18</v>
      </c>
      <c r="O19" s="55">
        <v>11.23046875</v>
      </c>
      <c r="P19" s="54">
        <v>240</v>
      </c>
      <c r="Q19" s="53">
        <v>12</v>
      </c>
      <c r="R19" s="53">
        <v>8</v>
      </c>
      <c r="S19" s="53">
        <v>7</v>
      </c>
      <c r="T19" s="53">
        <v>9</v>
      </c>
      <c r="U19" s="55">
        <v>0.3888888888888889</v>
      </c>
      <c r="V19" s="56"/>
      <c r="W19" s="56"/>
      <c r="X19" s="56"/>
      <c r="Y19" s="56"/>
      <c r="Z19" s="57" t="s">
        <v>26</v>
      </c>
      <c r="AA19" s="56"/>
      <c r="AB19" s="11"/>
      <c r="AC19" s="5"/>
      <c r="AD19" s="5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 ht="15" customHeight="1">
      <c r="A20" s="29" t="s">
        <v>2756</v>
      </c>
      <c r="B20" s="29" t="s">
        <v>2757</v>
      </c>
      <c r="C20" s="138" t="s">
        <v>2758</v>
      </c>
      <c r="D20" s="147">
        <v>2.19</v>
      </c>
      <c r="E20" s="147">
        <f t="shared" si="0"/>
        <v>0.876</v>
      </c>
      <c r="F20" s="101">
        <v>0.5</v>
      </c>
      <c r="G20" s="101">
        <v>0.5</v>
      </c>
      <c r="H20" s="101">
        <v>6.75</v>
      </c>
      <c r="I20" s="53">
        <v>0.02</v>
      </c>
      <c r="J20" s="54">
        <v>6</v>
      </c>
      <c r="K20" s="53">
        <v>3.13</v>
      </c>
      <c r="L20" s="53">
        <v>0.63</v>
      </c>
      <c r="M20" s="53">
        <v>7.75</v>
      </c>
      <c r="N20" s="53">
        <v>0.18</v>
      </c>
      <c r="O20" s="55">
        <v>11.23046875</v>
      </c>
      <c r="P20" s="54">
        <v>240</v>
      </c>
      <c r="Q20" s="53">
        <v>12</v>
      </c>
      <c r="R20" s="53">
        <v>8</v>
      </c>
      <c r="S20" s="53">
        <v>7</v>
      </c>
      <c r="T20" s="53">
        <v>9</v>
      </c>
      <c r="U20" s="55">
        <v>0.3888888888888889</v>
      </c>
      <c r="V20" s="56"/>
      <c r="W20" s="56"/>
      <c r="X20" s="56"/>
      <c r="Y20" s="56"/>
      <c r="Z20" s="57" t="s">
        <v>26</v>
      </c>
      <c r="AA20" s="56"/>
      <c r="AB20" s="11"/>
      <c r="AC20" s="5"/>
      <c r="AD20" s="5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 ht="15" customHeight="1">
      <c r="A21" s="29" t="s">
        <v>2753</v>
      </c>
      <c r="B21" s="29" t="s">
        <v>2754</v>
      </c>
      <c r="C21" s="138" t="s">
        <v>2755</v>
      </c>
      <c r="D21" s="147">
        <v>2.19</v>
      </c>
      <c r="E21" s="147">
        <f t="shared" si="0"/>
        <v>0.876</v>
      </c>
      <c r="F21" s="101">
        <v>0.5</v>
      </c>
      <c r="G21" s="101">
        <v>0.5</v>
      </c>
      <c r="H21" s="101">
        <v>6.75</v>
      </c>
      <c r="I21" s="53">
        <v>0.02</v>
      </c>
      <c r="J21" s="54">
        <v>6</v>
      </c>
      <c r="K21" s="53">
        <v>3.13</v>
      </c>
      <c r="L21" s="53">
        <v>0.63</v>
      </c>
      <c r="M21" s="53">
        <v>7.75</v>
      </c>
      <c r="N21" s="53">
        <v>0.18</v>
      </c>
      <c r="O21" s="55">
        <v>11.23046875</v>
      </c>
      <c r="P21" s="54">
        <v>240</v>
      </c>
      <c r="Q21" s="53">
        <v>12</v>
      </c>
      <c r="R21" s="53">
        <v>8</v>
      </c>
      <c r="S21" s="53">
        <v>7</v>
      </c>
      <c r="T21" s="53">
        <v>9</v>
      </c>
      <c r="U21" s="55">
        <v>0.3888888888888889</v>
      </c>
      <c r="V21" s="56"/>
      <c r="W21" s="56"/>
      <c r="X21" s="56"/>
      <c r="Y21" s="56"/>
      <c r="Z21" s="57" t="s">
        <v>26</v>
      </c>
      <c r="AA21" s="56"/>
      <c r="AB21" s="11"/>
      <c r="AC21" s="5"/>
      <c r="AD21" s="5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 ht="15" customHeight="1">
      <c r="A22" s="29" t="s">
        <v>2750</v>
      </c>
      <c r="B22" s="29" t="s">
        <v>2751</v>
      </c>
      <c r="C22" s="138" t="s">
        <v>2752</v>
      </c>
      <c r="D22" s="147">
        <v>2.19</v>
      </c>
      <c r="E22" s="147">
        <f t="shared" si="0"/>
        <v>0.876</v>
      </c>
      <c r="F22" s="101">
        <v>0.5</v>
      </c>
      <c r="G22" s="101">
        <v>0.5</v>
      </c>
      <c r="H22" s="101">
        <v>6.75</v>
      </c>
      <c r="I22" s="53">
        <v>0.02</v>
      </c>
      <c r="J22" s="54">
        <v>6</v>
      </c>
      <c r="K22" s="53">
        <v>3.13</v>
      </c>
      <c r="L22" s="53">
        <v>0.63</v>
      </c>
      <c r="M22" s="53">
        <v>7.75</v>
      </c>
      <c r="N22" s="53">
        <v>0.18</v>
      </c>
      <c r="O22" s="55">
        <v>11.23046875</v>
      </c>
      <c r="P22" s="54">
        <v>240</v>
      </c>
      <c r="Q22" s="53">
        <v>12</v>
      </c>
      <c r="R22" s="53">
        <v>8</v>
      </c>
      <c r="S22" s="53">
        <v>7</v>
      </c>
      <c r="T22" s="53">
        <v>9</v>
      </c>
      <c r="U22" s="55">
        <v>0.3888888888888889</v>
      </c>
      <c r="V22" s="56"/>
      <c r="W22" s="56"/>
      <c r="X22" s="56"/>
      <c r="Y22" s="56"/>
      <c r="Z22" s="57" t="s">
        <v>26</v>
      </c>
      <c r="AA22" s="56"/>
      <c r="AB22" s="11"/>
      <c r="AC22" s="5"/>
      <c r="AD22" s="5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 ht="15" customHeight="1">
      <c r="A23" s="29" t="s">
        <v>2747</v>
      </c>
      <c r="B23" s="29" t="s">
        <v>2748</v>
      </c>
      <c r="C23" s="138" t="s">
        <v>2749</v>
      </c>
      <c r="D23" s="147">
        <v>2.19</v>
      </c>
      <c r="E23" s="147">
        <f t="shared" si="0"/>
        <v>0.876</v>
      </c>
      <c r="F23" s="101">
        <v>0.5</v>
      </c>
      <c r="G23" s="101">
        <v>0.5</v>
      </c>
      <c r="H23" s="101">
        <v>6.75</v>
      </c>
      <c r="I23" s="53">
        <v>0.02</v>
      </c>
      <c r="J23" s="54">
        <v>6</v>
      </c>
      <c r="K23" s="53">
        <v>3.13</v>
      </c>
      <c r="L23" s="53">
        <v>0.63</v>
      </c>
      <c r="M23" s="53">
        <v>7.75</v>
      </c>
      <c r="N23" s="53">
        <v>0.18</v>
      </c>
      <c r="O23" s="55">
        <v>11.23046875</v>
      </c>
      <c r="P23" s="54">
        <v>240</v>
      </c>
      <c r="Q23" s="53">
        <v>12</v>
      </c>
      <c r="R23" s="53">
        <v>8</v>
      </c>
      <c r="S23" s="53">
        <v>7</v>
      </c>
      <c r="T23" s="53">
        <v>9</v>
      </c>
      <c r="U23" s="55">
        <v>0.3888888888888889</v>
      </c>
      <c r="V23" s="56"/>
      <c r="W23" s="56"/>
      <c r="X23" s="56"/>
      <c r="Y23" s="56"/>
      <c r="Z23" s="57" t="s">
        <v>26</v>
      </c>
      <c r="AA23" s="56"/>
      <c r="AB23" s="11"/>
      <c r="AC23" s="5"/>
      <c r="AD23" s="5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 ht="15" customHeight="1">
      <c r="A24" s="29" t="s">
        <v>2744</v>
      </c>
      <c r="B24" s="29" t="s">
        <v>2745</v>
      </c>
      <c r="C24" s="138" t="s">
        <v>2746</v>
      </c>
      <c r="D24" s="147">
        <v>2.19</v>
      </c>
      <c r="E24" s="147">
        <f t="shared" si="0"/>
        <v>0.876</v>
      </c>
      <c r="F24" s="101">
        <v>0.5</v>
      </c>
      <c r="G24" s="101">
        <v>0.5</v>
      </c>
      <c r="H24" s="101">
        <v>6.75</v>
      </c>
      <c r="I24" s="53">
        <v>0.02</v>
      </c>
      <c r="J24" s="54">
        <v>6</v>
      </c>
      <c r="K24" s="53">
        <v>3.13</v>
      </c>
      <c r="L24" s="53">
        <v>0.63</v>
      </c>
      <c r="M24" s="53">
        <v>7.75</v>
      </c>
      <c r="N24" s="53">
        <v>0.18</v>
      </c>
      <c r="O24" s="55">
        <v>11.23046875</v>
      </c>
      <c r="P24" s="54">
        <v>240</v>
      </c>
      <c r="Q24" s="53">
        <v>12</v>
      </c>
      <c r="R24" s="53">
        <v>8</v>
      </c>
      <c r="S24" s="53">
        <v>7</v>
      </c>
      <c r="T24" s="53">
        <v>9</v>
      </c>
      <c r="U24" s="55">
        <v>0.3888888888888889</v>
      </c>
      <c r="V24" s="56"/>
      <c r="W24" s="56"/>
      <c r="X24" s="56"/>
      <c r="Y24" s="56"/>
      <c r="Z24" s="57" t="s">
        <v>26</v>
      </c>
      <c r="AA24" s="56"/>
      <c r="AB24" s="11"/>
      <c r="AC24" s="5"/>
      <c r="AD24" s="5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 ht="15" customHeight="1">
      <c r="A25" s="29" t="s">
        <v>2735</v>
      </c>
      <c r="B25" s="29" t="s">
        <v>2736</v>
      </c>
      <c r="C25" s="138" t="s">
        <v>2737</v>
      </c>
      <c r="D25" s="147">
        <v>2.19</v>
      </c>
      <c r="E25" s="147">
        <f t="shared" si="0"/>
        <v>0.876</v>
      </c>
      <c r="F25" s="101">
        <v>0.5</v>
      </c>
      <c r="G25" s="101">
        <v>0.5</v>
      </c>
      <c r="H25" s="101">
        <v>6.75</v>
      </c>
      <c r="I25" s="53">
        <v>0.02</v>
      </c>
      <c r="J25" s="54">
        <v>6</v>
      </c>
      <c r="K25" s="53">
        <v>3.13</v>
      </c>
      <c r="L25" s="53">
        <v>0.63</v>
      </c>
      <c r="M25" s="53">
        <v>7.75</v>
      </c>
      <c r="N25" s="53">
        <v>0.18</v>
      </c>
      <c r="O25" s="55">
        <v>11.23046875</v>
      </c>
      <c r="P25" s="54">
        <v>240</v>
      </c>
      <c r="Q25" s="53">
        <v>12</v>
      </c>
      <c r="R25" s="53">
        <v>8</v>
      </c>
      <c r="S25" s="53">
        <v>7</v>
      </c>
      <c r="T25" s="53">
        <v>9</v>
      </c>
      <c r="U25" s="55">
        <v>0.3888888888888889</v>
      </c>
      <c r="V25" s="56"/>
      <c r="W25" s="56"/>
      <c r="X25" s="56"/>
      <c r="Y25" s="56"/>
      <c r="Z25" s="57" t="s">
        <v>26</v>
      </c>
      <c r="AA25" s="56"/>
      <c r="AB25" s="11"/>
      <c r="AC25" s="5"/>
      <c r="AD25" s="5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 ht="15" customHeight="1">
      <c r="A26" s="29" t="s">
        <v>2726</v>
      </c>
      <c r="B26" s="29" t="s">
        <v>2727</v>
      </c>
      <c r="C26" s="138" t="s">
        <v>2728</v>
      </c>
      <c r="D26" s="147">
        <v>2.19</v>
      </c>
      <c r="E26" s="147">
        <f t="shared" si="0"/>
        <v>0.876</v>
      </c>
      <c r="F26" s="101">
        <v>0.5</v>
      </c>
      <c r="G26" s="101">
        <v>0.5</v>
      </c>
      <c r="H26" s="101">
        <v>6.75</v>
      </c>
      <c r="I26" s="53">
        <v>0.02</v>
      </c>
      <c r="J26" s="54">
        <v>6</v>
      </c>
      <c r="K26" s="53">
        <v>3.13</v>
      </c>
      <c r="L26" s="53">
        <v>0.63</v>
      </c>
      <c r="M26" s="53">
        <v>7.75</v>
      </c>
      <c r="N26" s="53">
        <v>0.18</v>
      </c>
      <c r="O26" s="55">
        <v>11.23046875</v>
      </c>
      <c r="P26" s="54">
        <v>240</v>
      </c>
      <c r="Q26" s="53">
        <v>12</v>
      </c>
      <c r="R26" s="53">
        <v>8</v>
      </c>
      <c r="S26" s="53">
        <v>7</v>
      </c>
      <c r="T26" s="53">
        <v>9</v>
      </c>
      <c r="U26" s="55">
        <v>0.3888888888888889</v>
      </c>
      <c r="V26" s="56"/>
      <c r="W26" s="56"/>
      <c r="X26" s="56"/>
      <c r="Y26" s="56"/>
      <c r="Z26" s="57" t="s">
        <v>26</v>
      </c>
      <c r="AA26" s="56"/>
      <c r="AB26" s="11"/>
      <c r="AC26" s="5"/>
      <c r="AD26" s="5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 ht="15" customHeight="1">
      <c r="A27" s="29" t="s">
        <v>2864</v>
      </c>
      <c r="B27" s="29" t="s">
        <v>2865</v>
      </c>
      <c r="C27" s="138" t="s">
        <v>2866</v>
      </c>
      <c r="D27" s="147">
        <v>2.29</v>
      </c>
      <c r="E27" s="147">
        <f t="shared" si="0"/>
        <v>0.91600000000000004</v>
      </c>
      <c r="F27" s="101">
        <v>2.125</v>
      </c>
      <c r="G27" s="101">
        <v>0.5625</v>
      </c>
      <c r="H27" s="101">
        <v>8.5</v>
      </c>
      <c r="I27" s="53">
        <v>0.04</v>
      </c>
      <c r="J27" s="54">
        <v>12</v>
      </c>
      <c r="K27" s="53">
        <v>2.25</v>
      </c>
      <c r="L27" s="53">
        <v>4</v>
      </c>
      <c r="M27" s="53">
        <v>9.5</v>
      </c>
      <c r="N27" s="53">
        <v>0.57999999999999996</v>
      </c>
      <c r="O27" s="55">
        <v>85.5</v>
      </c>
      <c r="P27" s="54">
        <v>144</v>
      </c>
      <c r="Q27" s="53">
        <v>14</v>
      </c>
      <c r="R27" s="53">
        <v>10</v>
      </c>
      <c r="S27" s="53">
        <v>10</v>
      </c>
      <c r="T27" s="53">
        <v>7.5</v>
      </c>
      <c r="U27" s="55">
        <v>0.81018518518518523</v>
      </c>
      <c r="V27" s="56"/>
      <c r="W27" s="56"/>
      <c r="X27" s="56"/>
      <c r="Y27" s="56"/>
      <c r="Z27" s="57" t="s">
        <v>26</v>
      </c>
      <c r="AA27" s="56"/>
      <c r="AB27" s="11"/>
      <c r="AC27" s="5"/>
      <c r="AD27" s="5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 ht="15" customHeight="1">
      <c r="A28" s="29" t="s">
        <v>2852</v>
      </c>
      <c r="B28" s="29" t="s">
        <v>2853</v>
      </c>
      <c r="C28" s="138" t="s">
        <v>2854</v>
      </c>
      <c r="D28" s="147">
        <v>2.29</v>
      </c>
      <c r="E28" s="147">
        <f t="shared" si="0"/>
        <v>0.91600000000000004</v>
      </c>
      <c r="F28" s="101">
        <v>2.125</v>
      </c>
      <c r="G28" s="101">
        <v>0.5625</v>
      </c>
      <c r="H28" s="101">
        <v>8.5</v>
      </c>
      <c r="I28" s="53">
        <v>0.04</v>
      </c>
      <c r="J28" s="54">
        <v>12</v>
      </c>
      <c r="K28" s="53">
        <v>2.25</v>
      </c>
      <c r="L28" s="53">
        <v>4</v>
      </c>
      <c r="M28" s="53">
        <v>9.5</v>
      </c>
      <c r="N28" s="53">
        <v>0.57999999999999996</v>
      </c>
      <c r="O28" s="55">
        <v>85.5</v>
      </c>
      <c r="P28" s="54">
        <v>144</v>
      </c>
      <c r="Q28" s="53">
        <v>14</v>
      </c>
      <c r="R28" s="53">
        <v>10</v>
      </c>
      <c r="S28" s="53">
        <v>10</v>
      </c>
      <c r="T28" s="53">
        <v>7.5</v>
      </c>
      <c r="U28" s="55">
        <v>0.81018518518518523</v>
      </c>
      <c r="V28" s="56"/>
      <c r="W28" s="56"/>
      <c r="X28" s="56"/>
      <c r="Y28" s="56"/>
      <c r="Z28" s="57" t="s">
        <v>26</v>
      </c>
      <c r="AA28" s="56"/>
      <c r="AB28" s="11"/>
      <c r="AC28" s="5"/>
      <c r="AD28" s="5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 ht="15" customHeight="1">
      <c r="A29" s="29" t="s">
        <v>2840</v>
      </c>
      <c r="B29" s="29" t="s">
        <v>2841</v>
      </c>
      <c r="C29" s="138" t="s">
        <v>2842</v>
      </c>
      <c r="D29" s="147">
        <v>2.29</v>
      </c>
      <c r="E29" s="147">
        <f t="shared" si="0"/>
        <v>0.91600000000000004</v>
      </c>
      <c r="F29" s="101">
        <v>2.125</v>
      </c>
      <c r="G29" s="101">
        <v>0.5625</v>
      </c>
      <c r="H29" s="101">
        <v>8.5</v>
      </c>
      <c r="I29" s="53">
        <v>0.04</v>
      </c>
      <c r="J29" s="54">
        <v>12</v>
      </c>
      <c r="K29" s="53">
        <v>2.25</v>
      </c>
      <c r="L29" s="53">
        <v>4</v>
      </c>
      <c r="M29" s="53">
        <v>9.5</v>
      </c>
      <c r="N29" s="53">
        <v>0.57999999999999996</v>
      </c>
      <c r="O29" s="55">
        <v>85.5</v>
      </c>
      <c r="P29" s="54">
        <v>144</v>
      </c>
      <c r="Q29" s="53">
        <v>14</v>
      </c>
      <c r="R29" s="53">
        <v>10</v>
      </c>
      <c r="S29" s="53">
        <v>10</v>
      </c>
      <c r="T29" s="53">
        <v>7.5</v>
      </c>
      <c r="U29" s="55">
        <v>0.81018518518518523</v>
      </c>
      <c r="V29" s="56"/>
      <c r="W29" s="56"/>
      <c r="X29" s="56"/>
      <c r="Y29" s="56"/>
      <c r="Z29" s="57" t="s">
        <v>26</v>
      </c>
      <c r="AA29" s="56"/>
      <c r="AB29" s="11"/>
      <c r="AC29" s="5"/>
      <c r="AD29" s="5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 ht="15" customHeight="1">
      <c r="A30" s="29" t="s">
        <v>2831</v>
      </c>
      <c r="B30" s="29" t="s">
        <v>2832</v>
      </c>
      <c r="C30" s="138" t="s">
        <v>2833</v>
      </c>
      <c r="D30" s="147">
        <v>2.29</v>
      </c>
      <c r="E30" s="147">
        <f t="shared" si="0"/>
        <v>0.91600000000000004</v>
      </c>
      <c r="F30" s="101">
        <v>2.125</v>
      </c>
      <c r="G30" s="101">
        <v>0.5625</v>
      </c>
      <c r="H30" s="101">
        <v>8.5</v>
      </c>
      <c r="I30" s="53">
        <v>0.04</v>
      </c>
      <c r="J30" s="54">
        <v>12</v>
      </c>
      <c r="K30" s="53">
        <v>2.25</v>
      </c>
      <c r="L30" s="53">
        <v>4</v>
      </c>
      <c r="M30" s="53">
        <v>9.5</v>
      </c>
      <c r="N30" s="53">
        <v>0.57999999999999996</v>
      </c>
      <c r="O30" s="55">
        <v>85.5</v>
      </c>
      <c r="P30" s="54">
        <v>144</v>
      </c>
      <c r="Q30" s="53">
        <v>14</v>
      </c>
      <c r="R30" s="53">
        <v>10</v>
      </c>
      <c r="S30" s="53">
        <v>10</v>
      </c>
      <c r="T30" s="53">
        <v>7.5</v>
      </c>
      <c r="U30" s="55">
        <v>0.81018518518518523</v>
      </c>
      <c r="V30" s="56"/>
      <c r="W30" s="56"/>
      <c r="X30" s="56"/>
      <c r="Y30" s="56"/>
      <c r="Z30" s="57" t="s">
        <v>26</v>
      </c>
      <c r="AA30" s="56"/>
      <c r="AB30" s="11"/>
      <c r="AC30" s="5"/>
      <c r="AD30" s="5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 ht="15" customHeight="1">
      <c r="A31" s="29" t="s">
        <v>2813</v>
      </c>
      <c r="B31" s="29" t="s">
        <v>2814</v>
      </c>
      <c r="C31" s="138" t="s">
        <v>2815</v>
      </c>
      <c r="D31" s="147">
        <v>2.29</v>
      </c>
      <c r="E31" s="147">
        <f t="shared" si="0"/>
        <v>0.91600000000000004</v>
      </c>
      <c r="F31" s="101">
        <v>2.125</v>
      </c>
      <c r="G31" s="101">
        <v>0.5625</v>
      </c>
      <c r="H31" s="101">
        <v>8.5</v>
      </c>
      <c r="I31" s="53">
        <v>0.04</v>
      </c>
      <c r="J31" s="54">
        <v>12</v>
      </c>
      <c r="K31" s="53">
        <v>2.25</v>
      </c>
      <c r="L31" s="53">
        <v>4</v>
      </c>
      <c r="M31" s="53">
        <v>9.5</v>
      </c>
      <c r="N31" s="53">
        <v>0.57999999999999996</v>
      </c>
      <c r="O31" s="55">
        <v>85.5</v>
      </c>
      <c r="P31" s="54">
        <v>144</v>
      </c>
      <c r="Q31" s="53">
        <v>14</v>
      </c>
      <c r="R31" s="53">
        <v>10</v>
      </c>
      <c r="S31" s="53">
        <v>10</v>
      </c>
      <c r="T31" s="53">
        <v>7.5</v>
      </c>
      <c r="U31" s="55">
        <v>0.81018518518518523</v>
      </c>
      <c r="V31" s="56"/>
      <c r="W31" s="56"/>
      <c r="X31" s="56"/>
      <c r="Y31" s="56"/>
      <c r="Z31" s="57" t="s">
        <v>26</v>
      </c>
      <c r="AA31" s="56"/>
      <c r="AB31" s="11"/>
      <c r="AC31" s="5"/>
      <c r="AD31" s="5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15" customHeight="1">
      <c r="A32" s="29" t="s">
        <v>2810</v>
      </c>
      <c r="B32" s="29" t="s">
        <v>2811</v>
      </c>
      <c r="C32" s="138" t="s">
        <v>2812</v>
      </c>
      <c r="D32" s="147">
        <v>2.29</v>
      </c>
      <c r="E32" s="147">
        <f t="shared" si="0"/>
        <v>0.91600000000000004</v>
      </c>
      <c r="F32" s="101">
        <v>2.125</v>
      </c>
      <c r="G32" s="101">
        <v>0.5625</v>
      </c>
      <c r="H32" s="101">
        <v>8.5</v>
      </c>
      <c r="I32" s="53">
        <v>0.04</v>
      </c>
      <c r="J32" s="54">
        <v>12</v>
      </c>
      <c r="K32" s="53">
        <v>2.25</v>
      </c>
      <c r="L32" s="53">
        <v>4</v>
      </c>
      <c r="M32" s="53">
        <v>9.5</v>
      </c>
      <c r="N32" s="53">
        <v>0.57999999999999996</v>
      </c>
      <c r="O32" s="55">
        <v>85.5</v>
      </c>
      <c r="P32" s="54">
        <v>144</v>
      </c>
      <c r="Q32" s="53">
        <v>14</v>
      </c>
      <c r="R32" s="53">
        <v>10</v>
      </c>
      <c r="S32" s="53">
        <v>10</v>
      </c>
      <c r="T32" s="53">
        <v>7.5</v>
      </c>
      <c r="U32" s="55">
        <v>0.81018518518518523</v>
      </c>
      <c r="V32" s="56"/>
      <c r="W32" s="56"/>
      <c r="X32" s="56"/>
      <c r="Y32" s="56"/>
      <c r="Z32" s="57" t="s">
        <v>26</v>
      </c>
      <c r="AA32" s="56"/>
      <c r="AB32" s="11"/>
      <c r="AC32" s="5"/>
      <c r="AD32" s="5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:47" ht="15" customHeight="1">
      <c r="A33" s="29" t="s">
        <v>2804</v>
      </c>
      <c r="B33" s="29" t="s">
        <v>2805</v>
      </c>
      <c r="C33" s="138" t="s">
        <v>2806</v>
      </c>
      <c r="D33" s="147">
        <v>2.29</v>
      </c>
      <c r="E33" s="147">
        <f t="shared" si="0"/>
        <v>0.91600000000000004</v>
      </c>
      <c r="F33" s="101">
        <v>2.125</v>
      </c>
      <c r="G33" s="101">
        <v>0.5625</v>
      </c>
      <c r="H33" s="101">
        <v>8.5</v>
      </c>
      <c r="I33" s="53">
        <v>0.04</v>
      </c>
      <c r="J33" s="54">
        <v>12</v>
      </c>
      <c r="K33" s="53">
        <v>2.25</v>
      </c>
      <c r="L33" s="53">
        <v>4</v>
      </c>
      <c r="M33" s="53">
        <v>9.5</v>
      </c>
      <c r="N33" s="53">
        <v>0.57999999999999996</v>
      </c>
      <c r="O33" s="55">
        <v>85.5</v>
      </c>
      <c r="P33" s="54">
        <v>144</v>
      </c>
      <c r="Q33" s="53">
        <v>14</v>
      </c>
      <c r="R33" s="53">
        <v>10</v>
      </c>
      <c r="S33" s="53">
        <v>10</v>
      </c>
      <c r="T33" s="53">
        <v>7.5</v>
      </c>
      <c r="U33" s="55">
        <v>0.81018518518518523</v>
      </c>
      <c r="V33" s="56"/>
      <c r="W33" s="56"/>
      <c r="X33" s="56"/>
      <c r="Y33" s="56"/>
      <c r="Z33" s="57" t="s">
        <v>26</v>
      </c>
      <c r="AA33" s="56"/>
      <c r="AB33" s="11"/>
      <c r="AC33" s="5"/>
      <c r="AD33" s="5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 ht="15" customHeight="1">
      <c r="A34" s="29" t="s">
        <v>2801</v>
      </c>
      <c r="B34" s="29" t="s">
        <v>2802</v>
      </c>
      <c r="C34" s="138" t="s">
        <v>2803</v>
      </c>
      <c r="D34" s="147">
        <v>2.29</v>
      </c>
      <c r="E34" s="147">
        <f t="shared" si="0"/>
        <v>0.91600000000000004</v>
      </c>
      <c r="F34" s="101">
        <v>2.125</v>
      </c>
      <c r="G34" s="101">
        <v>0.5625</v>
      </c>
      <c r="H34" s="101">
        <v>8.5</v>
      </c>
      <c r="I34" s="53">
        <v>0.04</v>
      </c>
      <c r="J34" s="54">
        <v>12</v>
      </c>
      <c r="K34" s="53">
        <v>2.25</v>
      </c>
      <c r="L34" s="53">
        <v>4</v>
      </c>
      <c r="M34" s="53">
        <v>9.5</v>
      </c>
      <c r="N34" s="53">
        <v>0.57999999999999996</v>
      </c>
      <c r="O34" s="55">
        <v>85.5</v>
      </c>
      <c r="P34" s="54">
        <v>144</v>
      </c>
      <c r="Q34" s="53">
        <v>14</v>
      </c>
      <c r="R34" s="53">
        <v>10</v>
      </c>
      <c r="S34" s="53">
        <v>10</v>
      </c>
      <c r="T34" s="53">
        <v>7.5</v>
      </c>
      <c r="U34" s="55">
        <v>0.81018518518518523</v>
      </c>
      <c r="V34" s="56"/>
      <c r="W34" s="56"/>
      <c r="X34" s="56"/>
      <c r="Y34" s="56"/>
      <c r="Z34" s="57" t="s">
        <v>26</v>
      </c>
      <c r="AA34" s="56"/>
      <c r="AB34" s="11"/>
      <c r="AC34" s="5"/>
      <c r="AD34" s="5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47" ht="15" customHeight="1">
      <c r="A35" s="29" t="s">
        <v>2795</v>
      </c>
      <c r="B35" s="29" t="s">
        <v>2796</v>
      </c>
      <c r="C35" s="138" t="s">
        <v>2797</v>
      </c>
      <c r="D35" s="147">
        <v>2.29</v>
      </c>
      <c r="E35" s="147">
        <f t="shared" si="0"/>
        <v>0.91600000000000004</v>
      </c>
      <c r="F35" s="101">
        <v>2.125</v>
      </c>
      <c r="G35" s="101">
        <v>0.5625</v>
      </c>
      <c r="H35" s="101">
        <v>8.5</v>
      </c>
      <c r="I35" s="53">
        <v>0.04</v>
      </c>
      <c r="J35" s="54">
        <v>12</v>
      </c>
      <c r="K35" s="53">
        <v>2.25</v>
      </c>
      <c r="L35" s="53">
        <v>4</v>
      </c>
      <c r="M35" s="53">
        <v>9.5</v>
      </c>
      <c r="N35" s="53">
        <v>0.57999999999999996</v>
      </c>
      <c r="O35" s="55">
        <v>85.5</v>
      </c>
      <c r="P35" s="54">
        <v>144</v>
      </c>
      <c r="Q35" s="53">
        <v>14</v>
      </c>
      <c r="R35" s="53">
        <v>10</v>
      </c>
      <c r="S35" s="53">
        <v>10</v>
      </c>
      <c r="T35" s="53">
        <v>7.5</v>
      </c>
      <c r="U35" s="55">
        <v>0.81018518518518523</v>
      </c>
      <c r="V35" s="56"/>
      <c r="W35" s="56"/>
      <c r="X35" s="56"/>
      <c r="Y35" s="56"/>
      <c r="Z35" s="57" t="s">
        <v>26</v>
      </c>
      <c r="AA35" s="56"/>
      <c r="AB35" s="11"/>
      <c r="AC35" s="5"/>
      <c r="AD35" s="5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1:47" ht="15" customHeight="1">
      <c r="A36" s="29" t="s">
        <v>2861</v>
      </c>
      <c r="B36" s="29" t="s">
        <v>2862</v>
      </c>
      <c r="C36" s="138" t="s">
        <v>2863</v>
      </c>
      <c r="D36" s="147">
        <v>2.29</v>
      </c>
      <c r="E36" s="147">
        <f t="shared" si="0"/>
        <v>0.91600000000000004</v>
      </c>
      <c r="F36" s="101">
        <v>2.125</v>
      </c>
      <c r="G36" s="101">
        <v>0.5625</v>
      </c>
      <c r="H36" s="101">
        <v>8.5</v>
      </c>
      <c r="I36" s="53">
        <v>0.04</v>
      </c>
      <c r="J36" s="54">
        <v>12</v>
      </c>
      <c r="K36" s="53">
        <v>2.25</v>
      </c>
      <c r="L36" s="53">
        <v>4</v>
      </c>
      <c r="M36" s="53">
        <v>9.5</v>
      </c>
      <c r="N36" s="53">
        <v>0.57999999999999996</v>
      </c>
      <c r="O36" s="55">
        <v>85.5</v>
      </c>
      <c r="P36" s="54">
        <v>144</v>
      </c>
      <c r="Q36" s="53">
        <v>14</v>
      </c>
      <c r="R36" s="53">
        <v>10</v>
      </c>
      <c r="S36" s="53">
        <v>10</v>
      </c>
      <c r="T36" s="53">
        <v>7.5</v>
      </c>
      <c r="U36" s="55">
        <v>0.81018518518518523</v>
      </c>
      <c r="V36" s="56"/>
      <c r="W36" s="56"/>
      <c r="X36" s="56"/>
      <c r="Y36" s="56"/>
      <c r="Z36" s="57" t="s">
        <v>26</v>
      </c>
      <c r="AA36" s="56"/>
      <c r="AB36" s="11"/>
      <c r="AC36" s="5"/>
      <c r="AD36" s="5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1:47" ht="15" customHeight="1">
      <c r="A37" s="29" t="s">
        <v>2858</v>
      </c>
      <c r="B37" s="29" t="s">
        <v>2859</v>
      </c>
      <c r="C37" s="138" t="s">
        <v>2860</v>
      </c>
      <c r="D37" s="147">
        <v>2.29</v>
      </c>
      <c r="E37" s="147">
        <f t="shared" si="0"/>
        <v>0.91600000000000004</v>
      </c>
      <c r="F37" s="101">
        <v>2.125</v>
      </c>
      <c r="G37" s="101">
        <v>0.5625</v>
      </c>
      <c r="H37" s="101">
        <v>8.5</v>
      </c>
      <c r="I37" s="53">
        <v>0.04</v>
      </c>
      <c r="J37" s="54">
        <v>12</v>
      </c>
      <c r="K37" s="53">
        <v>2.25</v>
      </c>
      <c r="L37" s="53">
        <v>4</v>
      </c>
      <c r="M37" s="53">
        <v>9.5</v>
      </c>
      <c r="N37" s="53">
        <v>0.57999999999999996</v>
      </c>
      <c r="O37" s="55">
        <v>85.5</v>
      </c>
      <c r="P37" s="54">
        <v>144</v>
      </c>
      <c r="Q37" s="53">
        <v>14</v>
      </c>
      <c r="R37" s="53">
        <v>10</v>
      </c>
      <c r="S37" s="53">
        <v>10</v>
      </c>
      <c r="T37" s="53">
        <v>7.5</v>
      </c>
      <c r="U37" s="55">
        <v>0.81018518518518523</v>
      </c>
      <c r="V37" s="56"/>
      <c r="W37" s="56"/>
      <c r="X37" s="56"/>
      <c r="Y37" s="56"/>
      <c r="Z37" s="57" t="s">
        <v>26</v>
      </c>
      <c r="AA37" s="56"/>
      <c r="AB37" s="11"/>
      <c r="AC37" s="5"/>
      <c r="AD37" s="5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47" ht="15" customHeight="1">
      <c r="A38" s="29" t="s">
        <v>2855</v>
      </c>
      <c r="B38" s="29" t="s">
        <v>2856</v>
      </c>
      <c r="C38" s="138" t="s">
        <v>2857</v>
      </c>
      <c r="D38" s="147">
        <v>2.29</v>
      </c>
      <c r="E38" s="147">
        <f t="shared" si="0"/>
        <v>0.91600000000000004</v>
      </c>
      <c r="F38" s="101">
        <v>2.125</v>
      </c>
      <c r="G38" s="101">
        <v>0.5625</v>
      </c>
      <c r="H38" s="101">
        <v>8.5</v>
      </c>
      <c r="I38" s="53">
        <v>0.04</v>
      </c>
      <c r="J38" s="54">
        <v>12</v>
      </c>
      <c r="K38" s="53">
        <v>2.25</v>
      </c>
      <c r="L38" s="53">
        <v>4</v>
      </c>
      <c r="M38" s="53">
        <v>9.5</v>
      </c>
      <c r="N38" s="53">
        <v>0.57999999999999996</v>
      </c>
      <c r="O38" s="55">
        <v>85.5</v>
      </c>
      <c r="P38" s="54">
        <v>144</v>
      </c>
      <c r="Q38" s="53">
        <v>14</v>
      </c>
      <c r="R38" s="53">
        <v>10</v>
      </c>
      <c r="S38" s="53">
        <v>10</v>
      </c>
      <c r="T38" s="53">
        <v>7.5</v>
      </c>
      <c r="U38" s="55">
        <v>0.81018518518518523</v>
      </c>
      <c r="V38" s="56"/>
      <c r="W38" s="56"/>
      <c r="X38" s="56"/>
      <c r="Y38" s="56"/>
      <c r="Z38" s="57" t="s">
        <v>26</v>
      </c>
      <c r="AA38" s="56"/>
      <c r="AB38" s="11"/>
      <c r="AC38" s="5"/>
      <c r="AD38" s="5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47" ht="15" customHeight="1">
      <c r="A39" s="29" t="s">
        <v>2849</v>
      </c>
      <c r="B39" s="29" t="s">
        <v>2850</v>
      </c>
      <c r="C39" s="138" t="s">
        <v>2851</v>
      </c>
      <c r="D39" s="147">
        <v>2.29</v>
      </c>
      <c r="E39" s="147">
        <f t="shared" si="0"/>
        <v>0.91600000000000004</v>
      </c>
      <c r="F39" s="101">
        <v>2.125</v>
      </c>
      <c r="G39" s="101">
        <v>0.5625</v>
      </c>
      <c r="H39" s="101">
        <v>8.5</v>
      </c>
      <c r="I39" s="53">
        <v>0.04</v>
      </c>
      <c r="J39" s="54">
        <v>12</v>
      </c>
      <c r="K39" s="53">
        <v>2.25</v>
      </c>
      <c r="L39" s="53">
        <v>4</v>
      </c>
      <c r="M39" s="53">
        <v>9.5</v>
      </c>
      <c r="N39" s="53">
        <v>0.57999999999999996</v>
      </c>
      <c r="O39" s="55">
        <v>85.5</v>
      </c>
      <c r="P39" s="54">
        <v>144</v>
      </c>
      <c r="Q39" s="53">
        <v>14</v>
      </c>
      <c r="R39" s="53">
        <v>10</v>
      </c>
      <c r="S39" s="53">
        <v>10</v>
      </c>
      <c r="T39" s="53">
        <v>7.5</v>
      </c>
      <c r="U39" s="55">
        <v>0.81018518518518523</v>
      </c>
      <c r="V39" s="56"/>
      <c r="W39" s="56"/>
      <c r="X39" s="56"/>
      <c r="Y39" s="56"/>
      <c r="Z39" s="57" t="s">
        <v>26</v>
      </c>
      <c r="AA39" s="56"/>
      <c r="AB39" s="11"/>
      <c r="AC39" s="5"/>
      <c r="AD39" s="5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1:47" ht="15" customHeight="1">
      <c r="A40" s="29" t="s">
        <v>2846</v>
      </c>
      <c r="B40" s="29" t="s">
        <v>2847</v>
      </c>
      <c r="C40" s="138" t="s">
        <v>2848</v>
      </c>
      <c r="D40" s="147">
        <v>2.29</v>
      </c>
      <c r="E40" s="147">
        <f t="shared" si="0"/>
        <v>0.91600000000000004</v>
      </c>
      <c r="F40" s="101">
        <v>2.125</v>
      </c>
      <c r="G40" s="101">
        <v>0.5625</v>
      </c>
      <c r="H40" s="101">
        <v>8.5</v>
      </c>
      <c r="I40" s="53">
        <v>0.04</v>
      </c>
      <c r="J40" s="54">
        <v>12</v>
      </c>
      <c r="K40" s="53">
        <v>2.25</v>
      </c>
      <c r="L40" s="53">
        <v>4</v>
      </c>
      <c r="M40" s="53">
        <v>9.5</v>
      </c>
      <c r="N40" s="53">
        <v>0.57999999999999996</v>
      </c>
      <c r="O40" s="55">
        <v>85.5</v>
      </c>
      <c r="P40" s="54">
        <v>144</v>
      </c>
      <c r="Q40" s="53">
        <v>14</v>
      </c>
      <c r="R40" s="53">
        <v>10</v>
      </c>
      <c r="S40" s="53">
        <v>10</v>
      </c>
      <c r="T40" s="53">
        <v>7.5</v>
      </c>
      <c r="U40" s="55">
        <v>0.81018518518518523</v>
      </c>
      <c r="V40" s="56"/>
      <c r="W40" s="56"/>
      <c r="X40" s="56"/>
      <c r="Y40" s="56"/>
      <c r="Z40" s="57" t="s">
        <v>26</v>
      </c>
      <c r="AA40" s="56"/>
      <c r="AB40" s="11"/>
      <c r="AC40" s="5"/>
      <c r="AD40" s="5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1:47" ht="15" customHeight="1">
      <c r="A41" s="29" t="s">
        <v>2843</v>
      </c>
      <c r="B41" s="29" t="s">
        <v>2844</v>
      </c>
      <c r="C41" s="138" t="s">
        <v>2845</v>
      </c>
      <c r="D41" s="147">
        <v>2.29</v>
      </c>
      <c r="E41" s="147">
        <f t="shared" si="0"/>
        <v>0.91600000000000004</v>
      </c>
      <c r="F41" s="101">
        <v>2.125</v>
      </c>
      <c r="G41" s="101">
        <v>0.5625</v>
      </c>
      <c r="H41" s="101">
        <v>8.5</v>
      </c>
      <c r="I41" s="53">
        <v>0.04</v>
      </c>
      <c r="J41" s="54">
        <v>12</v>
      </c>
      <c r="K41" s="53">
        <v>2.25</v>
      </c>
      <c r="L41" s="53">
        <v>4</v>
      </c>
      <c r="M41" s="53">
        <v>9.5</v>
      </c>
      <c r="N41" s="53">
        <v>0.57999999999999996</v>
      </c>
      <c r="O41" s="55">
        <v>85.5</v>
      </c>
      <c r="P41" s="54">
        <v>144</v>
      </c>
      <c r="Q41" s="53">
        <v>14</v>
      </c>
      <c r="R41" s="53">
        <v>10</v>
      </c>
      <c r="S41" s="53">
        <v>10</v>
      </c>
      <c r="T41" s="53">
        <v>7.5</v>
      </c>
      <c r="U41" s="55">
        <v>0.81018518518518523</v>
      </c>
      <c r="V41" s="56"/>
      <c r="W41" s="56"/>
      <c r="X41" s="56"/>
      <c r="Y41" s="56"/>
      <c r="Z41" s="57" t="s">
        <v>26</v>
      </c>
      <c r="AA41" s="56"/>
      <c r="AB41" s="11"/>
      <c r="AC41" s="5"/>
      <c r="AD41" s="5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1:47" ht="15" customHeight="1">
      <c r="A42" s="29" t="s">
        <v>2837</v>
      </c>
      <c r="B42" s="29" t="s">
        <v>2838</v>
      </c>
      <c r="C42" s="138" t="s">
        <v>2839</v>
      </c>
      <c r="D42" s="147">
        <v>2.29</v>
      </c>
      <c r="E42" s="147">
        <f t="shared" si="0"/>
        <v>0.91600000000000004</v>
      </c>
      <c r="F42" s="101">
        <v>2.125</v>
      </c>
      <c r="G42" s="101">
        <v>0.5625</v>
      </c>
      <c r="H42" s="101">
        <v>8.5</v>
      </c>
      <c r="I42" s="53">
        <v>0.04</v>
      </c>
      <c r="J42" s="54">
        <v>12</v>
      </c>
      <c r="K42" s="53">
        <v>2.25</v>
      </c>
      <c r="L42" s="53">
        <v>4</v>
      </c>
      <c r="M42" s="53">
        <v>9.5</v>
      </c>
      <c r="N42" s="53">
        <v>0.57999999999999996</v>
      </c>
      <c r="O42" s="55">
        <v>85.5</v>
      </c>
      <c r="P42" s="54">
        <v>144</v>
      </c>
      <c r="Q42" s="53">
        <v>14</v>
      </c>
      <c r="R42" s="53">
        <v>10</v>
      </c>
      <c r="S42" s="53">
        <v>10</v>
      </c>
      <c r="T42" s="53">
        <v>7.5</v>
      </c>
      <c r="U42" s="55">
        <v>0.81018518518518523</v>
      </c>
      <c r="V42" s="56"/>
      <c r="W42" s="56"/>
      <c r="X42" s="56"/>
      <c r="Y42" s="56"/>
      <c r="Z42" s="57" t="s">
        <v>26</v>
      </c>
      <c r="AA42" s="56"/>
      <c r="AB42" s="11"/>
      <c r="AC42" s="5"/>
      <c r="AD42" s="5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1:47" ht="15" customHeight="1">
      <c r="A43" s="29" t="s">
        <v>2834</v>
      </c>
      <c r="B43" s="29" t="s">
        <v>2835</v>
      </c>
      <c r="C43" s="138" t="s">
        <v>2836</v>
      </c>
      <c r="D43" s="147">
        <v>2.29</v>
      </c>
      <c r="E43" s="147">
        <f t="shared" si="0"/>
        <v>0.91600000000000004</v>
      </c>
      <c r="F43" s="101">
        <v>2.125</v>
      </c>
      <c r="G43" s="101">
        <v>0.5625</v>
      </c>
      <c r="H43" s="101">
        <v>8.5</v>
      </c>
      <c r="I43" s="53">
        <v>0.04</v>
      </c>
      <c r="J43" s="54">
        <v>12</v>
      </c>
      <c r="K43" s="53">
        <v>2.25</v>
      </c>
      <c r="L43" s="53">
        <v>4</v>
      </c>
      <c r="M43" s="53">
        <v>9.5</v>
      </c>
      <c r="N43" s="53">
        <v>0.57999999999999996</v>
      </c>
      <c r="O43" s="55">
        <v>85.5</v>
      </c>
      <c r="P43" s="54">
        <v>144</v>
      </c>
      <c r="Q43" s="53">
        <v>14</v>
      </c>
      <c r="R43" s="53">
        <v>10</v>
      </c>
      <c r="S43" s="53">
        <v>10</v>
      </c>
      <c r="T43" s="53">
        <v>7.5</v>
      </c>
      <c r="U43" s="55">
        <v>0.81018518518518523</v>
      </c>
      <c r="V43" s="56"/>
      <c r="W43" s="56"/>
      <c r="X43" s="56"/>
      <c r="Y43" s="56"/>
      <c r="Z43" s="57" t="s">
        <v>26</v>
      </c>
      <c r="AA43" s="56"/>
      <c r="AB43" s="11"/>
      <c r="AC43" s="5"/>
      <c r="AD43" s="5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1:47" ht="15" customHeight="1">
      <c r="A44" s="29" t="s">
        <v>2828</v>
      </c>
      <c r="B44" s="29" t="s">
        <v>2829</v>
      </c>
      <c r="C44" s="138" t="s">
        <v>2830</v>
      </c>
      <c r="D44" s="147">
        <v>2.29</v>
      </c>
      <c r="E44" s="147">
        <f t="shared" si="0"/>
        <v>0.91600000000000004</v>
      </c>
      <c r="F44" s="101">
        <v>2.125</v>
      </c>
      <c r="G44" s="101">
        <v>0.5625</v>
      </c>
      <c r="H44" s="101">
        <v>8.5</v>
      </c>
      <c r="I44" s="53">
        <v>0.04</v>
      </c>
      <c r="J44" s="54">
        <v>12</v>
      </c>
      <c r="K44" s="53">
        <v>2.25</v>
      </c>
      <c r="L44" s="53">
        <v>4</v>
      </c>
      <c r="M44" s="53">
        <v>9.5</v>
      </c>
      <c r="N44" s="53">
        <v>0.57999999999999996</v>
      </c>
      <c r="O44" s="55">
        <v>85.5</v>
      </c>
      <c r="P44" s="54">
        <v>144</v>
      </c>
      <c r="Q44" s="53">
        <v>14</v>
      </c>
      <c r="R44" s="53">
        <v>10</v>
      </c>
      <c r="S44" s="53">
        <v>10</v>
      </c>
      <c r="T44" s="53">
        <v>7.5</v>
      </c>
      <c r="U44" s="55">
        <v>0.81018518518518523</v>
      </c>
      <c r="V44" s="56"/>
      <c r="W44" s="56"/>
      <c r="X44" s="56"/>
      <c r="Y44" s="56"/>
      <c r="Z44" s="57" t="s">
        <v>26</v>
      </c>
      <c r="AA44" s="56"/>
      <c r="AB44" s="11"/>
      <c r="AC44" s="5"/>
      <c r="AD44" s="5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1:47" ht="15" customHeight="1">
      <c r="A45" s="29" t="s">
        <v>2825</v>
      </c>
      <c r="B45" s="29" t="s">
        <v>2826</v>
      </c>
      <c r="C45" s="138" t="s">
        <v>2827</v>
      </c>
      <c r="D45" s="147">
        <v>2.29</v>
      </c>
      <c r="E45" s="147">
        <f t="shared" si="0"/>
        <v>0.91600000000000004</v>
      </c>
      <c r="F45" s="101">
        <v>2.125</v>
      </c>
      <c r="G45" s="101">
        <v>0.5625</v>
      </c>
      <c r="H45" s="101">
        <v>8.5</v>
      </c>
      <c r="I45" s="53">
        <v>0.04</v>
      </c>
      <c r="J45" s="54">
        <v>12</v>
      </c>
      <c r="K45" s="53">
        <v>2.25</v>
      </c>
      <c r="L45" s="53">
        <v>4</v>
      </c>
      <c r="M45" s="53">
        <v>9.5</v>
      </c>
      <c r="N45" s="53">
        <v>0.57999999999999996</v>
      </c>
      <c r="O45" s="55">
        <v>85.5</v>
      </c>
      <c r="P45" s="54">
        <v>144</v>
      </c>
      <c r="Q45" s="53">
        <v>14</v>
      </c>
      <c r="R45" s="53">
        <v>10</v>
      </c>
      <c r="S45" s="53">
        <v>10</v>
      </c>
      <c r="T45" s="53">
        <v>7.5</v>
      </c>
      <c r="U45" s="55">
        <v>0.81018518518518523</v>
      </c>
      <c r="V45" s="56"/>
      <c r="W45" s="56"/>
      <c r="X45" s="56"/>
      <c r="Y45" s="56"/>
      <c r="Z45" s="57" t="s">
        <v>26</v>
      </c>
      <c r="AA45" s="56"/>
      <c r="AB45" s="11"/>
      <c r="AC45" s="5"/>
      <c r="AD45" s="5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1:47" ht="15" customHeight="1">
      <c r="A46" s="29" t="s">
        <v>2822</v>
      </c>
      <c r="B46" s="29" t="s">
        <v>2823</v>
      </c>
      <c r="C46" s="138" t="s">
        <v>2824</v>
      </c>
      <c r="D46" s="147">
        <v>2.29</v>
      </c>
      <c r="E46" s="147">
        <f t="shared" si="0"/>
        <v>0.91600000000000004</v>
      </c>
      <c r="F46" s="101">
        <v>2.125</v>
      </c>
      <c r="G46" s="101">
        <v>0.5625</v>
      </c>
      <c r="H46" s="101">
        <v>8.5</v>
      </c>
      <c r="I46" s="53">
        <v>0.04</v>
      </c>
      <c r="J46" s="54">
        <v>12</v>
      </c>
      <c r="K46" s="53">
        <v>2.25</v>
      </c>
      <c r="L46" s="53">
        <v>4</v>
      </c>
      <c r="M46" s="53">
        <v>9.5</v>
      </c>
      <c r="N46" s="53">
        <v>0.57999999999999996</v>
      </c>
      <c r="O46" s="55">
        <v>85.5</v>
      </c>
      <c r="P46" s="54">
        <v>144</v>
      </c>
      <c r="Q46" s="53">
        <v>14</v>
      </c>
      <c r="R46" s="53">
        <v>10</v>
      </c>
      <c r="S46" s="53">
        <v>10</v>
      </c>
      <c r="T46" s="53">
        <v>7.5</v>
      </c>
      <c r="U46" s="55">
        <v>0.81018518518518523</v>
      </c>
      <c r="V46" s="56"/>
      <c r="W46" s="56"/>
      <c r="X46" s="56"/>
      <c r="Y46" s="56"/>
      <c r="Z46" s="57" t="s">
        <v>26</v>
      </c>
      <c r="AA46" s="56"/>
      <c r="AB46" s="11"/>
      <c r="AC46" s="5"/>
      <c r="AD46" s="5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1:47" ht="15" customHeight="1">
      <c r="A47" s="29" t="s">
        <v>2819</v>
      </c>
      <c r="B47" s="29" t="s">
        <v>2820</v>
      </c>
      <c r="C47" s="138" t="s">
        <v>2821</v>
      </c>
      <c r="D47" s="147">
        <v>2.29</v>
      </c>
      <c r="E47" s="147">
        <f t="shared" si="0"/>
        <v>0.91600000000000004</v>
      </c>
      <c r="F47" s="101">
        <v>2.125</v>
      </c>
      <c r="G47" s="101">
        <v>0.5625</v>
      </c>
      <c r="H47" s="101">
        <v>8.5</v>
      </c>
      <c r="I47" s="53">
        <v>0.04</v>
      </c>
      <c r="J47" s="54">
        <v>12</v>
      </c>
      <c r="K47" s="53">
        <v>2.25</v>
      </c>
      <c r="L47" s="53">
        <v>4</v>
      </c>
      <c r="M47" s="53">
        <v>9.5</v>
      </c>
      <c r="N47" s="53">
        <v>0.57999999999999996</v>
      </c>
      <c r="O47" s="55">
        <v>85.5</v>
      </c>
      <c r="P47" s="54">
        <v>144</v>
      </c>
      <c r="Q47" s="53">
        <v>14</v>
      </c>
      <c r="R47" s="53">
        <v>10</v>
      </c>
      <c r="S47" s="53">
        <v>10</v>
      </c>
      <c r="T47" s="53">
        <v>7.5</v>
      </c>
      <c r="U47" s="55">
        <v>0.81018518518518523</v>
      </c>
      <c r="V47" s="56"/>
      <c r="W47" s="56"/>
      <c r="X47" s="56"/>
      <c r="Y47" s="56"/>
      <c r="Z47" s="57" t="s">
        <v>26</v>
      </c>
      <c r="AA47" s="56"/>
      <c r="AB47" s="11"/>
      <c r="AC47" s="5"/>
      <c r="AD47" s="5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47" ht="15" customHeight="1">
      <c r="A48" s="29" t="s">
        <v>2816</v>
      </c>
      <c r="B48" s="29" t="s">
        <v>2817</v>
      </c>
      <c r="C48" s="138" t="s">
        <v>2818</v>
      </c>
      <c r="D48" s="147">
        <v>2.29</v>
      </c>
      <c r="E48" s="147">
        <f t="shared" si="0"/>
        <v>0.91600000000000004</v>
      </c>
      <c r="F48" s="101">
        <v>2.125</v>
      </c>
      <c r="G48" s="101">
        <v>0.5625</v>
      </c>
      <c r="H48" s="101">
        <v>8.5</v>
      </c>
      <c r="I48" s="53">
        <v>0.04</v>
      </c>
      <c r="J48" s="54">
        <v>12</v>
      </c>
      <c r="K48" s="53">
        <v>2.25</v>
      </c>
      <c r="L48" s="53">
        <v>4</v>
      </c>
      <c r="M48" s="53">
        <v>9.5</v>
      </c>
      <c r="N48" s="53">
        <v>0.57999999999999996</v>
      </c>
      <c r="O48" s="55">
        <v>85.5</v>
      </c>
      <c r="P48" s="54">
        <v>144</v>
      </c>
      <c r="Q48" s="53">
        <v>14</v>
      </c>
      <c r="R48" s="53">
        <v>10</v>
      </c>
      <c r="S48" s="53">
        <v>10</v>
      </c>
      <c r="T48" s="53">
        <v>7.5</v>
      </c>
      <c r="U48" s="55">
        <v>0.81018518518518523</v>
      </c>
      <c r="V48" s="56"/>
      <c r="W48" s="56"/>
      <c r="X48" s="56"/>
      <c r="Y48" s="56"/>
      <c r="Z48" s="57" t="s">
        <v>26</v>
      </c>
      <c r="AA48" s="56"/>
      <c r="AB48" s="11"/>
      <c r="AC48" s="5"/>
      <c r="AD48" s="5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ht="15" customHeight="1">
      <c r="A49" s="29" t="s">
        <v>2807</v>
      </c>
      <c r="B49" s="29" t="s">
        <v>2808</v>
      </c>
      <c r="C49" s="138" t="s">
        <v>2809</v>
      </c>
      <c r="D49" s="147">
        <v>2.29</v>
      </c>
      <c r="E49" s="147">
        <f t="shared" si="0"/>
        <v>0.91600000000000004</v>
      </c>
      <c r="F49" s="101">
        <v>2.125</v>
      </c>
      <c r="G49" s="101">
        <v>0.5625</v>
      </c>
      <c r="H49" s="101">
        <v>8.5</v>
      </c>
      <c r="I49" s="53">
        <v>0.04</v>
      </c>
      <c r="J49" s="54">
        <v>12</v>
      </c>
      <c r="K49" s="53">
        <v>2.25</v>
      </c>
      <c r="L49" s="53">
        <v>4</v>
      </c>
      <c r="M49" s="53">
        <v>9.5</v>
      </c>
      <c r="N49" s="53">
        <v>0.57999999999999996</v>
      </c>
      <c r="O49" s="55">
        <v>85.5</v>
      </c>
      <c r="P49" s="54">
        <v>144</v>
      </c>
      <c r="Q49" s="53">
        <v>14</v>
      </c>
      <c r="R49" s="53">
        <v>10</v>
      </c>
      <c r="S49" s="53">
        <v>10</v>
      </c>
      <c r="T49" s="53">
        <v>7.5</v>
      </c>
      <c r="U49" s="55">
        <v>0.81018518518518523</v>
      </c>
      <c r="V49" s="56"/>
      <c r="W49" s="56"/>
      <c r="X49" s="56"/>
      <c r="Y49" s="56"/>
      <c r="Z49" s="57" t="s">
        <v>26</v>
      </c>
      <c r="AA49" s="56"/>
      <c r="AB49" s="11"/>
      <c r="AC49" s="5"/>
      <c r="AD49" s="5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ht="15" customHeight="1">
      <c r="A50" s="29" t="s">
        <v>2798</v>
      </c>
      <c r="B50" s="29" t="s">
        <v>2799</v>
      </c>
      <c r="C50" s="138" t="s">
        <v>2800</v>
      </c>
      <c r="D50" s="147">
        <v>2.29</v>
      </c>
      <c r="E50" s="147">
        <f t="shared" si="0"/>
        <v>0.91600000000000004</v>
      </c>
      <c r="F50" s="101">
        <v>2.125</v>
      </c>
      <c r="G50" s="101">
        <v>0.5625</v>
      </c>
      <c r="H50" s="101">
        <v>8.5</v>
      </c>
      <c r="I50" s="53">
        <v>0.04</v>
      </c>
      <c r="J50" s="54">
        <v>12</v>
      </c>
      <c r="K50" s="53">
        <v>2.25</v>
      </c>
      <c r="L50" s="53">
        <v>4</v>
      </c>
      <c r="M50" s="53">
        <v>9.5</v>
      </c>
      <c r="N50" s="53">
        <v>0.57999999999999996</v>
      </c>
      <c r="O50" s="55">
        <v>85.5</v>
      </c>
      <c r="P50" s="54">
        <v>144</v>
      </c>
      <c r="Q50" s="53">
        <v>14</v>
      </c>
      <c r="R50" s="53">
        <v>10</v>
      </c>
      <c r="S50" s="53">
        <v>10</v>
      </c>
      <c r="T50" s="53">
        <v>7.5</v>
      </c>
      <c r="U50" s="55">
        <v>0.81018518518518523</v>
      </c>
      <c r="V50" s="56"/>
      <c r="W50" s="56"/>
      <c r="X50" s="56"/>
      <c r="Y50" s="56"/>
      <c r="Z50" s="57" t="s">
        <v>26</v>
      </c>
      <c r="AA50" s="56"/>
      <c r="AB50" s="11"/>
      <c r="AC50" s="5"/>
      <c r="AD50" s="5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 ht="15" customHeight="1">
      <c r="A51" s="29" t="s">
        <v>5375</v>
      </c>
      <c r="B51" s="29" t="s">
        <v>2867</v>
      </c>
      <c r="C51" s="138" t="s">
        <v>2868</v>
      </c>
      <c r="D51" s="147">
        <v>13.24</v>
      </c>
      <c r="E51" s="147">
        <f t="shared" si="0"/>
        <v>5.2960000000000003</v>
      </c>
      <c r="F51" s="101">
        <v>3.875</v>
      </c>
      <c r="G51" s="101">
        <v>0.5</v>
      </c>
      <c r="H51" s="101">
        <v>8.25</v>
      </c>
      <c r="I51" s="53">
        <v>0.2</v>
      </c>
      <c r="J51" s="54">
        <v>1</v>
      </c>
      <c r="K51" s="53">
        <v>3.88</v>
      </c>
      <c r="L51" s="53">
        <v>0.5</v>
      </c>
      <c r="M51" s="53">
        <v>8.25</v>
      </c>
      <c r="N51" s="53">
        <v>0.2</v>
      </c>
      <c r="O51" s="55">
        <v>15.7421875</v>
      </c>
      <c r="P51" s="54">
        <v>144</v>
      </c>
      <c r="Q51" s="53">
        <v>20</v>
      </c>
      <c r="R51" s="53">
        <v>14</v>
      </c>
      <c r="S51" s="53">
        <v>10</v>
      </c>
      <c r="T51" s="53">
        <v>29.5</v>
      </c>
      <c r="U51" s="55">
        <v>1.62037037037037</v>
      </c>
      <c r="V51" s="56"/>
      <c r="W51" s="56"/>
      <c r="X51" s="56"/>
      <c r="Y51" s="56"/>
      <c r="Z51" s="57" t="s">
        <v>26</v>
      </c>
      <c r="AA51" s="56"/>
      <c r="AB51" s="11"/>
      <c r="AC51" s="5"/>
      <c r="AD51" s="5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 ht="15" customHeight="1">
      <c r="A52" s="29" t="s">
        <v>2869</v>
      </c>
      <c r="B52" s="29" t="s">
        <v>2870</v>
      </c>
      <c r="C52" s="138" t="s">
        <v>5605</v>
      </c>
      <c r="D52" s="147">
        <v>13.24</v>
      </c>
      <c r="E52" s="147">
        <f t="shared" si="0"/>
        <v>5.2960000000000003</v>
      </c>
      <c r="F52" s="101">
        <v>3.875</v>
      </c>
      <c r="G52" s="101">
        <v>0.5</v>
      </c>
      <c r="H52" s="101">
        <v>8.25</v>
      </c>
      <c r="I52" s="53">
        <v>0.2</v>
      </c>
      <c r="J52" s="54">
        <v>1</v>
      </c>
      <c r="K52" s="53">
        <v>3.88</v>
      </c>
      <c r="L52" s="53">
        <v>0.5</v>
      </c>
      <c r="M52" s="53">
        <v>8.25</v>
      </c>
      <c r="N52" s="53">
        <v>0.2</v>
      </c>
      <c r="O52" s="55">
        <v>15.7421875</v>
      </c>
      <c r="P52" s="54">
        <v>144</v>
      </c>
      <c r="Q52" s="53">
        <v>20</v>
      </c>
      <c r="R52" s="53">
        <v>14</v>
      </c>
      <c r="S52" s="53">
        <v>10</v>
      </c>
      <c r="T52" s="53">
        <v>29.5</v>
      </c>
      <c r="U52" s="55">
        <v>1.62037037037037</v>
      </c>
      <c r="V52" s="56"/>
      <c r="W52" s="56"/>
      <c r="X52" s="56"/>
      <c r="Y52" s="56"/>
      <c r="Z52" s="57" t="s">
        <v>26</v>
      </c>
      <c r="AA52" s="56"/>
      <c r="AB52" s="11"/>
      <c r="AC52" s="5"/>
      <c r="AD52" s="5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 ht="15" customHeight="1">
      <c r="A53" s="29" t="s">
        <v>2871</v>
      </c>
      <c r="B53" s="29" t="s">
        <v>2872</v>
      </c>
      <c r="C53" s="138" t="s">
        <v>5606</v>
      </c>
      <c r="D53" s="147">
        <v>13.24</v>
      </c>
      <c r="E53" s="147">
        <f t="shared" si="0"/>
        <v>5.2960000000000003</v>
      </c>
      <c r="F53" s="101">
        <v>3.875</v>
      </c>
      <c r="G53" s="101">
        <v>0.5</v>
      </c>
      <c r="H53" s="101">
        <v>8.25</v>
      </c>
      <c r="I53" s="53">
        <v>0.2</v>
      </c>
      <c r="J53" s="54">
        <v>1</v>
      </c>
      <c r="K53" s="53">
        <v>3.88</v>
      </c>
      <c r="L53" s="53">
        <v>0.5</v>
      </c>
      <c r="M53" s="53">
        <v>8.25</v>
      </c>
      <c r="N53" s="53">
        <v>0.2</v>
      </c>
      <c r="O53" s="55">
        <v>15.7421875</v>
      </c>
      <c r="P53" s="54">
        <v>144</v>
      </c>
      <c r="Q53" s="53">
        <v>20</v>
      </c>
      <c r="R53" s="53">
        <v>14</v>
      </c>
      <c r="S53" s="53">
        <v>10</v>
      </c>
      <c r="T53" s="53">
        <v>29.5</v>
      </c>
      <c r="U53" s="55">
        <v>1.62037037037037</v>
      </c>
      <c r="V53" s="56"/>
      <c r="W53" s="56"/>
      <c r="X53" s="56"/>
      <c r="Y53" s="56"/>
      <c r="Z53" s="57" t="s">
        <v>26</v>
      </c>
      <c r="AA53" s="56"/>
      <c r="AB53" s="11"/>
      <c r="AC53" s="5"/>
      <c r="AD53" s="5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 ht="15" customHeight="1">
      <c r="A54" s="29" t="s">
        <v>2873</v>
      </c>
      <c r="B54" s="29" t="s">
        <v>2874</v>
      </c>
      <c r="C54" s="138" t="s">
        <v>5603</v>
      </c>
      <c r="D54" s="147">
        <v>26.38</v>
      </c>
      <c r="E54" s="147">
        <f t="shared" si="0"/>
        <v>10.552</v>
      </c>
      <c r="F54" s="101">
        <v>6.875</v>
      </c>
      <c r="G54" s="101">
        <v>0.5</v>
      </c>
      <c r="H54" s="101">
        <v>8.25</v>
      </c>
      <c r="I54" s="53">
        <v>0.39</v>
      </c>
      <c r="J54" s="54">
        <v>1</v>
      </c>
      <c r="K54" s="53">
        <v>6.875</v>
      </c>
      <c r="L54" s="53">
        <v>0.5</v>
      </c>
      <c r="M54" s="53">
        <v>8.25</v>
      </c>
      <c r="N54" s="53">
        <v>0.39</v>
      </c>
      <c r="O54" s="55">
        <v>28</v>
      </c>
      <c r="P54" s="54">
        <v>72</v>
      </c>
      <c r="Q54" s="53">
        <v>20</v>
      </c>
      <c r="R54" s="53">
        <v>14</v>
      </c>
      <c r="S54" s="53">
        <v>10</v>
      </c>
      <c r="T54" s="53">
        <v>31</v>
      </c>
      <c r="U54" s="55">
        <v>1.62037037037037</v>
      </c>
      <c r="V54" s="56"/>
      <c r="W54" s="56"/>
      <c r="X54" s="56"/>
      <c r="Y54" s="56"/>
      <c r="Z54" s="57" t="s">
        <v>26</v>
      </c>
      <c r="AA54" s="56"/>
      <c r="AB54" s="11"/>
      <c r="AC54" s="5"/>
      <c r="AD54" s="5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 ht="15" customHeight="1">
      <c r="A55" s="29" t="s">
        <v>2875</v>
      </c>
      <c r="B55" s="29" t="s">
        <v>2876</v>
      </c>
      <c r="C55" s="138" t="s">
        <v>5604</v>
      </c>
      <c r="D55" s="147">
        <v>26.38</v>
      </c>
      <c r="E55" s="147">
        <f t="shared" si="0"/>
        <v>10.552</v>
      </c>
      <c r="F55" s="101">
        <v>6.875</v>
      </c>
      <c r="G55" s="101">
        <v>0.5</v>
      </c>
      <c r="H55" s="101">
        <v>8.25</v>
      </c>
      <c r="I55" s="53">
        <v>0.39</v>
      </c>
      <c r="J55" s="54">
        <v>1</v>
      </c>
      <c r="K55" s="53">
        <v>6.875</v>
      </c>
      <c r="L55" s="53">
        <v>0.5</v>
      </c>
      <c r="M55" s="53">
        <v>8.25</v>
      </c>
      <c r="N55" s="53">
        <v>0.39</v>
      </c>
      <c r="O55" s="55">
        <v>28</v>
      </c>
      <c r="P55" s="54">
        <v>72</v>
      </c>
      <c r="Q55" s="53">
        <v>20</v>
      </c>
      <c r="R55" s="53">
        <v>14</v>
      </c>
      <c r="S55" s="53">
        <v>10</v>
      </c>
      <c r="T55" s="53">
        <v>31</v>
      </c>
      <c r="U55" s="55">
        <v>1.62037037037037</v>
      </c>
      <c r="V55" s="56"/>
      <c r="W55" s="56"/>
      <c r="X55" s="56"/>
      <c r="Y55" s="56"/>
      <c r="Z55" s="57" t="s">
        <v>26</v>
      </c>
      <c r="AA55" s="56"/>
      <c r="AB55" s="11"/>
      <c r="AC55" s="5"/>
      <c r="AD55" s="5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 ht="15" customHeight="1">
      <c r="A56" s="29" t="s">
        <v>2877</v>
      </c>
      <c r="B56" s="29" t="s">
        <v>2878</v>
      </c>
      <c r="C56" s="138" t="s">
        <v>2879</v>
      </c>
      <c r="D56" s="147">
        <v>52.66</v>
      </c>
      <c r="E56" s="147">
        <f t="shared" si="0"/>
        <v>21.064</v>
      </c>
      <c r="F56" s="101">
        <v>7</v>
      </c>
      <c r="G56" s="101">
        <v>1.1299999999999999</v>
      </c>
      <c r="H56" s="101">
        <v>9</v>
      </c>
      <c r="I56" s="53">
        <v>0.69374999999999998</v>
      </c>
      <c r="J56" s="54">
        <v>1</v>
      </c>
      <c r="K56" s="53">
        <v>1</v>
      </c>
      <c r="L56" s="53">
        <v>7</v>
      </c>
      <c r="M56" s="53">
        <v>7</v>
      </c>
      <c r="N56" s="53">
        <v>0.42</v>
      </c>
      <c r="O56" s="55">
        <v>49</v>
      </c>
      <c r="P56" s="54">
        <v>36</v>
      </c>
      <c r="Q56" s="53">
        <v>14</v>
      </c>
      <c r="R56" s="53">
        <v>20</v>
      </c>
      <c r="S56" s="53">
        <v>10</v>
      </c>
      <c r="T56" s="53">
        <v>31</v>
      </c>
      <c r="U56" s="55">
        <v>1.62037037037037</v>
      </c>
      <c r="V56" s="56"/>
      <c r="W56" s="56"/>
      <c r="X56" s="56"/>
      <c r="Y56" s="56"/>
      <c r="Z56" s="57" t="s">
        <v>26</v>
      </c>
      <c r="AA56" s="56"/>
      <c r="AB56" s="11"/>
      <c r="AC56" s="5"/>
      <c r="AD56" s="5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 ht="15" customHeight="1">
      <c r="A57" s="29" t="s">
        <v>2880</v>
      </c>
      <c r="B57" s="29" t="s">
        <v>2881</v>
      </c>
      <c r="C57" s="138" t="s">
        <v>2882</v>
      </c>
      <c r="D57" s="147">
        <v>315.36</v>
      </c>
      <c r="E57" s="147">
        <f t="shared" si="0"/>
        <v>126.14400000000001</v>
      </c>
      <c r="F57" s="101">
        <v>12</v>
      </c>
      <c r="G57" s="101">
        <v>7</v>
      </c>
      <c r="H57" s="101">
        <v>18</v>
      </c>
      <c r="I57" s="53">
        <v>6</v>
      </c>
      <c r="J57" s="54">
        <v>1</v>
      </c>
      <c r="K57" s="53">
        <v>7</v>
      </c>
      <c r="L57" s="53">
        <v>12</v>
      </c>
      <c r="M57" s="53">
        <v>18</v>
      </c>
      <c r="N57" s="53">
        <v>6</v>
      </c>
      <c r="O57" s="55">
        <v>1512</v>
      </c>
      <c r="P57" s="54">
        <v>72</v>
      </c>
      <c r="Q57" s="53">
        <v>14</v>
      </c>
      <c r="R57" s="53">
        <v>20</v>
      </c>
      <c r="S57" s="53">
        <v>10</v>
      </c>
      <c r="T57" s="53">
        <v>31</v>
      </c>
      <c r="U57" s="55">
        <v>1.62037037037037</v>
      </c>
      <c r="V57" s="56"/>
      <c r="W57" s="56"/>
      <c r="X57" s="56"/>
      <c r="Y57" s="56"/>
      <c r="Z57" s="57" t="s">
        <v>26</v>
      </c>
      <c r="AA57" s="56"/>
      <c r="AB57" s="11"/>
      <c r="AC57" s="5"/>
      <c r="AD57" s="5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 ht="15" customHeight="1">
      <c r="A58" s="29" t="s">
        <v>3207</v>
      </c>
      <c r="B58" s="29" t="s">
        <v>3208</v>
      </c>
      <c r="C58" s="138" t="s">
        <v>3209</v>
      </c>
      <c r="D58" s="147">
        <v>2.89</v>
      </c>
      <c r="E58" s="147">
        <f t="shared" si="0"/>
        <v>1.1560000000000001</v>
      </c>
      <c r="F58" s="101">
        <v>0.375</v>
      </c>
      <c r="G58" s="101">
        <v>0.375</v>
      </c>
      <c r="H58" s="101">
        <v>7.5</v>
      </c>
      <c r="I58" s="53">
        <v>0.02</v>
      </c>
      <c r="J58" s="54">
        <v>6</v>
      </c>
      <c r="K58" s="53">
        <v>3.25</v>
      </c>
      <c r="L58" s="53">
        <v>0.375</v>
      </c>
      <c r="M58" s="53">
        <v>7.5</v>
      </c>
      <c r="N58" s="53">
        <v>0.13</v>
      </c>
      <c r="O58" s="55">
        <f t="shared" ref="O58:O121" si="1">K58*L58*M58</f>
        <v>9.140625</v>
      </c>
      <c r="P58" s="54">
        <v>240</v>
      </c>
      <c r="Q58" s="53">
        <v>10</v>
      </c>
      <c r="R58" s="53">
        <v>9</v>
      </c>
      <c r="S58" s="53">
        <v>7</v>
      </c>
      <c r="T58" s="53">
        <v>8</v>
      </c>
      <c r="U58" s="55">
        <f t="shared" ref="U58:U121" si="2">Q58*R58*S58/1728</f>
        <v>0.36458333333333331</v>
      </c>
      <c r="V58" s="56"/>
      <c r="W58" s="56"/>
      <c r="X58" s="56"/>
      <c r="Y58" s="56"/>
      <c r="Z58" s="57" t="s">
        <v>26</v>
      </c>
      <c r="AA58" s="56"/>
      <c r="AB58" s="11"/>
      <c r="AC58" s="5"/>
      <c r="AD58" s="5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 ht="15" customHeight="1">
      <c r="A59" s="29" t="s">
        <v>3204</v>
      </c>
      <c r="B59" s="29" t="s">
        <v>3205</v>
      </c>
      <c r="C59" s="138" t="s">
        <v>3206</v>
      </c>
      <c r="D59" s="147">
        <v>2.89</v>
      </c>
      <c r="E59" s="147">
        <f t="shared" si="0"/>
        <v>1.1560000000000001</v>
      </c>
      <c r="F59" s="101">
        <v>0.375</v>
      </c>
      <c r="G59" s="101">
        <v>0.375</v>
      </c>
      <c r="H59" s="101">
        <v>7.5</v>
      </c>
      <c r="I59" s="53">
        <v>0.02</v>
      </c>
      <c r="J59" s="54">
        <v>6</v>
      </c>
      <c r="K59" s="53">
        <v>3.25</v>
      </c>
      <c r="L59" s="53">
        <v>0.375</v>
      </c>
      <c r="M59" s="53">
        <v>7.5</v>
      </c>
      <c r="N59" s="53">
        <v>0.13</v>
      </c>
      <c r="O59" s="55">
        <f t="shared" si="1"/>
        <v>9.140625</v>
      </c>
      <c r="P59" s="54">
        <v>240</v>
      </c>
      <c r="Q59" s="53">
        <v>10</v>
      </c>
      <c r="R59" s="53">
        <v>9</v>
      </c>
      <c r="S59" s="53">
        <v>7</v>
      </c>
      <c r="T59" s="53">
        <v>8</v>
      </c>
      <c r="U59" s="55">
        <f t="shared" si="2"/>
        <v>0.36458333333333331</v>
      </c>
      <c r="V59" s="56"/>
      <c r="W59" s="56"/>
      <c r="X59" s="56"/>
      <c r="Y59" s="56"/>
      <c r="Z59" s="57" t="s">
        <v>26</v>
      </c>
      <c r="AA59" s="56"/>
      <c r="AB59" s="11"/>
      <c r="AC59" s="5"/>
      <c r="AD59" s="5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1:47" ht="15" customHeight="1">
      <c r="A60" s="29" t="s">
        <v>3144</v>
      </c>
      <c r="B60" s="29" t="s">
        <v>3145</v>
      </c>
      <c r="C60" s="138" t="s">
        <v>3146</v>
      </c>
      <c r="D60" s="147">
        <v>2.89</v>
      </c>
      <c r="E60" s="147">
        <f t="shared" si="0"/>
        <v>1.1560000000000001</v>
      </c>
      <c r="F60" s="101">
        <v>0.375</v>
      </c>
      <c r="G60" s="101">
        <v>0.375</v>
      </c>
      <c r="H60" s="101">
        <v>7.5</v>
      </c>
      <c r="I60" s="53">
        <v>0.02</v>
      </c>
      <c r="J60" s="54">
        <v>6</v>
      </c>
      <c r="K60" s="53">
        <v>3.25</v>
      </c>
      <c r="L60" s="53">
        <v>0.375</v>
      </c>
      <c r="M60" s="53">
        <v>7.5</v>
      </c>
      <c r="N60" s="53">
        <v>0.13</v>
      </c>
      <c r="O60" s="55">
        <f t="shared" si="1"/>
        <v>9.140625</v>
      </c>
      <c r="P60" s="54">
        <v>240</v>
      </c>
      <c r="Q60" s="53">
        <v>10</v>
      </c>
      <c r="R60" s="53">
        <v>9</v>
      </c>
      <c r="S60" s="53">
        <v>7</v>
      </c>
      <c r="T60" s="53">
        <v>8</v>
      </c>
      <c r="U60" s="55">
        <f t="shared" si="2"/>
        <v>0.36458333333333331</v>
      </c>
      <c r="V60" s="56"/>
      <c r="W60" s="56"/>
      <c r="X60" s="56"/>
      <c r="Y60" s="56"/>
      <c r="Z60" s="57" t="s">
        <v>26</v>
      </c>
      <c r="AA60" s="56"/>
      <c r="AB60" s="11"/>
      <c r="AC60" s="5"/>
      <c r="AD60" s="5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 ht="15" customHeight="1">
      <c r="A61" s="29" t="s">
        <v>3111</v>
      </c>
      <c r="B61" s="29" t="s">
        <v>3112</v>
      </c>
      <c r="C61" s="138" t="s">
        <v>3113</v>
      </c>
      <c r="D61" s="147">
        <v>2.89</v>
      </c>
      <c r="E61" s="147">
        <f t="shared" si="0"/>
        <v>1.1560000000000001</v>
      </c>
      <c r="F61" s="101">
        <v>0.375</v>
      </c>
      <c r="G61" s="101">
        <v>0.375</v>
      </c>
      <c r="H61" s="101">
        <v>7.5</v>
      </c>
      <c r="I61" s="53">
        <v>0.02</v>
      </c>
      <c r="J61" s="54">
        <v>6</v>
      </c>
      <c r="K61" s="53">
        <v>3.25</v>
      </c>
      <c r="L61" s="53">
        <v>0.375</v>
      </c>
      <c r="M61" s="53">
        <v>7.5</v>
      </c>
      <c r="N61" s="53">
        <v>0.13</v>
      </c>
      <c r="O61" s="55">
        <f t="shared" si="1"/>
        <v>9.140625</v>
      </c>
      <c r="P61" s="54">
        <v>240</v>
      </c>
      <c r="Q61" s="53">
        <v>10</v>
      </c>
      <c r="R61" s="53">
        <v>9</v>
      </c>
      <c r="S61" s="53">
        <v>7</v>
      </c>
      <c r="T61" s="53">
        <v>8</v>
      </c>
      <c r="U61" s="55">
        <f t="shared" si="2"/>
        <v>0.36458333333333331</v>
      </c>
      <c r="V61" s="56"/>
      <c r="W61" s="56"/>
      <c r="X61" s="56"/>
      <c r="Y61" s="56"/>
      <c r="Z61" s="57" t="s">
        <v>26</v>
      </c>
      <c r="AA61" s="56"/>
      <c r="AB61" s="11"/>
      <c r="AC61" s="5"/>
      <c r="AD61" s="5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1:47" ht="15" customHeight="1">
      <c r="A62" s="29" t="s">
        <v>3078</v>
      </c>
      <c r="B62" s="29" t="s">
        <v>3079</v>
      </c>
      <c r="C62" s="138" t="s">
        <v>3080</v>
      </c>
      <c r="D62" s="147">
        <v>2.89</v>
      </c>
      <c r="E62" s="147">
        <f t="shared" si="0"/>
        <v>1.1560000000000001</v>
      </c>
      <c r="F62" s="101">
        <v>0.375</v>
      </c>
      <c r="G62" s="101">
        <v>0.375</v>
      </c>
      <c r="H62" s="101">
        <v>7.5</v>
      </c>
      <c r="I62" s="53">
        <v>0.02</v>
      </c>
      <c r="J62" s="54">
        <v>6</v>
      </c>
      <c r="K62" s="53">
        <v>3.25</v>
      </c>
      <c r="L62" s="53">
        <v>0.375</v>
      </c>
      <c r="M62" s="53">
        <v>7.5</v>
      </c>
      <c r="N62" s="53">
        <v>0.13</v>
      </c>
      <c r="O62" s="55">
        <f t="shared" si="1"/>
        <v>9.140625</v>
      </c>
      <c r="P62" s="54">
        <v>240</v>
      </c>
      <c r="Q62" s="53">
        <v>10</v>
      </c>
      <c r="R62" s="53">
        <v>9</v>
      </c>
      <c r="S62" s="53">
        <v>7</v>
      </c>
      <c r="T62" s="53">
        <v>8</v>
      </c>
      <c r="U62" s="55">
        <f t="shared" si="2"/>
        <v>0.36458333333333331</v>
      </c>
      <c r="V62" s="56"/>
      <c r="W62" s="56"/>
      <c r="X62" s="56"/>
      <c r="Y62" s="56"/>
      <c r="Z62" s="57" t="s">
        <v>26</v>
      </c>
      <c r="AA62" s="56"/>
      <c r="AB62" s="11"/>
      <c r="AC62" s="5"/>
      <c r="AD62" s="5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1:47" ht="15" customHeight="1">
      <c r="A63" s="29" t="s">
        <v>3045</v>
      </c>
      <c r="B63" s="29" t="s">
        <v>3046</v>
      </c>
      <c r="C63" s="138" t="s">
        <v>3047</v>
      </c>
      <c r="D63" s="147">
        <v>2.89</v>
      </c>
      <c r="E63" s="147">
        <f t="shared" si="0"/>
        <v>1.1560000000000001</v>
      </c>
      <c r="F63" s="101">
        <v>0.375</v>
      </c>
      <c r="G63" s="101">
        <v>0.375</v>
      </c>
      <c r="H63" s="101">
        <v>7.5</v>
      </c>
      <c r="I63" s="53">
        <v>0.02</v>
      </c>
      <c r="J63" s="54">
        <v>6</v>
      </c>
      <c r="K63" s="53">
        <v>3.25</v>
      </c>
      <c r="L63" s="53">
        <v>0.375</v>
      </c>
      <c r="M63" s="53">
        <v>7.5</v>
      </c>
      <c r="N63" s="53">
        <v>0.13</v>
      </c>
      <c r="O63" s="55">
        <f t="shared" si="1"/>
        <v>9.140625</v>
      </c>
      <c r="P63" s="54">
        <v>240</v>
      </c>
      <c r="Q63" s="53">
        <v>10</v>
      </c>
      <c r="R63" s="53">
        <v>9</v>
      </c>
      <c r="S63" s="53">
        <v>7</v>
      </c>
      <c r="T63" s="53">
        <v>8</v>
      </c>
      <c r="U63" s="55">
        <f t="shared" si="2"/>
        <v>0.36458333333333331</v>
      </c>
      <c r="V63" s="56"/>
      <c r="W63" s="56"/>
      <c r="X63" s="56"/>
      <c r="Y63" s="56"/>
      <c r="Z63" s="57" t="s">
        <v>26</v>
      </c>
      <c r="AA63" s="56"/>
      <c r="AB63" s="11"/>
      <c r="AC63" s="5"/>
      <c r="AD63" s="5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1:47" ht="15" customHeight="1">
      <c r="A64" s="29" t="s">
        <v>3012</v>
      </c>
      <c r="B64" s="29" t="s">
        <v>3013</v>
      </c>
      <c r="C64" s="138" t="s">
        <v>3014</v>
      </c>
      <c r="D64" s="147">
        <v>2.89</v>
      </c>
      <c r="E64" s="147">
        <f t="shared" si="0"/>
        <v>1.1560000000000001</v>
      </c>
      <c r="F64" s="101">
        <v>0.375</v>
      </c>
      <c r="G64" s="101">
        <v>0.375</v>
      </c>
      <c r="H64" s="101">
        <v>7.5</v>
      </c>
      <c r="I64" s="53">
        <v>0.02</v>
      </c>
      <c r="J64" s="54">
        <v>6</v>
      </c>
      <c r="K64" s="53">
        <v>3.25</v>
      </c>
      <c r="L64" s="53">
        <v>0.375</v>
      </c>
      <c r="M64" s="53">
        <v>7.5</v>
      </c>
      <c r="N64" s="53">
        <v>0.13</v>
      </c>
      <c r="O64" s="55">
        <f t="shared" si="1"/>
        <v>9.140625</v>
      </c>
      <c r="P64" s="54">
        <v>240</v>
      </c>
      <c r="Q64" s="53">
        <v>10</v>
      </c>
      <c r="R64" s="53">
        <v>9</v>
      </c>
      <c r="S64" s="53">
        <v>7</v>
      </c>
      <c r="T64" s="53">
        <v>8</v>
      </c>
      <c r="U64" s="55">
        <f t="shared" si="2"/>
        <v>0.36458333333333331</v>
      </c>
      <c r="V64" s="56"/>
      <c r="W64" s="56"/>
      <c r="X64" s="56"/>
      <c r="Y64" s="56"/>
      <c r="Z64" s="57" t="s">
        <v>26</v>
      </c>
      <c r="AA64" s="56"/>
      <c r="AB64" s="11"/>
      <c r="AC64" s="5"/>
      <c r="AD64" s="5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</row>
    <row r="65" spans="1:47" ht="15" customHeight="1">
      <c r="A65" s="29" t="s">
        <v>2979</v>
      </c>
      <c r="B65" s="29" t="s">
        <v>2980</v>
      </c>
      <c r="C65" s="138" t="s">
        <v>2981</v>
      </c>
      <c r="D65" s="147">
        <v>2.89</v>
      </c>
      <c r="E65" s="147">
        <f t="shared" si="0"/>
        <v>1.1560000000000001</v>
      </c>
      <c r="F65" s="101">
        <v>0.375</v>
      </c>
      <c r="G65" s="101">
        <v>0.375</v>
      </c>
      <c r="H65" s="101">
        <v>7.5</v>
      </c>
      <c r="I65" s="53">
        <v>0.02</v>
      </c>
      <c r="J65" s="54">
        <v>6</v>
      </c>
      <c r="K65" s="53">
        <v>3.25</v>
      </c>
      <c r="L65" s="53">
        <v>0.375</v>
      </c>
      <c r="M65" s="53">
        <v>7.5</v>
      </c>
      <c r="N65" s="53">
        <v>0.13</v>
      </c>
      <c r="O65" s="55">
        <f t="shared" si="1"/>
        <v>9.140625</v>
      </c>
      <c r="P65" s="54">
        <v>240</v>
      </c>
      <c r="Q65" s="53">
        <v>10</v>
      </c>
      <c r="R65" s="53">
        <v>9</v>
      </c>
      <c r="S65" s="53">
        <v>7</v>
      </c>
      <c r="T65" s="53">
        <v>8</v>
      </c>
      <c r="U65" s="55">
        <f t="shared" si="2"/>
        <v>0.36458333333333331</v>
      </c>
      <c r="V65" s="56"/>
      <c r="W65" s="56"/>
      <c r="X65" s="56"/>
      <c r="Y65" s="56"/>
      <c r="Z65" s="57" t="s">
        <v>26</v>
      </c>
      <c r="AA65" s="56"/>
      <c r="AB65" s="11"/>
      <c r="AC65" s="5"/>
      <c r="AD65" s="5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 ht="15" customHeight="1">
      <c r="A66" s="29" t="s">
        <v>2946</v>
      </c>
      <c r="B66" s="29" t="s">
        <v>2947</v>
      </c>
      <c r="C66" s="138" t="s">
        <v>2948</v>
      </c>
      <c r="D66" s="147">
        <v>2.89</v>
      </c>
      <c r="E66" s="147">
        <f t="shared" si="0"/>
        <v>1.1560000000000001</v>
      </c>
      <c r="F66" s="101">
        <v>0.375</v>
      </c>
      <c r="G66" s="101">
        <v>0.375</v>
      </c>
      <c r="H66" s="101">
        <v>7.5</v>
      </c>
      <c r="I66" s="53">
        <v>0.02</v>
      </c>
      <c r="J66" s="54">
        <v>6</v>
      </c>
      <c r="K66" s="53">
        <v>3.25</v>
      </c>
      <c r="L66" s="53">
        <v>0.375</v>
      </c>
      <c r="M66" s="53">
        <v>7.5</v>
      </c>
      <c r="N66" s="53">
        <v>0.13</v>
      </c>
      <c r="O66" s="55">
        <f t="shared" si="1"/>
        <v>9.140625</v>
      </c>
      <c r="P66" s="54">
        <v>240</v>
      </c>
      <c r="Q66" s="53">
        <v>10</v>
      </c>
      <c r="R66" s="53">
        <v>9</v>
      </c>
      <c r="S66" s="53">
        <v>7</v>
      </c>
      <c r="T66" s="53">
        <v>8</v>
      </c>
      <c r="U66" s="55">
        <f t="shared" si="2"/>
        <v>0.36458333333333331</v>
      </c>
      <c r="V66" s="56"/>
      <c r="W66" s="56"/>
      <c r="X66" s="56"/>
      <c r="Y66" s="56"/>
      <c r="Z66" s="57" t="s">
        <v>26</v>
      </c>
      <c r="AA66" s="56"/>
      <c r="AB66" s="11"/>
      <c r="AC66" s="5"/>
      <c r="AD66" s="5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</row>
    <row r="67" spans="1:47" ht="15" customHeight="1">
      <c r="A67" s="29" t="s">
        <v>2913</v>
      </c>
      <c r="B67" s="29" t="s">
        <v>2914</v>
      </c>
      <c r="C67" s="138" t="s">
        <v>2915</v>
      </c>
      <c r="D67" s="147">
        <v>2.89</v>
      </c>
      <c r="E67" s="147">
        <f t="shared" si="0"/>
        <v>1.1560000000000001</v>
      </c>
      <c r="F67" s="101">
        <v>0.375</v>
      </c>
      <c r="G67" s="101">
        <v>0.375</v>
      </c>
      <c r="H67" s="101">
        <v>7.5</v>
      </c>
      <c r="I67" s="53">
        <v>0.02</v>
      </c>
      <c r="J67" s="54">
        <v>6</v>
      </c>
      <c r="K67" s="53">
        <v>3.25</v>
      </c>
      <c r="L67" s="53">
        <v>0.375</v>
      </c>
      <c r="M67" s="53">
        <v>7.5</v>
      </c>
      <c r="N67" s="53">
        <v>0.13</v>
      </c>
      <c r="O67" s="55">
        <f t="shared" si="1"/>
        <v>9.140625</v>
      </c>
      <c r="P67" s="54">
        <v>240</v>
      </c>
      <c r="Q67" s="53">
        <v>10</v>
      </c>
      <c r="R67" s="53">
        <v>9</v>
      </c>
      <c r="S67" s="53">
        <v>7</v>
      </c>
      <c r="T67" s="53">
        <v>8</v>
      </c>
      <c r="U67" s="55">
        <f t="shared" si="2"/>
        <v>0.36458333333333331</v>
      </c>
      <c r="V67" s="56"/>
      <c r="W67" s="56"/>
      <c r="X67" s="56"/>
      <c r="Y67" s="56"/>
      <c r="Z67" s="57" t="s">
        <v>26</v>
      </c>
      <c r="AA67" s="56"/>
      <c r="AB67" s="11"/>
      <c r="AC67" s="5"/>
      <c r="AD67" s="5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</row>
    <row r="68" spans="1:47" ht="15" customHeight="1">
      <c r="A68" s="29" t="s">
        <v>3201</v>
      </c>
      <c r="B68" s="29" t="s">
        <v>3202</v>
      </c>
      <c r="C68" s="138" t="s">
        <v>3203</v>
      </c>
      <c r="D68" s="147">
        <v>2.89</v>
      </c>
      <c r="E68" s="147">
        <f t="shared" ref="E68:E131" si="3">+D68*0.4</f>
        <v>1.1560000000000001</v>
      </c>
      <c r="F68" s="101">
        <v>0.375</v>
      </c>
      <c r="G68" s="101">
        <v>0.375</v>
      </c>
      <c r="H68" s="101">
        <v>7.5</v>
      </c>
      <c r="I68" s="53">
        <v>0.02</v>
      </c>
      <c r="J68" s="54">
        <v>6</v>
      </c>
      <c r="K68" s="53">
        <v>3.25</v>
      </c>
      <c r="L68" s="53">
        <v>0.375</v>
      </c>
      <c r="M68" s="53">
        <v>7.5</v>
      </c>
      <c r="N68" s="53">
        <v>0.13</v>
      </c>
      <c r="O68" s="55">
        <f t="shared" si="1"/>
        <v>9.140625</v>
      </c>
      <c r="P68" s="54">
        <v>240</v>
      </c>
      <c r="Q68" s="53">
        <v>10</v>
      </c>
      <c r="R68" s="53">
        <v>9</v>
      </c>
      <c r="S68" s="53">
        <v>7</v>
      </c>
      <c r="T68" s="53">
        <v>8</v>
      </c>
      <c r="U68" s="55">
        <f t="shared" si="2"/>
        <v>0.36458333333333331</v>
      </c>
      <c r="V68" s="56"/>
      <c r="W68" s="56"/>
      <c r="X68" s="56"/>
      <c r="Y68" s="56"/>
      <c r="Z68" s="57" t="s">
        <v>26</v>
      </c>
      <c r="AA68" s="56"/>
      <c r="AB68" s="11"/>
      <c r="AC68" s="5"/>
      <c r="AD68" s="5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</row>
    <row r="69" spans="1:47" ht="15" customHeight="1">
      <c r="A69" s="29" t="s">
        <v>3171</v>
      </c>
      <c r="B69" s="29" t="s">
        <v>3172</v>
      </c>
      <c r="C69" s="138" t="s">
        <v>3173</v>
      </c>
      <c r="D69" s="147">
        <v>2.89</v>
      </c>
      <c r="E69" s="147">
        <f t="shared" si="3"/>
        <v>1.1560000000000001</v>
      </c>
      <c r="F69" s="101">
        <v>0.375</v>
      </c>
      <c r="G69" s="101">
        <v>0.375</v>
      </c>
      <c r="H69" s="101">
        <v>7.5</v>
      </c>
      <c r="I69" s="53">
        <v>0.02</v>
      </c>
      <c r="J69" s="54">
        <v>6</v>
      </c>
      <c r="K69" s="53">
        <v>3.25</v>
      </c>
      <c r="L69" s="53">
        <v>0.375</v>
      </c>
      <c r="M69" s="53">
        <v>7.5</v>
      </c>
      <c r="N69" s="53">
        <v>0.13</v>
      </c>
      <c r="O69" s="55">
        <f t="shared" si="1"/>
        <v>9.140625</v>
      </c>
      <c r="P69" s="54">
        <v>240</v>
      </c>
      <c r="Q69" s="53">
        <v>10</v>
      </c>
      <c r="R69" s="53">
        <v>9</v>
      </c>
      <c r="S69" s="53">
        <v>7</v>
      </c>
      <c r="T69" s="53">
        <v>8</v>
      </c>
      <c r="U69" s="55">
        <f t="shared" si="2"/>
        <v>0.36458333333333331</v>
      </c>
      <c r="V69" s="56"/>
      <c r="W69" s="56"/>
      <c r="X69" s="56"/>
      <c r="Y69" s="56"/>
      <c r="Z69" s="57" t="s">
        <v>26</v>
      </c>
      <c r="AA69" s="56"/>
      <c r="AB69" s="11"/>
      <c r="AC69" s="5"/>
      <c r="AD69" s="5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</row>
    <row r="70" spans="1:47" ht="15" customHeight="1">
      <c r="A70" s="29" t="s">
        <v>3168</v>
      </c>
      <c r="B70" s="29" t="s">
        <v>3169</v>
      </c>
      <c r="C70" s="138" t="s">
        <v>3170</v>
      </c>
      <c r="D70" s="147">
        <v>2.89</v>
      </c>
      <c r="E70" s="147">
        <f t="shared" si="3"/>
        <v>1.1560000000000001</v>
      </c>
      <c r="F70" s="101">
        <v>0.375</v>
      </c>
      <c r="G70" s="101">
        <v>0.375</v>
      </c>
      <c r="H70" s="101">
        <v>7.5</v>
      </c>
      <c r="I70" s="53">
        <v>0.02</v>
      </c>
      <c r="J70" s="54">
        <v>6</v>
      </c>
      <c r="K70" s="53">
        <v>3.25</v>
      </c>
      <c r="L70" s="53">
        <v>0.375</v>
      </c>
      <c r="M70" s="53">
        <v>7.5</v>
      </c>
      <c r="N70" s="53">
        <v>0.13</v>
      </c>
      <c r="O70" s="55">
        <f t="shared" si="1"/>
        <v>9.140625</v>
      </c>
      <c r="P70" s="54">
        <v>240</v>
      </c>
      <c r="Q70" s="53">
        <v>10</v>
      </c>
      <c r="R70" s="53">
        <v>9</v>
      </c>
      <c r="S70" s="53">
        <v>7</v>
      </c>
      <c r="T70" s="53">
        <v>8</v>
      </c>
      <c r="U70" s="55">
        <f t="shared" si="2"/>
        <v>0.36458333333333331</v>
      </c>
      <c r="V70" s="56"/>
      <c r="W70" s="56"/>
      <c r="X70" s="56"/>
      <c r="Y70" s="56"/>
      <c r="Z70" s="57" t="s">
        <v>26</v>
      </c>
      <c r="AA70" s="56"/>
      <c r="AB70" s="11"/>
      <c r="AC70" s="5"/>
      <c r="AD70" s="5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</row>
    <row r="71" spans="1:47" ht="15" customHeight="1">
      <c r="A71" s="29" t="s">
        <v>3165</v>
      </c>
      <c r="B71" s="29" t="s">
        <v>3166</v>
      </c>
      <c r="C71" s="138" t="s">
        <v>3167</v>
      </c>
      <c r="D71" s="147">
        <v>2.89</v>
      </c>
      <c r="E71" s="147">
        <f t="shared" si="3"/>
        <v>1.1560000000000001</v>
      </c>
      <c r="F71" s="101">
        <v>0.375</v>
      </c>
      <c r="G71" s="101">
        <v>0.375</v>
      </c>
      <c r="H71" s="101">
        <v>7.5</v>
      </c>
      <c r="I71" s="53">
        <v>0.02</v>
      </c>
      <c r="J71" s="54">
        <v>6</v>
      </c>
      <c r="K71" s="53">
        <v>3.25</v>
      </c>
      <c r="L71" s="53">
        <v>0.375</v>
      </c>
      <c r="M71" s="53">
        <v>7.5</v>
      </c>
      <c r="N71" s="53">
        <v>0.13</v>
      </c>
      <c r="O71" s="55">
        <f t="shared" si="1"/>
        <v>9.140625</v>
      </c>
      <c r="P71" s="54">
        <v>240</v>
      </c>
      <c r="Q71" s="53">
        <v>10</v>
      </c>
      <c r="R71" s="53">
        <v>9</v>
      </c>
      <c r="S71" s="53">
        <v>7</v>
      </c>
      <c r="T71" s="53">
        <v>8</v>
      </c>
      <c r="U71" s="55">
        <f t="shared" si="2"/>
        <v>0.36458333333333331</v>
      </c>
      <c r="V71" s="56"/>
      <c r="W71" s="56"/>
      <c r="X71" s="56"/>
      <c r="Y71" s="56"/>
      <c r="Z71" s="57" t="s">
        <v>26</v>
      </c>
      <c r="AA71" s="56"/>
      <c r="AB71" s="11"/>
      <c r="AC71" s="5"/>
      <c r="AD71" s="5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</row>
    <row r="72" spans="1:47" ht="15" customHeight="1">
      <c r="A72" s="29" t="s">
        <v>3162</v>
      </c>
      <c r="B72" s="29" t="s">
        <v>3163</v>
      </c>
      <c r="C72" s="138" t="s">
        <v>3164</v>
      </c>
      <c r="D72" s="147">
        <v>2.89</v>
      </c>
      <c r="E72" s="147">
        <f t="shared" si="3"/>
        <v>1.1560000000000001</v>
      </c>
      <c r="F72" s="101">
        <v>0.375</v>
      </c>
      <c r="G72" s="101">
        <v>0.375</v>
      </c>
      <c r="H72" s="101">
        <v>7.5</v>
      </c>
      <c r="I72" s="53">
        <v>0.02</v>
      </c>
      <c r="J72" s="54">
        <v>6</v>
      </c>
      <c r="K72" s="53">
        <v>3.25</v>
      </c>
      <c r="L72" s="53">
        <v>0.375</v>
      </c>
      <c r="M72" s="53">
        <v>7.5</v>
      </c>
      <c r="N72" s="53">
        <v>0.13</v>
      </c>
      <c r="O72" s="55">
        <f t="shared" si="1"/>
        <v>9.140625</v>
      </c>
      <c r="P72" s="54">
        <v>240</v>
      </c>
      <c r="Q72" s="53">
        <v>10</v>
      </c>
      <c r="R72" s="53">
        <v>9</v>
      </c>
      <c r="S72" s="53">
        <v>7</v>
      </c>
      <c r="T72" s="53">
        <v>8</v>
      </c>
      <c r="U72" s="55">
        <f t="shared" si="2"/>
        <v>0.36458333333333331</v>
      </c>
      <c r="V72" s="56"/>
      <c r="W72" s="56"/>
      <c r="X72" s="56"/>
      <c r="Y72" s="56"/>
      <c r="Z72" s="57" t="s">
        <v>26</v>
      </c>
      <c r="AA72" s="56"/>
      <c r="AB72" s="11"/>
      <c r="AC72" s="5"/>
      <c r="AD72" s="5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</row>
    <row r="73" spans="1:47" ht="15" customHeight="1">
      <c r="A73" s="29" t="s">
        <v>3159</v>
      </c>
      <c r="B73" s="29" t="s">
        <v>3160</v>
      </c>
      <c r="C73" s="138" t="s">
        <v>3161</v>
      </c>
      <c r="D73" s="147">
        <v>2.89</v>
      </c>
      <c r="E73" s="147">
        <f t="shared" si="3"/>
        <v>1.1560000000000001</v>
      </c>
      <c r="F73" s="101">
        <v>0.375</v>
      </c>
      <c r="G73" s="101">
        <v>0.375</v>
      </c>
      <c r="H73" s="101">
        <v>7.5</v>
      </c>
      <c r="I73" s="53">
        <v>0.02</v>
      </c>
      <c r="J73" s="54">
        <v>6</v>
      </c>
      <c r="K73" s="53">
        <v>3.25</v>
      </c>
      <c r="L73" s="53">
        <v>0.375</v>
      </c>
      <c r="M73" s="53">
        <v>7.5</v>
      </c>
      <c r="N73" s="53">
        <v>0.13</v>
      </c>
      <c r="O73" s="55">
        <f t="shared" si="1"/>
        <v>9.140625</v>
      </c>
      <c r="P73" s="54">
        <v>240</v>
      </c>
      <c r="Q73" s="53">
        <v>10</v>
      </c>
      <c r="R73" s="53">
        <v>9</v>
      </c>
      <c r="S73" s="53">
        <v>7</v>
      </c>
      <c r="T73" s="53">
        <v>8</v>
      </c>
      <c r="U73" s="55">
        <f t="shared" si="2"/>
        <v>0.36458333333333331</v>
      </c>
      <c r="V73" s="56"/>
      <c r="W73" s="56"/>
      <c r="X73" s="56"/>
      <c r="Y73" s="56"/>
      <c r="Z73" s="57" t="s">
        <v>26</v>
      </c>
      <c r="AA73" s="56"/>
      <c r="AB73" s="11"/>
      <c r="AC73" s="5"/>
      <c r="AD73" s="5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</row>
    <row r="74" spans="1:47" ht="15" customHeight="1">
      <c r="A74" s="29" t="s">
        <v>3156</v>
      </c>
      <c r="B74" s="29" t="s">
        <v>3157</v>
      </c>
      <c r="C74" s="138" t="s">
        <v>3158</v>
      </c>
      <c r="D74" s="147">
        <v>2.89</v>
      </c>
      <c r="E74" s="147">
        <f t="shared" si="3"/>
        <v>1.1560000000000001</v>
      </c>
      <c r="F74" s="101">
        <v>0.375</v>
      </c>
      <c r="G74" s="101">
        <v>0.375</v>
      </c>
      <c r="H74" s="101">
        <v>7.5</v>
      </c>
      <c r="I74" s="53">
        <v>0.02</v>
      </c>
      <c r="J74" s="54">
        <v>6</v>
      </c>
      <c r="K74" s="53">
        <v>3.25</v>
      </c>
      <c r="L74" s="53">
        <v>0.375</v>
      </c>
      <c r="M74" s="53">
        <v>7.5</v>
      </c>
      <c r="N74" s="53">
        <v>0.13</v>
      </c>
      <c r="O74" s="55">
        <f t="shared" si="1"/>
        <v>9.140625</v>
      </c>
      <c r="P74" s="54">
        <v>240</v>
      </c>
      <c r="Q74" s="53">
        <v>10</v>
      </c>
      <c r="R74" s="53">
        <v>9</v>
      </c>
      <c r="S74" s="53">
        <v>7</v>
      </c>
      <c r="T74" s="53">
        <v>8</v>
      </c>
      <c r="U74" s="55">
        <f t="shared" si="2"/>
        <v>0.36458333333333331</v>
      </c>
      <c r="V74" s="56"/>
      <c r="W74" s="56"/>
      <c r="X74" s="56"/>
      <c r="Y74" s="56"/>
      <c r="Z74" s="57" t="s">
        <v>26</v>
      </c>
      <c r="AA74" s="56"/>
      <c r="AB74" s="11"/>
      <c r="AC74" s="5"/>
      <c r="AD74" s="5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</row>
    <row r="75" spans="1:47" ht="15" customHeight="1">
      <c r="A75" s="29" t="s">
        <v>3153</v>
      </c>
      <c r="B75" s="29" t="s">
        <v>3154</v>
      </c>
      <c r="C75" s="138" t="s">
        <v>3155</v>
      </c>
      <c r="D75" s="147">
        <v>2.89</v>
      </c>
      <c r="E75" s="147">
        <f t="shared" si="3"/>
        <v>1.1560000000000001</v>
      </c>
      <c r="F75" s="101">
        <v>0.375</v>
      </c>
      <c r="G75" s="101">
        <v>0.375</v>
      </c>
      <c r="H75" s="101">
        <v>7.5</v>
      </c>
      <c r="I75" s="53">
        <v>0.02</v>
      </c>
      <c r="J75" s="54">
        <v>6</v>
      </c>
      <c r="K75" s="53">
        <v>3.25</v>
      </c>
      <c r="L75" s="53">
        <v>0.375</v>
      </c>
      <c r="M75" s="53">
        <v>7.5</v>
      </c>
      <c r="N75" s="53">
        <v>0.13</v>
      </c>
      <c r="O75" s="55">
        <f t="shared" si="1"/>
        <v>9.140625</v>
      </c>
      <c r="P75" s="54">
        <v>240</v>
      </c>
      <c r="Q75" s="53">
        <v>10</v>
      </c>
      <c r="R75" s="53">
        <v>9</v>
      </c>
      <c r="S75" s="53">
        <v>7</v>
      </c>
      <c r="T75" s="53">
        <v>8</v>
      </c>
      <c r="U75" s="55">
        <f t="shared" si="2"/>
        <v>0.36458333333333331</v>
      </c>
      <c r="V75" s="56"/>
      <c r="W75" s="56"/>
      <c r="X75" s="56"/>
      <c r="Y75" s="56"/>
      <c r="Z75" s="57" t="s">
        <v>26</v>
      </c>
      <c r="AA75" s="56"/>
      <c r="AB75" s="11"/>
      <c r="AC75" s="5"/>
      <c r="AD75" s="5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</row>
    <row r="76" spans="1:47" ht="15" customHeight="1">
      <c r="A76" s="29" t="s">
        <v>3150</v>
      </c>
      <c r="B76" s="29" t="s">
        <v>3151</v>
      </c>
      <c r="C76" s="138" t="s">
        <v>3152</v>
      </c>
      <c r="D76" s="147">
        <v>2.89</v>
      </c>
      <c r="E76" s="147">
        <f t="shared" si="3"/>
        <v>1.1560000000000001</v>
      </c>
      <c r="F76" s="101">
        <v>0.375</v>
      </c>
      <c r="G76" s="101">
        <v>0.375</v>
      </c>
      <c r="H76" s="101">
        <v>7.5</v>
      </c>
      <c r="I76" s="53">
        <v>0.02</v>
      </c>
      <c r="J76" s="54">
        <v>6</v>
      </c>
      <c r="K76" s="53">
        <v>3.25</v>
      </c>
      <c r="L76" s="53">
        <v>0.375</v>
      </c>
      <c r="M76" s="53">
        <v>7.5</v>
      </c>
      <c r="N76" s="53">
        <v>0.13</v>
      </c>
      <c r="O76" s="55">
        <f t="shared" si="1"/>
        <v>9.140625</v>
      </c>
      <c r="P76" s="54">
        <v>240</v>
      </c>
      <c r="Q76" s="53">
        <v>10</v>
      </c>
      <c r="R76" s="53">
        <v>9</v>
      </c>
      <c r="S76" s="53">
        <v>7</v>
      </c>
      <c r="T76" s="53">
        <v>8</v>
      </c>
      <c r="U76" s="55">
        <f t="shared" si="2"/>
        <v>0.36458333333333331</v>
      </c>
      <c r="V76" s="56"/>
      <c r="W76" s="56"/>
      <c r="X76" s="56"/>
      <c r="Y76" s="56"/>
      <c r="Z76" s="57" t="s">
        <v>26</v>
      </c>
      <c r="AA76" s="56"/>
      <c r="AB76" s="11"/>
      <c r="AC76" s="5"/>
      <c r="AD76" s="5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</row>
    <row r="77" spans="1:47" ht="15" customHeight="1">
      <c r="A77" s="29" t="s">
        <v>3147</v>
      </c>
      <c r="B77" s="29" t="s">
        <v>3148</v>
      </c>
      <c r="C77" s="138" t="s">
        <v>3149</v>
      </c>
      <c r="D77" s="147">
        <v>2.89</v>
      </c>
      <c r="E77" s="147">
        <f t="shared" si="3"/>
        <v>1.1560000000000001</v>
      </c>
      <c r="F77" s="101">
        <v>0.375</v>
      </c>
      <c r="G77" s="101">
        <v>0.375</v>
      </c>
      <c r="H77" s="101">
        <v>7.5</v>
      </c>
      <c r="I77" s="53">
        <v>0.02</v>
      </c>
      <c r="J77" s="54">
        <v>6</v>
      </c>
      <c r="K77" s="53">
        <v>3.25</v>
      </c>
      <c r="L77" s="53">
        <v>0.375</v>
      </c>
      <c r="M77" s="53">
        <v>7.5</v>
      </c>
      <c r="N77" s="53">
        <v>0.13</v>
      </c>
      <c r="O77" s="55">
        <f t="shared" si="1"/>
        <v>9.140625</v>
      </c>
      <c r="P77" s="54">
        <v>240</v>
      </c>
      <c r="Q77" s="53">
        <v>10</v>
      </c>
      <c r="R77" s="53">
        <v>9</v>
      </c>
      <c r="S77" s="53">
        <v>7</v>
      </c>
      <c r="T77" s="53">
        <v>8</v>
      </c>
      <c r="U77" s="55">
        <f t="shared" si="2"/>
        <v>0.36458333333333331</v>
      </c>
      <c r="V77" s="56"/>
      <c r="W77" s="56"/>
      <c r="X77" s="56"/>
      <c r="Y77" s="56"/>
      <c r="Z77" s="57" t="s">
        <v>26</v>
      </c>
      <c r="AA77" s="56"/>
      <c r="AB77" s="11"/>
      <c r="AC77" s="5"/>
      <c r="AD77" s="5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</row>
    <row r="78" spans="1:47" ht="15" customHeight="1">
      <c r="A78" s="29" t="s">
        <v>3141</v>
      </c>
      <c r="B78" s="29" t="s">
        <v>3142</v>
      </c>
      <c r="C78" s="138" t="s">
        <v>3143</v>
      </c>
      <c r="D78" s="147">
        <v>2.89</v>
      </c>
      <c r="E78" s="147">
        <f t="shared" si="3"/>
        <v>1.1560000000000001</v>
      </c>
      <c r="F78" s="101">
        <v>0.375</v>
      </c>
      <c r="G78" s="101">
        <v>0.375</v>
      </c>
      <c r="H78" s="101">
        <v>7.5</v>
      </c>
      <c r="I78" s="53">
        <v>0.02</v>
      </c>
      <c r="J78" s="54">
        <v>6</v>
      </c>
      <c r="K78" s="53">
        <v>3.25</v>
      </c>
      <c r="L78" s="53">
        <v>0.375</v>
      </c>
      <c r="M78" s="53">
        <v>7.5</v>
      </c>
      <c r="N78" s="53">
        <v>0.13</v>
      </c>
      <c r="O78" s="55">
        <f t="shared" si="1"/>
        <v>9.140625</v>
      </c>
      <c r="P78" s="54">
        <v>240</v>
      </c>
      <c r="Q78" s="53">
        <v>10</v>
      </c>
      <c r="R78" s="53">
        <v>9</v>
      </c>
      <c r="S78" s="53">
        <v>7</v>
      </c>
      <c r="T78" s="53">
        <v>8</v>
      </c>
      <c r="U78" s="55">
        <f t="shared" si="2"/>
        <v>0.36458333333333331</v>
      </c>
      <c r="V78" s="56"/>
      <c r="W78" s="56"/>
      <c r="X78" s="56"/>
      <c r="Y78" s="56"/>
      <c r="Z78" s="57" t="s">
        <v>26</v>
      </c>
      <c r="AA78" s="56"/>
      <c r="AB78" s="11"/>
      <c r="AC78" s="5"/>
      <c r="AD78" s="5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</row>
    <row r="79" spans="1:47" ht="15" customHeight="1">
      <c r="A79" s="29" t="s">
        <v>3138</v>
      </c>
      <c r="B79" s="29" t="s">
        <v>3139</v>
      </c>
      <c r="C79" s="138" t="s">
        <v>3140</v>
      </c>
      <c r="D79" s="147">
        <v>2.89</v>
      </c>
      <c r="E79" s="147">
        <f t="shared" si="3"/>
        <v>1.1560000000000001</v>
      </c>
      <c r="F79" s="101">
        <v>0.375</v>
      </c>
      <c r="G79" s="101">
        <v>0.375</v>
      </c>
      <c r="H79" s="101">
        <v>7.5</v>
      </c>
      <c r="I79" s="53">
        <v>0.02</v>
      </c>
      <c r="J79" s="54">
        <v>6</v>
      </c>
      <c r="K79" s="53">
        <v>3.25</v>
      </c>
      <c r="L79" s="53">
        <v>0.375</v>
      </c>
      <c r="M79" s="53">
        <v>7.5</v>
      </c>
      <c r="N79" s="53">
        <v>0.13</v>
      </c>
      <c r="O79" s="55">
        <f t="shared" si="1"/>
        <v>9.140625</v>
      </c>
      <c r="P79" s="54">
        <v>240</v>
      </c>
      <c r="Q79" s="53">
        <v>10</v>
      </c>
      <c r="R79" s="53">
        <v>9</v>
      </c>
      <c r="S79" s="53">
        <v>7</v>
      </c>
      <c r="T79" s="53">
        <v>8</v>
      </c>
      <c r="U79" s="55">
        <f t="shared" si="2"/>
        <v>0.36458333333333331</v>
      </c>
      <c r="V79" s="56"/>
      <c r="W79" s="56"/>
      <c r="X79" s="56"/>
      <c r="Y79" s="56"/>
      <c r="Z79" s="57" t="s">
        <v>26</v>
      </c>
      <c r="AA79" s="56"/>
      <c r="AB79" s="11"/>
      <c r="AC79" s="5"/>
      <c r="AD79" s="5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</row>
    <row r="80" spans="1:47" ht="15" customHeight="1">
      <c r="A80" s="29" t="s">
        <v>3135</v>
      </c>
      <c r="B80" s="29" t="s">
        <v>3136</v>
      </c>
      <c r="C80" s="138" t="s">
        <v>3137</v>
      </c>
      <c r="D80" s="147">
        <v>2.89</v>
      </c>
      <c r="E80" s="147">
        <f t="shared" si="3"/>
        <v>1.1560000000000001</v>
      </c>
      <c r="F80" s="101">
        <v>0.375</v>
      </c>
      <c r="G80" s="101">
        <v>0.375</v>
      </c>
      <c r="H80" s="101">
        <v>7.5</v>
      </c>
      <c r="I80" s="53">
        <v>0.02</v>
      </c>
      <c r="J80" s="54">
        <v>6</v>
      </c>
      <c r="K80" s="53">
        <v>3.25</v>
      </c>
      <c r="L80" s="53">
        <v>0.375</v>
      </c>
      <c r="M80" s="53">
        <v>7.5</v>
      </c>
      <c r="N80" s="53">
        <v>0.13</v>
      </c>
      <c r="O80" s="55">
        <f t="shared" si="1"/>
        <v>9.140625</v>
      </c>
      <c r="P80" s="54">
        <v>240</v>
      </c>
      <c r="Q80" s="53">
        <v>10</v>
      </c>
      <c r="R80" s="53">
        <v>9</v>
      </c>
      <c r="S80" s="53">
        <v>7</v>
      </c>
      <c r="T80" s="53">
        <v>8</v>
      </c>
      <c r="U80" s="55">
        <f t="shared" si="2"/>
        <v>0.36458333333333331</v>
      </c>
      <c r="V80" s="56"/>
      <c r="W80" s="56"/>
      <c r="X80" s="56"/>
      <c r="Y80" s="56"/>
      <c r="Z80" s="57" t="s">
        <v>26</v>
      </c>
      <c r="AA80" s="56"/>
      <c r="AB80" s="11"/>
      <c r="AC80" s="5"/>
      <c r="AD80" s="5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</row>
    <row r="81" spans="1:47" ht="15" customHeight="1">
      <c r="A81" s="29" t="s">
        <v>3132</v>
      </c>
      <c r="B81" s="29" t="s">
        <v>3133</v>
      </c>
      <c r="C81" s="138" t="s">
        <v>3134</v>
      </c>
      <c r="D81" s="147">
        <v>2.89</v>
      </c>
      <c r="E81" s="147">
        <f t="shared" si="3"/>
        <v>1.1560000000000001</v>
      </c>
      <c r="F81" s="101">
        <v>0.375</v>
      </c>
      <c r="G81" s="101">
        <v>0.375</v>
      </c>
      <c r="H81" s="101">
        <v>7.5</v>
      </c>
      <c r="I81" s="53">
        <v>0.02</v>
      </c>
      <c r="J81" s="54">
        <v>6</v>
      </c>
      <c r="K81" s="53">
        <v>3.25</v>
      </c>
      <c r="L81" s="53">
        <v>0.375</v>
      </c>
      <c r="M81" s="53">
        <v>7.5</v>
      </c>
      <c r="N81" s="53">
        <v>0.13</v>
      </c>
      <c r="O81" s="55">
        <f t="shared" si="1"/>
        <v>9.140625</v>
      </c>
      <c r="P81" s="54">
        <v>240</v>
      </c>
      <c r="Q81" s="53">
        <v>10</v>
      </c>
      <c r="R81" s="53">
        <v>9</v>
      </c>
      <c r="S81" s="53">
        <v>7</v>
      </c>
      <c r="T81" s="53">
        <v>8</v>
      </c>
      <c r="U81" s="55">
        <f t="shared" si="2"/>
        <v>0.36458333333333331</v>
      </c>
      <c r="V81" s="56"/>
      <c r="W81" s="56"/>
      <c r="X81" s="56"/>
      <c r="Y81" s="56"/>
      <c r="Z81" s="57" t="s">
        <v>26</v>
      </c>
      <c r="AA81" s="56"/>
      <c r="AB81" s="11"/>
      <c r="AC81" s="5"/>
      <c r="AD81" s="5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</row>
    <row r="82" spans="1:47" ht="15" customHeight="1">
      <c r="A82" s="29" t="s">
        <v>3129</v>
      </c>
      <c r="B82" s="29" t="s">
        <v>3130</v>
      </c>
      <c r="C82" s="138" t="s">
        <v>3131</v>
      </c>
      <c r="D82" s="147">
        <v>2.89</v>
      </c>
      <c r="E82" s="147">
        <f t="shared" si="3"/>
        <v>1.1560000000000001</v>
      </c>
      <c r="F82" s="101">
        <v>0.375</v>
      </c>
      <c r="G82" s="101">
        <v>0.375</v>
      </c>
      <c r="H82" s="101">
        <v>7.5</v>
      </c>
      <c r="I82" s="53">
        <v>0.02</v>
      </c>
      <c r="J82" s="54">
        <v>6</v>
      </c>
      <c r="K82" s="53">
        <v>3.25</v>
      </c>
      <c r="L82" s="53">
        <v>0.375</v>
      </c>
      <c r="M82" s="53">
        <v>7.5</v>
      </c>
      <c r="N82" s="53">
        <v>0.13</v>
      </c>
      <c r="O82" s="55">
        <f t="shared" si="1"/>
        <v>9.140625</v>
      </c>
      <c r="P82" s="54">
        <v>240</v>
      </c>
      <c r="Q82" s="53">
        <v>10</v>
      </c>
      <c r="R82" s="53">
        <v>9</v>
      </c>
      <c r="S82" s="53">
        <v>7</v>
      </c>
      <c r="T82" s="53">
        <v>8</v>
      </c>
      <c r="U82" s="55">
        <f t="shared" si="2"/>
        <v>0.36458333333333331</v>
      </c>
      <c r="V82" s="56"/>
      <c r="W82" s="56"/>
      <c r="X82" s="56"/>
      <c r="Y82" s="56"/>
      <c r="Z82" s="57" t="s">
        <v>26</v>
      </c>
      <c r="AA82" s="56"/>
      <c r="AB82" s="11"/>
      <c r="AC82" s="5"/>
      <c r="AD82" s="5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</row>
    <row r="83" spans="1:47" ht="15" customHeight="1">
      <c r="A83" s="29" t="s">
        <v>3126</v>
      </c>
      <c r="B83" s="29" t="s">
        <v>3127</v>
      </c>
      <c r="C83" s="138" t="s">
        <v>3128</v>
      </c>
      <c r="D83" s="147">
        <v>2.89</v>
      </c>
      <c r="E83" s="147">
        <f t="shared" si="3"/>
        <v>1.1560000000000001</v>
      </c>
      <c r="F83" s="101">
        <v>0.375</v>
      </c>
      <c r="G83" s="101">
        <v>0.375</v>
      </c>
      <c r="H83" s="101">
        <v>7.5</v>
      </c>
      <c r="I83" s="53">
        <v>0.02</v>
      </c>
      <c r="J83" s="54">
        <v>6</v>
      </c>
      <c r="K83" s="53">
        <v>3.25</v>
      </c>
      <c r="L83" s="53">
        <v>0.375</v>
      </c>
      <c r="M83" s="53">
        <v>7.5</v>
      </c>
      <c r="N83" s="53">
        <v>0.13</v>
      </c>
      <c r="O83" s="55">
        <f t="shared" si="1"/>
        <v>9.140625</v>
      </c>
      <c r="P83" s="54">
        <v>240</v>
      </c>
      <c r="Q83" s="53">
        <v>10</v>
      </c>
      <c r="R83" s="53">
        <v>9</v>
      </c>
      <c r="S83" s="53">
        <v>7</v>
      </c>
      <c r="T83" s="53">
        <v>8</v>
      </c>
      <c r="U83" s="55">
        <f t="shared" si="2"/>
        <v>0.36458333333333331</v>
      </c>
      <c r="V83" s="56"/>
      <c r="W83" s="56"/>
      <c r="X83" s="56"/>
      <c r="Y83" s="56"/>
      <c r="Z83" s="57" t="s">
        <v>26</v>
      </c>
      <c r="AA83" s="56"/>
      <c r="AB83" s="11"/>
      <c r="AC83" s="5"/>
      <c r="AD83" s="5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</row>
    <row r="84" spans="1:47" ht="15" customHeight="1">
      <c r="A84" s="29" t="s">
        <v>3123</v>
      </c>
      <c r="B84" s="29" t="s">
        <v>3124</v>
      </c>
      <c r="C84" s="138" t="s">
        <v>3125</v>
      </c>
      <c r="D84" s="147">
        <v>2.89</v>
      </c>
      <c r="E84" s="147">
        <f t="shared" si="3"/>
        <v>1.1560000000000001</v>
      </c>
      <c r="F84" s="101">
        <v>0.375</v>
      </c>
      <c r="G84" s="101">
        <v>0.375</v>
      </c>
      <c r="H84" s="101">
        <v>7.5</v>
      </c>
      <c r="I84" s="53">
        <v>0.02</v>
      </c>
      <c r="J84" s="54">
        <v>6</v>
      </c>
      <c r="K84" s="53">
        <v>3.25</v>
      </c>
      <c r="L84" s="53">
        <v>0.375</v>
      </c>
      <c r="M84" s="53">
        <v>7.5</v>
      </c>
      <c r="N84" s="53">
        <v>0.13</v>
      </c>
      <c r="O84" s="55">
        <f t="shared" si="1"/>
        <v>9.140625</v>
      </c>
      <c r="P84" s="54">
        <v>240</v>
      </c>
      <c r="Q84" s="53">
        <v>10</v>
      </c>
      <c r="R84" s="53">
        <v>9</v>
      </c>
      <c r="S84" s="53">
        <v>7</v>
      </c>
      <c r="T84" s="53">
        <v>8</v>
      </c>
      <c r="U84" s="55">
        <f t="shared" si="2"/>
        <v>0.36458333333333331</v>
      </c>
      <c r="V84" s="56"/>
      <c r="W84" s="56"/>
      <c r="X84" s="56"/>
      <c r="Y84" s="56"/>
      <c r="Z84" s="57" t="s">
        <v>26</v>
      </c>
      <c r="AA84" s="56"/>
      <c r="AB84" s="11"/>
      <c r="AC84" s="5"/>
      <c r="AD84" s="5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</row>
    <row r="85" spans="1:47" ht="15" customHeight="1">
      <c r="A85" s="29" t="s">
        <v>3120</v>
      </c>
      <c r="B85" s="29" t="s">
        <v>3121</v>
      </c>
      <c r="C85" s="138" t="s">
        <v>3122</v>
      </c>
      <c r="D85" s="147">
        <v>2.89</v>
      </c>
      <c r="E85" s="147">
        <f t="shared" si="3"/>
        <v>1.1560000000000001</v>
      </c>
      <c r="F85" s="101">
        <v>0.375</v>
      </c>
      <c r="G85" s="101">
        <v>0.375</v>
      </c>
      <c r="H85" s="101">
        <v>7.5</v>
      </c>
      <c r="I85" s="53">
        <v>0.02</v>
      </c>
      <c r="J85" s="54">
        <v>6</v>
      </c>
      <c r="K85" s="53">
        <v>3.25</v>
      </c>
      <c r="L85" s="53">
        <v>0.375</v>
      </c>
      <c r="M85" s="53">
        <v>7.5</v>
      </c>
      <c r="N85" s="53">
        <v>0.13</v>
      </c>
      <c r="O85" s="55">
        <f t="shared" si="1"/>
        <v>9.140625</v>
      </c>
      <c r="P85" s="54">
        <v>240</v>
      </c>
      <c r="Q85" s="53">
        <v>10</v>
      </c>
      <c r="R85" s="53">
        <v>9</v>
      </c>
      <c r="S85" s="53">
        <v>7</v>
      </c>
      <c r="T85" s="53">
        <v>8</v>
      </c>
      <c r="U85" s="55">
        <f t="shared" si="2"/>
        <v>0.36458333333333331</v>
      </c>
      <c r="V85" s="56"/>
      <c r="W85" s="56"/>
      <c r="X85" s="56"/>
      <c r="Y85" s="56"/>
      <c r="Z85" s="57" t="s">
        <v>26</v>
      </c>
      <c r="AA85" s="56"/>
      <c r="AB85" s="11"/>
      <c r="AC85" s="5"/>
      <c r="AD85" s="5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</row>
    <row r="86" spans="1:47" ht="15" customHeight="1">
      <c r="A86" s="29" t="s">
        <v>3117</v>
      </c>
      <c r="B86" s="29" t="s">
        <v>3118</v>
      </c>
      <c r="C86" s="138" t="s">
        <v>3119</v>
      </c>
      <c r="D86" s="147">
        <v>2.89</v>
      </c>
      <c r="E86" s="147">
        <f t="shared" si="3"/>
        <v>1.1560000000000001</v>
      </c>
      <c r="F86" s="101">
        <v>0.375</v>
      </c>
      <c r="G86" s="101">
        <v>0.375</v>
      </c>
      <c r="H86" s="101">
        <v>7.5</v>
      </c>
      <c r="I86" s="53">
        <v>0.02</v>
      </c>
      <c r="J86" s="54">
        <v>6</v>
      </c>
      <c r="K86" s="53">
        <v>3.25</v>
      </c>
      <c r="L86" s="53">
        <v>0.375</v>
      </c>
      <c r="M86" s="53">
        <v>7.5</v>
      </c>
      <c r="N86" s="53">
        <v>0.13</v>
      </c>
      <c r="O86" s="55">
        <f t="shared" si="1"/>
        <v>9.140625</v>
      </c>
      <c r="P86" s="54">
        <v>240</v>
      </c>
      <c r="Q86" s="53">
        <v>10</v>
      </c>
      <c r="R86" s="53">
        <v>9</v>
      </c>
      <c r="S86" s="53">
        <v>7</v>
      </c>
      <c r="T86" s="53">
        <v>8</v>
      </c>
      <c r="U86" s="55">
        <f t="shared" si="2"/>
        <v>0.36458333333333331</v>
      </c>
      <c r="V86" s="56"/>
      <c r="W86" s="56"/>
      <c r="X86" s="56"/>
      <c r="Y86" s="56"/>
      <c r="Z86" s="57" t="s">
        <v>26</v>
      </c>
      <c r="AA86" s="56"/>
      <c r="AB86" s="11"/>
      <c r="AC86" s="5"/>
      <c r="AD86" s="5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</row>
    <row r="87" spans="1:47" ht="15" customHeight="1">
      <c r="A87" s="29" t="s">
        <v>3114</v>
      </c>
      <c r="B87" s="29" t="s">
        <v>3115</v>
      </c>
      <c r="C87" s="138" t="s">
        <v>3116</v>
      </c>
      <c r="D87" s="147">
        <v>2.89</v>
      </c>
      <c r="E87" s="147">
        <f t="shared" si="3"/>
        <v>1.1560000000000001</v>
      </c>
      <c r="F87" s="101">
        <v>0.375</v>
      </c>
      <c r="G87" s="101">
        <v>0.375</v>
      </c>
      <c r="H87" s="101">
        <v>7.5</v>
      </c>
      <c r="I87" s="53">
        <v>0.02</v>
      </c>
      <c r="J87" s="54">
        <v>6</v>
      </c>
      <c r="K87" s="53">
        <v>3.25</v>
      </c>
      <c r="L87" s="53">
        <v>0.375</v>
      </c>
      <c r="M87" s="53">
        <v>7.5</v>
      </c>
      <c r="N87" s="53">
        <v>0.13</v>
      </c>
      <c r="O87" s="55">
        <f t="shared" si="1"/>
        <v>9.140625</v>
      </c>
      <c r="P87" s="54">
        <v>240</v>
      </c>
      <c r="Q87" s="53">
        <v>10</v>
      </c>
      <c r="R87" s="53">
        <v>9</v>
      </c>
      <c r="S87" s="53">
        <v>7</v>
      </c>
      <c r="T87" s="53">
        <v>8</v>
      </c>
      <c r="U87" s="55">
        <f t="shared" si="2"/>
        <v>0.36458333333333331</v>
      </c>
      <c r="V87" s="56"/>
      <c r="W87" s="56"/>
      <c r="X87" s="56"/>
      <c r="Y87" s="56"/>
      <c r="Z87" s="57" t="s">
        <v>26</v>
      </c>
      <c r="AA87" s="56"/>
      <c r="AB87" s="11"/>
      <c r="AC87" s="5"/>
      <c r="AD87" s="5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</row>
    <row r="88" spans="1:47" ht="15" customHeight="1">
      <c r="A88" s="29" t="s">
        <v>3108</v>
      </c>
      <c r="B88" s="29" t="s">
        <v>3109</v>
      </c>
      <c r="C88" s="138" t="s">
        <v>3110</v>
      </c>
      <c r="D88" s="147">
        <v>2.89</v>
      </c>
      <c r="E88" s="147">
        <f t="shared" si="3"/>
        <v>1.1560000000000001</v>
      </c>
      <c r="F88" s="101">
        <v>0.375</v>
      </c>
      <c r="G88" s="101">
        <v>0.375</v>
      </c>
      <c r="H88" s="101">
        <v>7.5</v>
      </c>
      <c r="I88" s="53">
        <v>0.02</v>
      </c>
      <c r="J88" s="54">
        <v>6</v>
      </c>
      <c r="K88" s="53">
        <v>3.25</v>
      </c>
      <c r="L88" s="53">
        <v>0.375</v>
      </c>
      <c r="M88" s="53">
        <v>7.5</v>
      </c>
      <c r="N88" s="53">
        <v>0.13</v>
      </c>
      <c r="O88" s="55">
        <f t="shared" si="1"/>
        <v>9.140625</v>
      </c>
      <c r="P88" s="54">
        <v>240</v>
      </c>
      <c r="Q88" s="53">
        <v>10</v>
      </c>
      <c r="R88" s="53">
        <v>9</v>
      </c>
      <c r="S88" s="53">
        <v>7</v>
      </c>
      <c r="T88" s="53">
        <v>8</v>
      </c>
      <c r="U88" s="55">
        <f t="shared" si="2"/>
        <v>0.36458333333333331</v>
      </c>
      <c r="V88" s="56"/>
      <c r="W88" s="56"/>
      <c r="X88" s="56"/>
      <c r="Y88" s="56"/>
      <c r="Z88" s="57" t="s">
        <v>26</v>
      </c>
      <c r="AA88" s="56"/>
      <c r="AB88" s="11"/>
      <c r="AC88" s="5"/>
      <c r="AD88" s="5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</row>
    <row r="89" spans="1:47" ht="15" customHeight="1">
      <c r="A89" s="29" t="s">
        <v>3105</v>
      </c>
      <c r="B89" s="29" t="s">
        <v>3106</v>
      </c>
      <c r="C89" s="138" t="s">
        <v>3107</v>
      </c>
      <c r="D89" s="147">
        <v>2.89</v>
      </c>
      <c r="E89" s="147">
        <f t="shared" si="3"/>
        <v>1.1560000000000001</v>
      </c>
      <c r="F89" s="101">
        <v>0.375</v>
      </c>
      <c r="G89" s="101">
        <v>0.375</v>
      </c>
      <c r="H89" s="101">
        <v>7.5</v>
      </c>
      <c r="I89" s="53">
        <v>0.02</v>
      </c>
      <c r="J89" s="54">
        <v>6</v>
      </c>
      <c r="K89" s="53">
        <v>3.25</v>
      </c>
      <c r="L89" s="53">
        <v>0.375</v>
      </c>
      <c r="M89" s="53">
        <v>7.5</v>
      </c>
      <c r="N89" s="53">
        <v>0.13</v>
      </c>
      <c r="O89" s="55">
        <f t="shared" si="1"/>
        <v>9.140625</v>
      </c>
      <c r="P89" s="54">
        <v>240</v>
      </c>
      <c r="Q89" s="53">
        <v>10</v>
      </c>
      <c r="R89" s="53">
        <v>9</v>
      </c>
      <c r="S89" s="53">
        <v>7</v>
      </c>
      <c r="T89" s="53">
        <v>8</v>
      </c>
      <c r="U89" s="55">
        <f t="shared" si="2"/>
        <v>0.36458333333333331</v>
      </c>
      <c r="V89" s="56"/>
      <c r="W89" s="56"/>
      <c r="X89" s="56"/>
      <c r="Y89" s="56"/>
      <c r="Z89" s="57" t="s">
        <v>26</v>
      </c>
      <c r="AA89" s="56"/>
      <c r="AB89" s="11"/>
      <c r="AC89" s="5"/>
      <c r="AD89" s="5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</row>
    <row r="90" spans="1:47" ht="15" customHeight="1">
      <c r="A90" s="29" t="s">
        <v>3102</v>
      </c>
      <c r="B90" s="29" t="s">
        <v>3103</v>
      </c>
      <c r="C90" s="138" t="s">
        <v>3104</v>
      </c>
      <c r="D90" s="147">
        <v>2.89</v>
      </c>
      <c r="E90" s="147">
        <f t="shared" si="3"/>
        <v>1.1560000000000001</v>
      </c>
      <c r="F90" s="101">
        <v>0.375</v>
      </c>
      <c r="G90" s="101">
        <v>0.375</v>
      </c>
      <c r="H90" s="101">
        <v>7.5</v>
      </c>
      <c r="I90" s="53">
        <v>0.02</v>
      </c>
      <c r="J90" s="54">
        <v>6</v>
      </c>
      <c r="K90" s="53">
        <v>3.25</v>
      </c>
      <c r="L90" s="53">
        <v>0.375</v>
      </c>
      <c r="M90" s="53">
        <v>7.5</v>
      </c>
      <c r="N90" s="53">
        <v>0.13</v>
      </c>
      <c r="O90" s="55">
        <f t="shared" si="1"/>
        <v>9.140625</v>
      </c>
      <c r="P90" s="54">
        <v>240</v>
      </c>
      <c r="Q90" s="53">
        <v>10</v>
      </c>
      <c r="R90" s="53">
        <v>9</v>
      </c>
      <c r="S90" s="53">
        <v>7</v>
      </c>
      <c r="T90" s="53">
        <v>8</v>
      </c>
      <c r="U90" s="55">
        <f t="shared" si="2"/>
        <v>0.36458333333333331</v>
      </c>
      <c r="V90" s="56"/>
      <c r="W90" s="56"/>
      <c r="X90" s="56"/>
      <c r="Y90" s="56"/>
      <c r="Z90" s="57" t="s">
        <v>26</v>
      </c>
      <c r="AA90" s="56"/>
      <c r="AB90" s="11"/>
      <c r="AC90" s="5"/>
      <c r="AD90" s="5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</row>
    <row r="91" spans="1:47" ht="15" customHeight="1">
      <c r="A91" s="29" t="s">
        <v>3099</v>
      </c>
      <c r="B91" s="29" t="s">
        <v>3100</v>
      </c>
      <c r="C91" s="138" t="s">
        <v>3101</v>
      </c>
      <c r="D91" s="147">
        <v>2.89</v>
      </c>
      <c r="E91" s="147">
        <f t="shared" si="3"/>
        <v>1.1560000000000001</v>
      </c>
      <c r="F91" s="101">
        <v>0.375</v>
      </c>
      <c r="G91" s="101">
        <v>0.375</v>
      </c>
      <c r="H91" s="101">
        <v>7.5</v>
      </c>
      <c r="I91" s="53">
        <v>0.02</v>
      </c>
      <c r="J91" s="54">
        <v>6</v>
      </c>
      <c r="K91" s="53">
        <v>3.25</v>
      </c>
      <c r="L91" s="53">
        <v>0.375</v>
      </c>
      <c r="M91" s="53">
        <v>7.5</v>
      </c>
      <c r="N91" s="53">
        <v>0.13</v>
      </c>
      <c r="O91" s="55">
        <f t="shared" si="1"/>
        <v>9.140625</v>
      </c>
      <c r="P91" s="54">
        <v>240</v>
      </c>
      <c r="Q91" s="53">
        <v>10</v>
      </c>
      <c r="R91" s="53">
        <v>9</v>
      </c>
      <c r="S91" s="53">
        <v>7</v>
      </c>
      <c r="T91" s="53">
        <v>8</v>
      </c>
      <c r="U91" s="55">
        <f t="shared" si="2"/>
        <v>0.36458333333333331</v>
      </c>
      <c r="V91" s="56"/>
      <c r="W91" s="56"/>
      <c r="X91" s="56"/>
      <c r="Y91" s="56"/>
      <c r="Z91" s="57" t="s">
        <v>26</v>
      </c>
      <c r="AA91" s="56"/>
      <c r="AB91" s="11"/>
      <c r="AC91" s="5"/>
      <c r="AD91" s="5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</row>
    <row r="92" spans="1:47" ht="15" customHeight="1">
      <c r="A92" s="29" t="s">
        <v>3096</v>
      </c>
      <c r="B92" s="29" t="s">
        <v>3097</v>
      </c>
      <c r="C92" s="138" t="s">
        <v>3098</v>
      </c>
      <c r="D92" s="147">
        <v>2.89</v>
      </c>
      <c r="E92" s="147">
        <f t="shared" si="3"/>
        <v>1.1560000000000001</v>
      </c>
      <c r="F92" s="101">
        <v>0.375</v>
      </c>
      <c r="G92" s="101">
        <v>0.375</v>
      </c>
      <c r="H92" s="101">
        <v>7.5</v>
      </c>
      <c r="I92" s="53">
        <v>0.02</v>
      </c>
      <c r="J92" s="54">
        <v>6</v>
      </c>
      <c r="K92" s="53">
        <v>3.25</v>
      </c>
      <c r="L92" s="53">
        <v>0.375</v>
      </c>
      <c r="M92" s="53">
        <v>7.5</v>
      </c>
      <c r="N92" s="53">
        <v>0.13</v>
      </c>
      <c r="O92" s="55">
        <f t="shared" si="1"/>
        <v>9.140625</v>
      </c>
      <c r="P92" s="54">
        <v>240</v>
      </c>
      <c r="Q92" s="53">
        <v>10</v>
      </c>
      <c r="R92" s="53">
        <v>9</v>
      </c>
      <c r="S92" s="53">
        <v>7</v>
      </c>
      <c r="T92" s="53">
        <v>8</v>
      </c>
      <c r="U92" s="55">
        <f t="shared" si="2"/>
        <v>0.36458333333333331</v>
      </c>
      <c r="V92" s="56"/>
      <c r="W92" s="56"/>
      <c r="X92" s="56"/>
      <c r="Y92" s="56"/>
      <c r="Z92" s="57" t="s">
        <v>26</v>
      </c>
      <c r="AA92" s="56"/>
      <c r="AB92" s="11"/>
      <c r="AC92" s="5"/>
      <c r="AD92" s="5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</row>
    <row r="93" spans="1:47" ht="15" customHeight="1">
      <c r="A93" s="29" t="s">
        <v>3093</v>
      </c>
      <c r="B93" s="29" t="s">
        <v>3094</v>
      </c>
      <c r="C93" s="138" t="s">
        <v>3095</v>
      </c>
      <c r="D93" s="147">
        <v>2.89</v>
      </c>
      <c r="E93" s="147">
        <f t="shared" si="3"/>
        <v>1.1560000000000001</v>
      </c>
      <c r="F93" s="101">
        <v>0.375</v>
      </c>
      <c r="G93" s="101">
        <v>0.375</v>
      </c>
      <c r="H93" s="101">
        <v>7.5</v>
      </c>
      <c r="I93" s="53">
        <v>0.02</v>
      </c>
      <c r="J93" s="54">
        <v>6</v>
      </c>
      <c r="K93" s="53">
        <v>3.25</v>
      </c>
      <c r="L93" s="53">
        <v>0.375</v>
      </c>
      <c r="M93" s="53">
        <v>7.5</v>
      </c>
      <c r="N93" s="53">
        <v>0.13</v>
      </c>
      <c r="O93" s="55">
        <f t="shared" si="1"/>
        <v>9.140625</v>
      </c>
      <c r="P93" s="54">
        <v>240</v>
      </c>
      <c r="Q93" s="53">
        <v>10</v>
      </c>
      <c r="R93" s="53">
        <v>9</v>
      </c>
      <c r="S93" s="53">
        <v>7</v>
      </c>
      <c r="T93" s="53">
        <v>8</v>
      </c>
      <c r="U93" s="55">
        <f t="shared" si="2"/>
        <v>0.36458333333333331</v>
      </c>
      <c r="V93" s="56"/>
      <c r="W93" s="56"/>
      <c r="X93" s="56"/>
      <c r="Y93" s="56"/>
      <c r="Z93" s="57" t="s">
        <v>26</v>
      </c>
      <c r="AA93" s="56"/>
      <c r="AB93" s="11"/>
      <c r="AC93" s="5"/>
      <c r="AD93" s="5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</row>
    <row r="94" spans="1:47" ht="15" customHeight="1">
      <c r="A94" s="29" t="s">
        <v>3090</v>
      </c>
      <c r="B94" s="29" t="s">
        <v>3091</v>
      </c>
      <c r="C94" s="138" t="s">
        <v>3092</v>
      </c>
      <c r="D94" s="147">
        <v>2.89</v>
      </c>
      <c r="E94" s="147">
        <f t="shared" si="3"/>
        <v>1.1560000000000001</v>
      </c>
      <c r="F94" s="101">
        <v>0.375</v>
      </c>
      <c r="G94" s="101">
        <v>0.375</v>
      </c>
      <c r="H94" s="101">
        <v>7.5</v>
      </c>
      <c r="I94" s="53">
        <v>0.02</v>
      </c>
      <c r="J94" s="54">
        <v>6</v>
      </c>
      <c r="K94" s="53">
        <v>3.25</v>
      </c>
      <c r="L94" s="53">
        <v>0.375</v>
      </c>
      <c r="M94" s="53">
        <v>7.5</v>
      </c>
      <c r="N94" s="53">
        <v>0.13</v>
      </c>
      <c r="O94" s="55">
        <f t="shared" si="1"/>
        <v>9.140625</v>
      </c>
      <c r="P94" s="54">
        <v>240</v>
      </c>
      <c r="Q94" s="53">
        <v>10</v>
      </c>
      <c r="R94" s="53">
        <v>9</v>
      </c>
      <c r="S94" s="53">
        <v>7</v>
      </c>
      <c r="T94" s="53">
        <v>8</v>
      </c>
      <c r="U94" s="55">
        <f t="shared" si="2"/>
        <v>0.36458333333333331</v>
      </c>
      <c r="V94" s="56"/>
      <c r="W94" s="56"/>
      <c r="X94" s="56"/>
      <c r="Y94" s="56"/>
      <c r="Z94" s="57" t="s">
        <v>26</v>
      </c>
      <c r="AA94" s="56"/>
      <c r="AB94" s="11"/>
      <c r="AC94" s="5"/>
      <c r="AD94" s="5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</row>
    <row r="95" spans="1:47" ht="15" customHeight="1">
      <c r="A95" s="29" t="s">
        <v>3087</v>
      </c>
      <c r="B95" s="29" t="s">
        <v>3088</v>
      </c>
      <c r="C95" s="138" t="s">
        <v>3089</v>
      </c>
      <c r="D95" s="147">
        <v>2.89</v>
      </c>
      <c r="E95" s="147">
        <f t="shared" si="3"/>
        <v>1.1560000000000001</v>
      </c>
      <c r="F95" s="101">
        <v>0.375</v>
      </c>
      <c r="G95" s="101">
        <v>0.375</v>
      </c>
      <c r="H95" s="101">
        <v>7.5</v>
      </c>
      <c r="I95" s="53">
        <v>0.02</v>
      </c>
      <c r="J95" s="54">
        <v>6</v>
      </c>
      <c r="K95" s="53">
        <v>3.25</v>
      </c>
      <c r="L95" s="53">
        <v>0.375</v>
      </c>
      <c r="M95" s="53">
        <v>7.5</v>
      </c>
      <c r="N95" s="53">
        <v>0.13</v>
      </c>
      <c r="O95" s="55">
        <f t="shared" si="1"/>
        <v>9.140625</v>
      </c>
      <c r="P95" s="54">
        <v>240</v>
      </c>
      <c r="Q95" s="53">
        <v>10</v>
      </c>
      <c r="R95" s="53">
        <v>9</v>
      </c>
      <c r="S95" s="53">
        <v>7</v>
      </c>
      <c r="T95" s="53">
        <v>8</v>
      </c>
      <c r="U95" s="55">
        <f t="shared" si="2"/>
        <v>0.36458333333333331</v>
      </c>
      <c r="V95" s="56"/>
      <c r="W95" s="56"/>
      <c r="X95" s="56"/>
      <c r="Y95" s="56"/>
      <c r="Z95" s="57" t="s">
        <v>26</v>
      </c>
      <c r="AA95" s="56"/>
      <c r="AB95" s="11"/>
      <c r="AC95" s="5"/>
      <c r="AD95" s="5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</row>
    <row r="96" spans="1:47" ht="15" customHeight="1">
      <c r="A96" s="29" t="s">
        <v>3084</v>
      </c>
      <c r="B96" s="29" t="s">
        <v>3085</v>
      </c>
      <c r="C96" s="138" t="s">
        <v>3086</v>
      </c>
      <c r="D96" s="147">
        <v>2.89</v>
      </c>
      <c r="E96" s="147">
        <f t="shared" si="3"/>
        <v>1.1560000000000001</v>
      </c>
      <c r="F96" s="101">
        <v>0.375</v>
      </c>
      <c r="G96" s="101">
        <v>0.375</v>
      </c>
      <c r="H96" s="101">
        <v>7.5</v>
      </c>
      <c r="I96" s="53">
        <v>0.02</v>
      </c>
      <c r="J96" s="54">
        <v>6</v>
      </c>
      <c r="K96" s="53">
        <v>3.25</v>
      </c>
      <c r="L96" s="53">
        <v>0.375</v>
      </c>
      <c r="M96" s="53">
        <v>7.5</v>
      </c>
      <c r="N96" s="53">
        <v>0.13</v>
      </c>
      <c r="O96" s="55">
        <f t="shared" si="1"/>
        <v>9.140625</v>
      </c>
      <c r="P96" s="54">
        <v>240</v>
      </c>
      <c r="Q96" s="53">
        <v>10</v>
      </c>
      <c r="R96" s="53">
        <v>9</v>
      </c>
      <c r="S96" s="53">
        <v>7</v>
      </c>
      <c r="T96" s="53">
        <v>8</v>
      </c>
      <c r="U96" s="55">
        <f t="shared" si="2"/>
        <v>0.36458333333333331</v>
      </c>
      <c r="V96" s="56"/>
      <c r="W96" s="56"/>
      <c r="X96" s="56"/>
      <c r="Y96" s="56"/>
      <c r="Z96" s="57" t="s">
        <v>26</v>
      </c>
      <c r="AA96" s="56"/>
      <c r="AB96" s="11"/>
      <c r="AC96" s="5"/>
      <c r="AD96" s="5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</row>
    <row r="97" spans="1:47" ht="15" customHeight="1">
      <c r="A97" s="29" t="s">
        <v>3081</v>
      </c>
      <c r="B97" s="29" t="s">
        <v>3082</v>
      </c>
      <c r="C97" s="138" t="s">
        <v>3083</v>
      </c>
      <c r="D97" s="147">
        <v>2.89</v>
      </c>
      <c r="E97" s="147">
        <f t="shared" si="3"/>
        <v>1.1560000000000001</v>
      </c>
      <c r="F97" s="101">
        <v>0.375</v>
      </c>
      <c r="G97" s="101">
        <v>0.375</v>
      </c>
      <c r="H97" s="101">
        <v>7.5</v>
      </c>
      <c r="I97" s="53">
        <v>0.02</v>
      </c>
      <c r="J97" s="54">
        <v>6</v>
      </c>
      <c r="K97" s="53">
        <v>3.25</v>
      </c>
      <c r="L97" s="53">
        <v>0.375</v>
      </c>
      <c r="M97" s="53">
        <v>7.5</v>
      </c>
      <c r="N97" s="53">
        <v>0.13</v>
      </c>
      <c r="O97" s="55">
        <f t="shared" si="1"/>
        <v>9.140625</v>
      </c>
      <c r="P97" s="54">
        <v>240</v>
      </c>
      <c r="Q97" s="53">
        <v>10</v>
      </c>
      <c r="R97" s="53">
        <v>9</v>
      </c>
      <c r="S97" s="53">
        <v>7</v>
      </c>
      <c r="T97" s="53">
        <v>8</v>
      </c>
      <c r="U97" s="55">
        <f t="shared" si="2"/>
        <v>0.36458333333333331</v>
      </c>
      <c r="V97" s="56"/>
      <c r="W97" s="56"/>
      <c r="X97" s="56"/>
      <c r="Y97" s="56"/>
      <c r="Z97" s="57" t="s">
        <v>26</v>
      </c>
      <c r="AA97" s="56"/>
      <c r="AB97" s="11"/>
      <c r="AC97" s="5"/>
      <c r="AD97" s="5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</row>
    <row r="98" spans="1:47" ht="15" customHeight="1">
      <c r="A98" s="29" t="s">
        <v>3075</v>
      </c>
      <c r="B98" s="29" t="s">
        <v>3076</v>
      </c>
      <c r="C98" s="138" t="s">
        <v>3077</v>
      </c>
      <c r="D98" s="147">
        <v>2.89</v>
      </c>
      <c r="E98" s="147">
        <f t="shared" si="3"/>
        <v>1.1560000000000001</v>
      </c>
      <c r="F98" s="101">
        <v>0.375</v>
      </c>
      <c r="G98" s="101">
        <v>0.375</v>
      </c>
      <c r="H98" s="101">
        <v>7.5</v>
      </c>
      <c r="I98" s="53">
        <v>0.02</v>
      </c>
      <c r="J98" s="54">
        <v>6</v>
      </c>
      <c r="K98" s="53">
        <v>3.25</v>
      </c>
      <c r="L98" s="53">
        <v>0.375</v>
      </c>
      <c r="M98" s="53">
        <v>7.5</v>
      </c>
      <c r="N98" s="53">
        <v>0.13</v>
      </c>
      <c r="O98" s="55">
        <f t="shared" si="1"/>
        <v>9.140625</v>
      </c>
      <c r="P98" s="54">
        <v>240</v>
      </c>
      <c r="Q98" s="53">
        <v>10</v>
      </c>
      <c r="R98" s="53">
        <v>9</v>
      </c>
      <c r="S98" s="53">
        <v>7</v>
      </c>
      <c r="T98" s="53">
        <v>8</v>
      </c>
      <c r="U98" s="55">
        <f t="shared" si="2"/>
        <v>0.36458333333333331</v>
      </c>
      <c r="V98" s="56"/>
      <c r="W98" s="56"/>
      <c r="X98" s="56"/>
      <c r="Y98" s="56"/>
      <c r="Z98" s="57" t="s">
        <v>26</v>
      </c>
      <c r="AA98" s="56"/>
      <c r="AB98" s="11"/>
      <c r="AC98" s="5"/>
      <c r="AD98" s="5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</row>
    <row r="99" spans="1:47" ht="15" customHeight="1">
      <c r="A99" s="29" t="s">
        <v>3072</v>
      </c>
      <c r="B99" s="29" t="s">
        <v>3073</v>
      </c>
      <c r="C99" s="138" t="s">
        <v>3074</v>
      </c>
      <c r="D99" s="147">
        <v>2.89</v>
      </c>
      <c r="E99" s="147">
        <f t="shared" si="3"/>
        <v>1.1560000000000001</v>
      </c>
      <c r="F99" s="101">
        <v>0.375</v>
      </c>
      <c r="G99" s="101">
        <v>0.375</v>
      </c>
      <c r="H99" s="101">
        <v>7.5</v>
      </c>
      <c r="I99" s="53">
        <v>0.02</v>
      </c>
      <c r="J99" s="54">
        <v>6</v>
      </c>
      <c r="K99" s="53">
        <v>3.25</v>
      </c>
      <c r="L99" s="53">
        <v>0.375</v>
      </c>
      <c r="M99" s="53">
        <v>7.5</v>
      </c>
      <c r="N99" s="53">
        <v>0.13</v>
      </c>
      <c r="O99" s="55">
        <f t="shared" si="1"/>
        <v>9.140625</v>
      </c>
      <c r="P99" s="54">
        <v>240</v>
      </c>
      <c r="Q99" s="53">
        <v>10</v>
      </c>
      <c r="R99" s="53">
        <v>9</v>
      </c>
      <c r="S99" s="53">
        <v>7</v>
      </c>
      <c r="T99" s="53">
        <v>8</v>
      </c>
      <c r="U99" s="55">
        <f t="shared" si="2"/>
        <v>0.36458333333333331</v>
      </c>
      <c r="V99" s="56"/>
      <c r="W99" s="56"/>
      <c r="X99" s="56"/>
      <c r="Y99" s="56"/>
      <c r="Z99" s="57" t="s">
        <v>26</v>
      </c>
      <c r="AA99" s="56"/>
      <c r="AB99" s="11"/>
      <c r="AC99" s="5"/>
      <c r="AD99" s="5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</row>
    <row r="100" spans="1:47" ht="15" customHeight="1">
      <c r="A100" s="29" t="s">
        <v>3069</v>
      </c>
      <c r="B100" s="29" t="s">
        <v>3070</v>
      </c>
      <c r="C100" s="138" t="s">
        <v>3071</v>
      </c>
      <c r="D100" s="147">
        <v>2.89</v>
      </c>
      <c r="E100" s="147">
        <f t="shared" si="3"/>
        <v>1.1560000000000001</v>
      </c>
      <c r="F100" s="101">
        <v>0.375</v>
      </c>
      <c r="G100" s="101">
        <v>0.375</v>
      </c>
      <c r="H100" s="101">
        <v>7.5</v>
      </c>
      <c r="I100" s="53">
        <v>0.02</v>
      </c>
      <c r="J100" s="54">
        <v>6</v>
      </c>
      <c r="K100" s="53">
        <v>3.25</v>
      </c>
      <c r="L100" s="53">
        <v>0.375</v>
      </c>
      <c r="M100" s="53">
        <v>7.5</v>
      </c>
      <c r="N100" s="53">
        <v>0.13</v>
      </c>
      <c r="O100" s="55">
        <f t="shared" si="1"/>
        <v>9.140625</v>
      </c>
      <c r="P100" s="54">
        <v>240</v>
      </c>
      <c r="Q100" s="53">
        <v>10</v>
      </c>
      <c r="R100" s="53">
        <v>9</v>
      </c>
      <c r="S100" s="53">
        <v>7</v>
      </c>
      <c r="T100" s="53">
        <v>8</v>
      </c>
      <c r="U100" s="55">
        <f t="shared" si="2"/>
        <v>0.36458333333333331</v>
      </c>
      <c r="V100" s="56"/>
      <c r="W100" s="56"/>
      <c r="X100" s="56"/>
      <c r="Y100" s="56"/>
      <c r="Z100" s="57" t="s">
        <v>26</v>
      </c>
      <c r="AA100" s="56"/>
      <c r="AB100" s="11"/>
      <c r="AC100" s="5"/>
      <c r="AD100" s="5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</row>
    <row r="101" spans="1:47" ht="15" customHeight="1">
      <c r="A101" s="29" t="s">
        <v>3066</v>
      </c>
      <c r="B101" s="29" t="s">
        <v>3067</v>
      </c>
      <c r="C101" s="138" t="s">
        <v>3068</v>
      </c>
      <c r="D101" s="147">
        <v>2.89</v>
      </c>
      <c r="E101" s="147">
        <f t="shared" si="3"/>
        <v>1.1560000000000001</v>
      </c>
      <c r="F101" s="101">
        <v>0.375</v>
      </c>
      <c r="G101" s="101">
        <v>0.375</v>
      </c>
      <c r="H101" s="101">
        <v>7.5</v>
      </c>
      <c r="I101" s="53">
        <v>0.02</v>
      </c>
      <c r="J101" s="54">
        <v>6</v>
      </c>
      <c r="K101" s="53">
        <v>3.25</v>
      </c>
      <c r="L101" s="53">
        <v>0.375</v>
      </c>
      <c r="M101" s="53">
        <v>7.5</v>
      </c>
      <c r="N101" s="53">
        <v>0.13</v>
      </c>
      <c r="O101" s="55">
        <f t="shared" si="1"/>
        <v>9.140625</v>
      </c>
      <c r="P101" s="54">
        <v>240</v>
      </c>
      <c r="Q101" s="53">
        <v>10</v>
      </c>
      <c r="R101" s="53">
        <v>9</v>
      </c>
      <c r="S101" s="53">
        <v>7</v>
      </c>
      <c r="T101" s="53">
        <v>8</v>
      </c>
      <c r="U101" s="55">
        <f t="shared" si="2"/>
        <v>0.36458333333333331</v>
      </c>
      <c r="V101" s="56"/>
      <c r="W101" s="56"/>
      <c r="X101" s="56"/>
      <c r="Y101" s="56"/>
      <c r="Z101" s="57" t="s">
        <v>26</v>
      </c>
      <c r="AA101" s="56"/>
      <c r="AB101" s="11"/>
      <c r="AC101" s="5"/>
      <c r="AD101" s="5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</row>
    <row r="102" spans="1:47" ht="15" customHeight="1">
      <c r="A102" s="29" t="s">
        <v>3063</v>
      </c>
      <c r="B102" s="29" t="s">
        <v>3064</v>
      </c>
      <c r="C102" s="138" t="s">
        <v>3065</v>
      </c>
      <c r="D102" s="147">
        <v>2.89</v>
      </c>
      <c r="E102" s="147">
        <f t="shared" si="3"/>
        <v>1.1560000000000001</v>
      </c>
      <c r="F102" s="101">
        <v>0.375</v>
      </c>
      <c r="G102" s="101">
        <v>0.375</v>
      </c>
      <c r="H102" s="101">
        <v>7.5</v>
      </c>
      <c r="I102" s="53">
        <v>0.02</v>
      </c>
      <c r="J102" s="54">
        <v>6</v>
      </c>
      <c r="K102" s="53">
        <v>3.25</v>
      </c>
      <c r="L102" s="53">
        <v>0.375</v>
      </c>
      <c r="M102" s="53">
        <v>7.5</v>
      </c>
      <c r="N102" s="53">
        <v>0.13</v>
      </c>
      <c r="O102" s="55">
        <f t="shared" si="1"/>
        <v>9.140625</v>
      </c>
      <c r="P102" s="54">
        <v>240</v>
      </c>
      <c r="Q102" s="53">
        <v>10</v>
      </c>
      <c r="R102" s="53">
        <v>9</v>
      </c>
      <c r="S102" s="53">
        <v>7</v>
      </c>
      <c r="T102" s="53">
        <v>8</v>
      </c>
      <c r="U102" s="55">
        <f t="shared" si="2"/>
        <v>0.36458333333333331</v>
      </c>
      <c r="V102" s="56"/>
      <c r="W102" s="56"/>
      <c r="X102" s="56"/>
      <c r="Y102" s="56"/>
      <c r="Z102" s="57" t="s">
        <v>26</v>
      </c>
      <c r="AA102" s="56"/>
      <c r="AB102" s="11"/>
      <c r="AC102" s="5"/>
      <c r="AD102" s="5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</row>
    <row r="103" spans="1:47" ht="15" customHeight="1">
      <c r="A103" s="29" t="s">
        <v>3060</v>
      </c>
      <c r="B103" s="29" t="s">
        <v>3061</v>
      </c>
      <c r="C103" s="138" t="s">
        <v>3062</v>
      </c>
      <c r="D103" s="147">
        <v>2.89</v>
      </c>
      <c r="E103" s="147">
        <f t="shared" si="3"/>
        <v>1.1560000000000001</v>
      </c>
      <c r="F103" s="101">
        <v>0.375</v>
      </c>
      <c r="G103" s="101">
        <v>0.375</v>
      </c>
      <c r="H103" s="101">
        <v>7.5</v>
      </c>
      <c r="I103" s="53">
        <v>0.02</v>
      </c>
      <c r="J103" s="54">
        <v>6</v>
      </c>
      <c r="K103" s="53">
        <v>3.25</v>
      </c>
      <c r="L103" s="53">
        <v>0.375</v>
      </c>
      <c r="M103" s="53">
        <v>7.5</v>
      </c>
      <c r="N103" s="53">
        <v>0.13</v>
      </c>
      <c r="O103" s="55">
        <f t="shared" si="1"/>
        <v>9.140625</v>
      </c>
      <c r="P103" s="54">
        <v>240</v>
      </c>
      <c r="Q103" s="53">
        <v>10</v>
      </c>
      <c r="R103" s="53">
        <v>9</v>
      </c>
      <c r="S103" s="53">
        <v>7</v>
      </c>
      <c r="T103" s="53">
        <v>8</v>
      </c>
      <c r="U103" s="55">
        <f t="shared" si="2"/>
        <v>0.36458333333333331</v>
      </c>
      <c r="V103" s="56"/>
      <c r="W103" s="56"/>
      <c r="X103" s="56"/>
      <c r="Y103" s="56"/>
      <c r="Z103" s="57" t="s">
        <v>26</v>
      </c>
      <c r="AA103" s="56"/>
      <c r="AB103" s="11"/>
      <c r="AC103" s="5"/>
      <c r="AD103" s="5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</row>
    <row r="104" spans="1:47" ht="15" customHeight="1">
      <c r="A104" s="29" t="s">
        <v>3057</v>
      </c>
      <c r="B104" s="29" t="s">
        <v>3058</v>
      </c>
      <c r="C104" s="138" t="s">
        <v>3059</v>
      </c>
      <c r="D104" s="147">
        <v>2.89</v>
      </c>
      <c r="E104" s="147">
        <f t="shared" si="3"/>
        <v>1.1560000000000001</v>
      </c>
      <c r="F104" s="101">
        <v>0.375</v>
      </c>
      <c r="G104" s="101">
        <v>0.375</v>
      </c>
      <c r="H104" s="101">
        <v>7.5</v>
      </c>
      <c r="I104" s="53">
        <v>0.02</v>
      </c>
      <c r="J104" s="54">
        <v>6</v>
      </c>
      <c r="K104" s="53">
        <v>3.25</v>
      </c>
      <c r="L104" s="53">
        <v>0.375</v>
      </c>
      <c r="M104" s="53">
        <v>7.5</v>
      </c>
      <c r="N104" s="53">
        <v>0.13</v>
      </c>
      <c r="O104" s="55">
        <f t="shared" si="1"/>
        <v>9.140625</v>
      </c>
      <c r="P104" s="54">
        <v>240</v>
      </c>
      <c r="Q104" s="53">
        <v>10</v>
      </c>
      <c r="R104" s="53">
        <v>9</v>
      </c>
      <c r="S104" s="53">
        <v>7</v>
      </c>
      <c r="T104" s="53">
        <v>8</v>
      </c>
      <c r="U104" s="55">
        <f t="shared" si="2"/>
        <v>0.36458333333333331</v>
      </c>
      <c r="V104" s="56"/>
      <c r="W104" s="56"/>
      <c r="X104" s="56"/>
      <c r="Y104" s="56"/>
      <c r="Z104" s="57" t="s">
        <v>26</v>
      </c>
      <c r="AA104" s="56"/>
      <c r="AB104" s="11"/>
      <c r="AC104" s="5"/>
      <c r="AD104" s="5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</row>
    <row r="105" spans="1:47" ht="15" customHeight="1">
      <c r="A105" s="29" t="s">
        <v>3054</v>
      </c>
      <c r="B105" s="29" t="s">
        <v>3055</v>
      </c>
      <c r="C105" s="138" t="s">
        <v>3056</v>
      </c>
      <c r="D105" s="147">
        <v>2.89</v>
      </c>
      <c r="E105" s="147">
        <f t="shared" si="3"/>
        <v>1.1560000000000001</v>
      </c>
      <c r="F105" s="101">
        <v>0.375</v>
      </c>
      <c r="G105" s="101">
        <v>0.375</v>
      </c>
      <c r="H105" s="101">
        <v>7.5</v>
      </c>
      <c r="I105" s="53">
        <v>0.02</v>
      </c>
      <c r="J105" s="54">
        <v>6</v>
      </c>
      <c r="K105" s="53">
        <v>3.25</v>
      </c>
      <c r="L105" s="53">
        <v>0.375</v>
      </c>
      <c r="M105" s="53">
        <v>7.5</v>
      </c>
      <c r="N105" s="53">
        <v>0.13</v>
      </c>
      <c r="O105" s="55">
        <f t="shared" si="1"/>
        <v>9.140625</v>
      </c>
      <c r="P105" s="54">
        <v>240</v>
      </c>
      <c r="Q105" s="53">
        <v>10</v>
      </c>
      <c r="R105" s="53">
        <v>9</v>
      </c>
      <c r="S105" s="53">
        <v>7</v>
      </c>
      <c r="T105" s="53">
        <v>8</v>
      </c>
      <c r="U105" s="55">
        <f t="shared" si="2"/>
        <v>0.36458333333333331</v>
      </c>
      <c r="V105" s="56"/>
      <c r="W105" s="56"/>
      <c r="X105" s="56"/>
      <c r="Y105" s="56"/>
      <c r="Z105" s="57" t="s">
        <v>26</v>
      </c>
      <c r="AA105" s="56"/>
      <c r="AB105" s="11"/>
      <c r="AC105" s="5"/>
      <c r="AD105" s="5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</row>
    <row r="106" spans="1:47" ht="15" customHeight="1">
      <c r="A106" s="29" t="s">
        <v>3051</v>
      </c>
      <c r="B106" s="29" t="s">
        <v>3052</v>
      </c>
      <c r="C106" s="138" t="s">
        <v>3053</v>
      </c>
      <c r="D106" s="147">
        <v>2.89</v>
      </c>
      <c r="E106" s="147">
        <f t="shared" si="3"/>
        <v>1.1560000000000001</v>
      </c>
      <c r="F106" s="101">
        <v>0.375</v>
      </c>
      <c r="G106" s="101">
        <v>0.375</v>
      </c>
      <c r="H106" s="101">
        <v>7.5</v>
      </c>
      <c r="I106" s="53">
        <v>0.02</v>
      </c>
      <c r="J106" s="54">
        <v>6</v>
      </c>
      <c r="K106" s="53">
        <v>3.25</v>
      </c>
      <c r="L106" s="53">
        <v>0.375</v>
      </c>
      <c r="M106" s="53">
        <v>7.5</v>
      </c>
      <c r="N106" s="53">
        <v>0.13</v>
      </c>
      <c r="O106" s="55">
        <f t="shared" si="1"/>
        <v>9.140625</v>
      </c>
      <c r="P106" s="54">
        <v>240</v>
      </c>
      <c r="Q106" s="53">
        <v>10</v>
      </c>
      <c r="R106" s="53">
        <v>9</v>
      </c>
      <c r="S106" s="53">
        <v>7</v>
      </c>
      <c r="T106" s="53">
        <v>8</v>
      </c>
      <c r="U106" s="55">
        <f t="shared" si="2"/>
        <v>0.36458333333333331</v>
      </c>
      <c r="V106" s="56"/>
      <c r="W106" s="56"/>
      <c r="X106" s="56"/>
      <c r="Y106" s="56"/>
      <c r="Z106" s="57" t="s">
        <v>26</v>
      </c>
      <c r="AA106" s="56"/>
      <c r="AB106" s="11"/>
      <c r="AC106" s="5"/>
      <c r="AD106" s="5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</row>
    <row r="107" spans="1:47" ht="15" customHeight="1">
      <c r="A107" s="29" t="s">
        <v>3048</v>
      </c>
      <c r="B107" s="29" t="s">
        <v>3049</v>
      </c>
      <c r="C107" s="138" t="s">
        <v>3050</v>
      </c>
      <c r="D107" s="147">
        <v>2.89</v>
      </c>
      <c r="E107" s="147">
        <f t="shared" si="3"/>
        <v>1.1560000000000001</v>
      </c>
      <c r="F107" s="101">
        <v>0.375</v>
      </c>
      <c r="G107" s="101">
        <v>0.375</v>
      </c>
      <c r="H107" s="101">
        <v>7.5</v>
      </c>
      <c r="I107" s="53">
        <v>0.02</v>
      </c>
      <c r="J107" s="54">
        <v>6</v>
      </c>
      <c r="K107" s="53">
        <v>3.25</v>
      </c>
      <c r="L107" s="53">
        <v>0.375</v>
      </c>
      <c r="M107" s="53">
        <v>7.5</v>
      </c>
      <c r="N107" s="53">
        <v>0.13</v>
      </c>
      <c r="O107" s="55">
        <f t="shared" si="1"/>
        <v>9.140625</v>
      </c>
      <c r="P107" s="54">
        <v>240</v>
      </c>
      <c r="Q107" s="53">
        <v>10</v>
      </c>
      <c r="R107" s="53">
        <v>9</v>
      </c>
      <c r="S107" s="53">
        <v>7</v>
      </c>
      <c r="T107" s="53">
        <v>8</v>
      </c>
      <c r="U107" s="55">
        <f t="shared" si="2"/>
        <v>0.36458333333333331</v>
      </c>
      <c r="V107" s="56"/>
      <c r="W107" s="56"/>
      <c r="X107" s="56"/>
      <c r="Y107" s="56"/>
      <c r="Z107" s="57" t="s">
        <v>26</v>
      </c>
      <c r="AA107" s="56"/>
      <c r="AB107" s="11"/>
      <c r="AC107" s="5"/>
      <c r="AD107" s="5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</row>
    <row r="108" spans="1:47" ht="15" customHeight="1">
      <c r="A108" s="29" t="s">
        <v>3042</v>
      </c>
      <c r="B108" s="29" t="s">
        <v>3043</v>
      </c>
      <c r="C108" s="138" t="s">
        <v>3044</v>
      </c>
      <c r="D108" s="147">
        <v>2.89</v>
      </c>
      <c r="E108" s="147">
        <f t="shared" si="3"/>
        <v>1.1560000000000001</v>
      </c>
      <c r="F108" s="101">
        <v>0.375</v>
      </c>
      <c r="G108" s="101">
        <v>0.375</v>
      </c>
      <c r="H108" s="101">
        <v>7.5</v>
      </c>
      <c r="I108" s="53">
        <v>0.02</v>
      </c>
      <c r="J108" s="54">
        <v>6</v>
      </c>
      <c r="K108" s="53">
        <v>3.25</v>
      </c>
      <c r="L108" s="53">
        <v>0.375</v>
      </c>
      <c r="M108" s="53">
        <v>7.5</v>
      </c>
      <c r="N108" s="53">
        <v>0.13</v>
      </c>
      <c r="O108" s="55">
        <f t="shared" si="1"/>
        <v>9.140625</v>
      </c>
      <c r="P108" s="54">
        <v>240</v>
      </c>
      <c r="Q108" s="53">
        <v>10</v>
      </c>
      <c r="R108" s="53">
        <v>9</v>
      </c>
      <c r="S108" s="53">
        <v>7</v>
      </c>
      <c r="T108" s="53">
        <v>8</v>
      </c>
      <c r="U108" s="55">
        <f t="shared" si="2"/>
        <v>0.36458333333333331</v>
      </c>
      <c r="V108" s="56"/>
      <c r="W108" s="56"/>
      <c r="X108" s="56"/>
      <c r="Y108" s="56"/>
      <c r="Z108" s="57" t="s">
        <v>26</v>
      </c>
      <c r="AA108" s="56"/>
      <c r="AB108" s="11"/>
      <c r="AC108" s="5"/>
      <c r="AD108" s="5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</row>
    <row r="109" spans="1:47" ht="15" customHeight="1">
      <c r="A109" s="29" t="s">
        <v>3039</v>
      </c>
      <c r="B109" s="29" t="s">
        <v>3040</v>
      </c>
      <c r="C109" s="138" t="s">
        <v>3041</v>
      </c>
      <c r="D109" s="147">
        <v>2.89</v>
      </c>
      <c r="E109" s="147">
        <f t="shared" si="3"/>
        <v>1.1560000000000001</v>
      </c>
      <c r="F109" s="101">
        <v>0.375</v>
      </c>
      <c r="G109" s="101">
        <v>0.375</v>
      </c>
      <c r="H109" s="101">
        <v>7.5</v>
      </c>
      <c r="I109" s="53">
        <v>0.02</v>
      </c>
      <c r="J109" s="54">
        <v>6</v>
      </c>
      <c r="K109" s="53">
        <v>3.25</v>
      </c>
      <c r="L109" s="53">
        <v>0.375</v>
      </c>
      <c r="M109" s="53">
        <v>7.5</v>
      </c>
      <c r="N109" s="53">
        <v>0.13</v>
      </c>
      <c r="O109" s="55">
        <f t="shared" si="1"/>
        <v>9.140625</v>
      </c>
      <c r="P109" s="54">
        <v>240</v>
      </c>
      <c r="Q109" s="53">
        <v>10</v>
      </c>
      <c r="R109" s="53">
        <v>9</v>
      </c>
      <c r="S109" s="53">
        <v>7</v>
      </c>
      <c r="T109" s="53">
        <v>8</v>
      </c>
      <c r="U109" s="55">
        <f t="shared" si="2"/>
        <v>0.36458333333333331</v>
      </c>
      <c r="V109" s="56"/>
      <c r="W109" s="56"/>
      <c r="X109" s="56"/>
      <c r="Y109" s="56"/>
      <c r="Z109" s="57" t="s">
        <v>26</v>
      </c>
      <c r="AA109" s="56"/>
      <c r="AB109" s="11"/>
      <c r="AC109" s="5"/>
      <c r="AD109" s="5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</row>
    <row r="110" spans="1:47" ht="15" customHeight="1">
      <c r="A110" s="29" t="s">
        <v>3036</v>
      </c>
      <c r="B110" s="29" t="s">
        <v>3037</v>
      </c>
      <c r="C110" s="138" t="s">
        <v>3038</v>
      </c>
      <c r="D110" s="147">
        <v>2.89</v>
      </c>
      <c r="E110" s="147">
        <f t="shared" si="3"/>
        <v>1.1560000000000001</v>
      </c>
      <c r="F110" s="101">
        <v>0.375</v>
      </c>
      <c r="G110" s="101">
        <v>0.375</v>
      </c>
      <c r="H110" s="101">
        <v>7.5</v>
      </c>
      <c r="I110" s="53">
        <v>0.02</v>
      </c>
      <c r="J110" s="54">
        <v>6</v>
      </c>
      <c r="K110" s="53">
        <v>3.25</v>
      </c>
      <c r="L110" s="53">
        <v>0.375</v>
      </c>
      <c r="M110" s="53">
        <v>7.5</v>
      </c>
      <c r="N110" s="53">
        <v>0.13</v>
      </c>
      <c r="O110" s="55">
        <f t="shared" si="1"/>
        <v>9.140625</v>
      </c>
      <c r="P110" s="54">
        <v>240</v>
      </c>
      <c r="Q110" s="53">
        <v>10</v>
      </c>
      <c r="R110" s="53">
        <v>9</v>
      </c>
      <c r="S110" s="53">
        <v>7</v>
      </c>
      <c r="T110" s="53">
        <v>8</v>
      </c>
      <c r="U110" s="55">
        <f t="shared" si="2"/>
        <v>0.36458333333333331</v>
      </c>
      <c r="V110" s="56"/>
      <c r="W110" s="56"/>
      <c r="X110" s="56"/>
      <c r="Y110" s="56"/>
      <c r="Z110" s="57" t="s">
        <v>26</v>
      </c>
      <c r="AA110" s="56"/>
      <c r="AB110" s="11"/>
      <c r="AC110" s="5"/>
      <c r="AD110" s="5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</row>
    <row r="111" spans="1:47" ht="15" customHeight="1">
      <c r="A111" s="29" t="s">
        <v>3033</v>
      </c>
      <c r="B111" s="29" t="s">
        <v>3034</v>
      </c>
      <c r="C111" s="138" t="s">
        <v>3035</v>
      </c>
      <c r="D111" s="147">
        <v>2.89</v>
      </c>
      <c r="E111" s="147">
        <f t="shared" si="3"/>
        <v>1.1560000000000001</v>
      </c>
      <c r="F111" s="101">
        <v>0.375</v>
      </c>
      <c r="G111" s="101">
        <v>0.375</v>
      </c>
      <c r="H111" s="101">
        <v>7.5</v>
      </c>
      <c r="I111" s="53">
        <v>0.02</v>
      </c>
      <c r="J111" s="54">
        <v>6</v>
      </c>
      <c r="K111" s="53">
        <v>3.25</v>
      </c>
      <c r="L111" s="53">
        <v>0.375</v>
      </c>
      <c r="M111" s="53">
        <v>7.5</v>
      </c>
      <c r="N111" s="53">
        <v>0.13</v>
      </c>
      <c r="O111" s="55">
        <f t="shared" si="1"/>
        <v>9.140625</v>
      </c>
      <c r="P111" s="54">
        <v>240</v>
      </c>
      <c r="Q111" s="53">
        <v>10</v>
      </c>
      <c r="R111" s="53">
        <v>9</v>
      </c>
      <c r="S111" s="53">
        <v>7</v>
      </c>
      <c r="T111" s="53">
        <v>8</v>
      </c>
      <c r="U111" s="55">
        <f t="shared" si="2"/>
        <v>0.36458333333333331</v>
      </c>
      <c r="V111" s="56"/>
      <c r="W111" s="56"/>
      <c r="X111" s="56"/>
      <c r="Y111" s="56"/>
      <c r="Z111" s="57" t="s">
        <v>26</v>
      </c>
      <c r="AA111" s="56"/>
      <c r="AB111" s="11"/>
      <c r="AC111" s="5"/>
      <c r="AD111" s="5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</row>
    <row r="112" spans="1:47" ht="15" customHeight="1">
      <c r="A112" s="29" t="s">
        <v>3030</v>
      </c>
      <c r="B112" s="29" t="s">
        <v>3031</v>
      </c>
      <c r="C112" s="138" t="s">
        <v>3032</v>
      </c>
      <c r="D112" s="147">
        <v>2.89</v>
      </c>
      <c r="E112" s="147">
        <f t="shared" si="3"/>
        <v>1.1560000000000001</v>
      </c>
      <c r="F112" s="101">
        <v>0.375</v>
      </c>
      <c r="G112" s="101">
        <v>0.375</v>
      </c>
      <c r="H112" s="101">
        <v>7.5</v>
      </c>
      <c r="I112" s="53">
        <v>0.02</v>
      </c>
      <c r="J112" s="54">
        <v>6</v>
      </c>
      <c r="K112" s="53">
        <v>3.25</v>
      </c>
      <c r="L112" s="53">
        <v>0.375</v>
      </c>
      <c r="M112" s="53">
        <v>7.5</v>
      </c>
      <c r="N112" s="53">
        <v>0.13</v>
      </c>
      <c r="O112" s="55">
        <f t="shared" si="1"/>
        <v>9.140625</v>
      </c>
      <c r="P112" s="54">
        <v>240</v>
      </c>
      <c r="Q112" s="53">
        <v>10</v>
      </c>
      <c r="R112" s="53">
        <v>9</v>
      </c>
      <c r="S112" s="53">
        <v>7</v>
      </c>
      <c r="T112" s="53">
        <v>8</v>
      </c>
      <c r="U112" s="55">
        <f t="shared" si="2"/>
        <v>0.36458333333333331</v>
      </c>
      <c r="V112" s="56"/>
      <c r="W112" s="56"/>
      <c r="X112" s="56"/>
      <c r="Y112" s="56"/>
      <c r="Z112" s="57" t="s">
        <v>26</v>
      </c>
      <c r="AA112" s="56"/>
      <c r="AB112" s="11"/>
      <c r="AC112" s="5"/>
      <c r="AD112" s="5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</row>
    <row r="113" spans="1:47" ht="15" customHeight="1">
      <c r="A113" s="29" t="s">
        <v>3027</v>
      </c>
      <c r="B113" s="29" t="s">
        <v>3028</v>
      </c>
      <c r="C113" s="138" t="s">
        <v>3029</v>
      </c>
      <c r="D113" s="147">
        <v>2.89</v>
      </c>
      <c r="E113" s="147">
        <f t="shared" si="3"/>
        <v>1.1560000000000001</v>
      </c>
      <c r="F113" s="101">
        <v>0.375</v>
      </c>
      <c r="G113" s="101">
        <v>0.375</v>
      </c>
      <c r="H113" s="101">
        <v>7.5</v>
      </c>
      <c r="I113" s="53">
        <v>0.02</v>
      </c>
      <c r="J113" s="54">
        <v>6</v>
      </c>
      <c r="K113" s="53">
        <v>3.25</v>
      </c>
      <c r="L113" s="53">
        <v>0.375</v>
      </c>
      <c r="M113" s="53">
        <v>7.5</v>
      </c>
      <c r="N113" s="53">
        <v>0.13</v>
      </c>
      <c r="O113" s="55">
        <f t="shared" si="1"/>
        <v>9.140625</v>
      </c>
      <c r="P113" s="54">
        <v>240</v>
      </c>
      <c r="Q113" s="53">
        <v>10</v>
      </c>
      <c r="R113" s="53">
        <v>9</v>
      </c>
      <c r="S113" s="53">
        <v>7</v>
      </c>
      <c r="T113" s="53">
        <v>8</v>
      </c>
      <c r="U113" s="55">
        <f t="shared" si="2"/>
        <v>0.36458333333333331</v>
      </c>
      <c r="V113" s="56"/>
      <c r="W113" s="56"/>
      <c r="X113" s="56"/>
      <c r="Y113" s="56"/>
      <c r="Z113" s="57" t="s">
        <v>26</v>
      </c>
      <c r="AA113" s="56"/>
      <c r="AB113" s="11"/>
      <c r="AC113" s="5"/>
      <c r="AD113" s="5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</row>
    <row r="114" spans="1:47" ht="15" customHeight="1">
      <c r="A114" s="29" t="s">
        <v>3024</v>
      </c>
      <c r="B114" s="29" t="s">
        <v>3025</v>
      </c>
      <c r="C114" s="138" t="s">
        <v>3026</v>
      </c>
      <c r="D114" s="147">
        <v>2.89</v>
      </c>
      <c r="E114" s="147">
        <f t="shared" si="3"/>
        <v>1.1560000000000001</v>
      </c>
      <c r="F114" s="101">
        <v>0.375</v>
      </c>
      <c r="G114" s="101">
        <v>0.375</v>
      </c>
      <c r="H114" s="101">
        <v>7.5</v>
      </c>
      <c r="I114" s="53">
        <v>0.02</v>
      </c>
      <c r="J114" s="54">
        <v>6</v>
      </c>
      <c r="K114" s="53">
        <v>3.25</v>
      </c>
      <c r="L114" s="53">
        <v>0.375</v>
      </c>
      <c r="M114" s="53">
        <v>7.5</v>
      </c>
      <c r="N114" s="53">
        <v>0.13</v>
      </c>
      <c r="O114" s="55">
        <f t="shared" si="1"/>
        <v>9.140625</v>
      </c>
      <c r="P114" s="54">
        <v>240</v>
      </c>
      <c r="Q114" s="53">
        <v>10</v>
      </c>
      <c r="R114" s="53">
        <v>9</v>
      </c>
      <c r="S114" s="53">
        <v>7</v>
      </c>
      <c r="T114" s="53">
        <v>8</v>
      </c>
      <c r="U114" s="55">
        <f t="shared" si="2"/>
        <v>0.36458333333333331</v>
      </c>
      <c r="V114" s="56"/>
      <c r="W114" s="56"/>
      <c r="X114" s="56"/>
      <c r="Y114" s="56"/>
      <c r="Z114" s="57" t="s">
        <v>26</v>
      </c>
      <c r="AA114" s="56"/>
      <c r="AB114" s="11"/>
      <c r="AC114" s="5"/>
      <c r="AD114" s="5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</row>
    <row r="115" spans="1:47" ht="15" customHeight="1">
      <c r="A115" s="29" t="s">
        <v>3021</v>
      </c>
      <c r="B115" s="29" t="s">
        <v>3022</v>
      </c>
      <c r="C115" s="138" t="s">
        <v>3023</v>
      </c>
      <c r="D115" s="147">
        <v>2.89</v>
      </c>
      <c r="E115" s="147">
        <f t="shared" si="3"/>
        <v>1.1560000000000001</v>
      </c>
      <c r="F115" s="101">
        <v>0.375</v>
      </c>
      <c r="G115" s="101">
        <v>0.375</v>
      </c>
      <c r="H115" s="101">
        <v>7.5</v>
      </c>
      <c r="I115" s="53">
        <v>0.02</v>
      </c>
      <c r="J115" s="54">
        <v>6</v>
      </c>
      <c r="K115" s="53">
        <v>3.25</v>
      </c>
      <c r="L115" s="53">
        <v>0.375</v>
      </c>
      <c r="M115" s="53">
        <v>7.5</v>
      </c>
      <c r="N115" s="53">
        <v>0.13</v>
      </c>
      <c r="O115" s="55">
        <f t="shared" si="1"/>
        <v>9.140625</v>
      </c>
      <c r="P115" s="54">
        <v>240</v>
      </c>
      <c r="Q115" s="53">
        <v>10</v>
      </c>
      <c r="R115" s="53">
        <v>9</v>
      </c>
      <c r="S115" s="53">
        <v>7</v>
      </c>
      <c r="T115" s="53">
        <v>8</v>
      </c>
      <c r="U115" s="55">
        <f t="shared" si="2"/>
        <v>0.36458333333333331</v>
      </c>
      <c r="V115" s="56"/>
      <c r="W115" s="56"/>
      <c r="X115" s="56"/>
      <c r="Y115" s="56"/>
      <c r="Z115" s="57" t="s">
        <v>26</v>
      </c>
      <c r="AA115" s="56"/>
      <c r="AB115" s="11"/>
      <c r="AC115" s="5"/>
      <c r="AD115" s="5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</row>
    <row r="116" spans="1:47" ht="15" customHeight="1">
      <c r="A116" s="29" t="s">
        <v>3018</v>
      </c>
      <c r="B116" s="29" t="s">
        <v>3019</v>
      </c>
      <c r="C116" s="138" t="s">
        <v>3020</v>
      </c>
      <c r="D116" s="147">
        <v>2.89</v>
      </c>
      <c r="E116" s="147">
        <f t="shared" si="3"/>
        <v>1.1560000000000001</v>
      </c>
      <c r="F116" s="101">
        <v>0.375</v>
      </c>
      <c r="G116" s="101">
        <v>0.375</v>
      </c>
      <c r="H116" s="101">
        <v>7.5</v>
      </c>
      <c r="I116" s="53">
        <v>0.02</v>
      </c>
      <c r="J116" s="54">
        <v>6</v>
      </c>
      <c r="K116" s="53">
        <v>3.25</v>
      </c>
      <c r="L116" s="53">
        <v>0.375</v>
      </c>
      <c r="M116" s="53">
        <v>7.5</v>
      </c>
      <c r="N116" s="53">
        <v>0.13</v>
      </c>
      <c r="O116" s="55">
        <f t="shared" si="1"/>
        <v>9.140625</v>
      </c>
      <c r="P116" s="54">
        <v>240</v>
      </c>
      <c r="Q116" s="53">
        <v>10</v>
      </c>
      <c r="R116" s="53">
        <v>9</v>
      </c>
      <c r="S116" s="53">
        <v>7</v>
      </c>
      <c r="T116" s="53">
        <v>8</v>
      </c>
      <c r="U116" s="55">
        <f t="shared" si="2"/>
        <v>0.36458333333333331</v>
      </c>
      <c r="V116" s="56"/>
      <c r="W116" s="56"/>
      <c r="X116" s="56"/>
      <c r="Y116" s="56"/>
      <c r="Z116" s="57" t="s">
        <v>26</v>
      </c>
      <c r="AA116" s="56"/>
      <c r="AB116" s="11"/>
      <c r="AC116" s="5"/>
      <c r="AD116" s="5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</row>
    <row r="117" spans="1:47" ht="15" customHeight="1">
      <c r="A117" s="29" t="s">
        <v>3015</v>
      </c>
      <c r="B117" s="29" t="s">
        <v>3016</v>
      </c>
      <c r="C117" s="138" t="s">
        <v>3017</v>
      </c>
      <c r="D117" s="147">
        <v>2.89</v>
      </c>
      <c r="E117" s="147">
        <f t="shared" si="3"/>
        <v>1.1560000000000001</v>
      </c>
      <c r="F117" s="101">
        <v>0.375</v>
      </c>
      <c r="G117" s="101">
        <v>0.375</v>
      </c>
      <c r="H117" s="101">
        <v>7.5</v>
      </c>
      <c r="I117" s="53">
        <v>0.02</v>
      </c>
      <c r="J117" s="54">
        <v>6</v>
      </c>
      <c r="K117" s="53">
        <v>3.25</v>
      </c>
      <c r="L117" s="53">
        <v>0.375</v>
      </c>
      <c r="M117" s="53">
        <v>7.5</v>
      </c>
      <c r="N117" s="53">
        <v>0.13</v>
      </c>
      <c r="O117" s="55">
        <f t="shared" si="1"/>
        <v>9.140625</v>
      </c>
      <c r="P117" s="54">
        <v>240</v>
      </c>
      <c r="Q117" s="53">
        <v>10</v>
      </c>
      <c r="R117" s="53">
        <v>9</v>
      </c>
      <c r="S117" s="53">
        <v>7</v>
      </c>
      <c r="T117" s="53">
        <v>8</v>
      </c>
      <c r="U117" s="55">
        <f t="shared" si="2"/>
        <v>0.36458333333333331</v>
      </c>
      <c r="V117" s="56"/>
      <c r="W117" s="56"/>
      <c r="X117" s="56"/>
      <c r="Y117" s="56"/>
      <c r="Z117" s="57" t="s">
        <v>26</v>
      </c>
      <c r="AA117" s="56"/>
      <c r="AB117" s="11"/>
      <c r="AC117" s="5"/>
      <c r="AD117" s="5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</row>
    <row r="118" spans="1:47" ht="15" customHeight="1">
      <c r="A118" s="29" t="s">
        <v>3009</v>
      </c>
      <c r="B118" s="29" t="s">
        <v>3010</v>
      </c>
      <c r="C118" s="138" t="s">
        <v>3011</v>
      </c>
      <c r="D118" s="147">
        <v>2.89</v>
      </c>
      <c r="E118" s="147">
        <f t="shared" si="3"/>
        <v>1.1560000000000001</v>
      </c>
      <c r="F118" s="101">
        <v>0.375</v>
      </c>
      <c r="G118" s="101">
        <v>0.375</v>
      </c>
      <c r="H118" s="101">
        <v>7.5</v>
      </c>
      <c r="I118" s="53">
        <v>0.02</v>
      </c>
      <c r="J118" s="54">
        <v>6</v>
      </c>
      <c r="K118" s="53">
        <v>3.25</v>
      </c>
      <c r="L118" s="53">
        <v>0.375</v>
      </c>
      <c r="M118" s="53">
        <v>7.5</v>
      </c>
      <c r="N118" s="53">
        <v>0.13</v>
      </c>
      <c r="O118" s="55">
        <f t="shared" si="1"/>
        <v>9.140625</v>
      </c>
      <c r="P118" s="54">
        <v>240</v>
      </c>
      <c r="Q118" s="53">
        <v>10</v>
      </c>
      <c r="R118" s="53">
        <v>9</v>
      </c>
      <c r="S118" s="53">
        <v>7</v>
      </c>
      <c r="T118" s="53">
        <v>8</v>
      </c>
      <c r="U118" s="55">
        <f t="shared" si="2"/>
        <v>0.36458333333333331</v>
      </c>
      <c r="V118" s="56"/>
      <c r="W118" s="56"/>
      <c r="X118" s="56"/>
      <c r="Y118" s="56"/>
      <c r="Z118" s="57" t="s">
        <v>26</v>
      </c>
      <c r="AA118" s="56"/>
      <c r="AB118" s="11"/>
      <c r="AC118" s="5"/>
      <c r="AD118" s="5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</row>
    <row r="119" spans="1:47" ht="15" customHeight="1">
      <c r="A119" s="29" t="s">
        <v>3006</v>
      </c>
      <c r="B119" s="29" t="s">
        <v>3007</v>
      </c>
      <c r="C119" s="138" t="s">
        <v>3008</v>
      </c>
      <c r="D119" s="147">
        <v>2.89</v>
      </c>
      <c r="E119" s="147">
        <f t="shared" si="3"/>
        <v>1.1560000000000001</v>
      </c>
      <c r="F119" s="101">
        <v>0.375</v>
      </c>
      <c r="G119" s="101">
        <v>0.375</v>
      </c>
      <c r="H119" s="101">
        <v>7.5</v>
      </c>
      <c r="I119" s="53">
        <v>0.02</v>
      </c>
      <c r="J119" s="54">
        <v>6</v>
      </c>
      <c r="K119" s="53">
        <v>3.25</v>
      </c>
      <c r="L119" s="53">
        <v>0.375</v>
      </c>
      <c r="M119" s="53">
        <v>7.5</v>
      </c>
      <c r="N119" s="53">
        <v>0.13</v>
      </c>
      <c r="O119" s="55">
        <f t="shared" si="1"/>
        <v>9.140625</v>
      </c>
      <c r="P119" s="54">
        <v>240</v>
      </c>
      <c r="Q119" s="53">
        <v>10</v>
      </c>
      <c r="R119" s="53">
        <v>9</v>
      </c>
      <c r="S119" s="53">
        <v>7</v>
      </c>
      <c r="T119" s="53">
        <v>8</v>
      </c>
      <c r="U119" s="55">
        <f t="shared" si="2"/>
        <v>0.36458333333333331</v>
      </c>
      <c r="V119" s="56"/>
      <c r="W119" s="56"/>
      <c r="X119" s="56"/>
      <c r="Y119" s="56"/>
      <c r="Z119" s="57" t="s">
        <v>26</v>
      </c>
      <c r="AA119" s="56"/>
      <c r="AB119" s="11"/>
      <c r="AC119" s="5"/>
      <c r="AD119" s="5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</row>
    <row r="120" spans="1:47" ht="15" customHeight="1">
      <c r="A120" s="29" t="s">
        <v>3003</v>
      </c>
      <c r="B120" s="29" t="s">
        <v>3004</v>
      </c>
      <c r="C120" s="138" t="s">
        <v>3005</v>
      </c>
      <c r="D120" s="147">
        <v>2.89</v>
      </c>
      <c r="E120" s="147">
        <f t="shared" si="3"/>
        <v>1.1560000000000001</v>
      </c>
      <c r="F120" s="101">
        <v>0.375</v>
      </c>
      <c r="G120" s="101">
        <v>0.375</v>
      </c>
      <c r="H120" s="101">
        <v>7.5</v>
      </c>
      <c r="I120" s="53">
        <v>0.02</v>
      </c>
      <c r="J120" s="54">
        <v>6</v>
      </c>
      <c r="K120" s="53">
        <v>3.25</v>
      </c>
      <c r="L120" s="53">
        <v>0.375</v>
      </c>
      <c r="M120" s="53">
        <v>7.5</v>
      </c>
      <c r="N120" s="53">
        <v>0.13</v>
      </c>
      <c r="O120" s="55">
        <f t="shared" si="1"/>
        <v>9.140625</v>
      </c>
      <c r="P120" s="54">
        <v>240</v>
      </c>
      <c r="Q120" s="53">
        <v>10</v>
      </c>
      <c r="R120" s="53">
        <v>9</v>
      </c>
      <c r="S120" s="53">
        <v>7</v>
      </c>
      <c r="T120" s="53">
        <v>8</v>
      </c>
      <c r="U120" s="55">
        <f t="shared" si="2"/>
        <v>0.36458333333333331</v>
      </c>
      <c r="V120" s="56"/>
      <c r="W120" s="56"/>
      <c r="X120" s="56"/>
      <c r="Y120" s="56"/>
      <c r="Z120" s="57" t="s">
        <v>26</v>
      </c>
      <c r="AA120" s="56"/>
      <c r="AB120" s="11"/>
      <c r="AC120" s="5"/>
      <c r="AD120" s="5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</row>
    <row r="121" spans="1:47" ht="15" customHeight="1">
      <c r="A121" s="29" t="s">
        <v>3000</v>
      </c>
      <c r="B121" s="29" t="s">
        <v>3001</v>
      </c>
      <c r="C121" s="138" t="s">
        <v>3002</v>
      </c>
      <c r="D121" s="147">
        <v>2.89</v>
      </c>
      <c r="E121" s="147">
        <f t="shared" si="3"/>
        <v>1.1560000000000001</v>
      </c>
      <c r="F121" s="101">
        <v>0.375</v>
      </c>
      <c r="G121" s="101">
        <v>0.375</v>
      </c>
      <c r="H121" s="101">
        <v>7.5</v>
      </c>
      <c r="I121" s="53">
        <v>0.02</v>
      </c>
      <c r="J121" s="54">
        <v>6</v>
      </c>
      <c r="K121" s="53">
        <v>3.25</v>
      </c>
      <c r="L121" s="53">
        <v>0.375</v>
      </c>
      <c r="M121" s="53">
        <v>7.5</v>
      </c>
      <c r="N121" s="53">
        <v>0.13</v>
      </c>
      <c r="O121" s="55">
        <f t="shared" si="1"/>
        <v>9.140625</v>
      </c>
      <c r="P121" s="54">
        <v>240</v>
      </c>
      <c r="Q121" s="53">
        <v>10</v>
      </c>
      <c r="R121" s="53">
        <v>9</v>
      </c>
      <c r="S121" s="53">
        <v>7</v>
      </c>
      <c r="T121" s="53">
        <v>8</v>
      </c>
      <c r="U121" s="55">
        <f t="shared" si="2"/>
        <v>0.36458333333333331</v>
      </c>
      <c r="V121" s="56"/>
      <c r="W121" s="56"/>
      <c r="X121" s="56"/>
      <c r="Y121" s="56"/>
      <c r="Z121" s="57" t="s">
        <v>26</v>
      </c>
      <c r="AA121" s="56"/>
      <c r="AB121" s="11"/>
      <c r="AC121" s="5"/>
      <c r="AD121" s="5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</row>
    <row r="122" spans="1:47" ht="15" customHeight="1">
      <c r="A122" s="29" t="s">
        <v>2997</v>
      </c>
      <c r="B122" s="29" t="s">
        <v>2998</v>
      </c>
      <c r="C122" s="138" t="s">
        <v>2999</v>
      </c>
      <c r="D122" s="147">
        <v>2.89</v>
      </c>
      <c r="E122" s="147">
        <f t="shared" si="3"/>
        <v>1.1560000000000001</v>
      </c>
      <c r="F122" s="101">
        <v>0.375</v>
      </c>
      <c r="G122" s="101">
        <v>0.375</v>
      </c>
      <c r="H122" s="101">
        <v>7.5</v>
      </c>
      <c r="I122" s="53">
        <v>0.02</v>
      </c>
      <c r="J122" s="54">
        <v>6</v>
      </c>
      <c r="K122" s="53">
        <v>3.25</v>
      </c>
      <c r="L122" s="53">
        <v>0.375</v>
      </c>
      <c r="M122" s="53">
        <v>7.5</v>
      </c>
      <c r="N122" s="53">
        <v>0.13</v>
      </c>
      <c r="O122" s="55">
        <f t="shared" ref="O122:O185" si="4">K122*L122*M122</f>
        <v>9.140625</v>
      </c>
      <c r="P122" s="54">
        <v>240</v>
      </c>
      <c r="Q122" s="53">
        <v>10</v>
      </c>
      <c r="R122" s="53">
        <v>9</v>
      </c>
      <c r="S122" s="53">
        <v>7</v>
      </c>
      <c r="T122" s="53">
        <v>8</v>
      </c>
      <c r="U122" s="55">
        <f t="shared" ref="U122:U185" si="5">Q122*R122*S122/1728</f>
        <v>0.36458333333333331</v>
      </c>
      <c r="V122" s="56"/>
      <c r="W122" s="56"/>
      <c r="X122" s="56"/>
      <c r="Y122" s="56"/>
      <c r="Z122" s="57" t="s">
        <v>26</v>
      </c>
      <c r="AA122" s="56"/>
      <c r="AB122" s="11"/>
      <c r="AC122" s="5"/>
      <c r="AD122" s="5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</row>
    <row r="123" spans="1:47" ht="15" customHeight="1">
      <c r="A123" s="29" t="s">
        <v>2994</v>
      </c>
      <c r="B123" s="29" t="s">
        <v>2995</v>
      </c>
      <c r="C123" s="138" t="s">
        <v>2996</v>
      </c>
      <c r="D123" s="147">
        <v>2.89</v>
      </c>
      <c r="E123" s="147">
        <f t="shared" si="3"/>
        <v>1.1560000000000001</v>
      </c>
      <c r="F123" s="101">
        <v>0.375</v>
      </c>
      <c r="G123" s="101">
        <v>0.375</v>
      </c>
      <c r="H123" s="101">
        <v>7.5</v>
      </c>
      <c r="I123" s="53">
        <v>0.02</v>
      </c>
      <c r="J123" s="54">
        <v>6</v>
      </c>
      <c r="K123" s="53">
        <v>3.25</v>
      </c>
      <c r="L123" s="53">
        <v>0.375</v>
      </c>
      <c r="M123" s="53">
        <v>7.5</v>
      </c>
      <c r="N123" s="53">
        <v>0.13</v>
      </c>
      <c r="O123" s="55">
        <f t="shared" si="4"/>
        <v>9.140625</v>
      </c>
      <c r="P123" s="54">
        <v>240</v>
      </c>
      <c r="Q123" s="53">
        <v>10</v>
      </c>
      <c r="R123" s="53">
        <v>9</v>
      </c>
      <c r="S123" s="53">
        <v>7</v>
      </c>
      <c r="T123" s="53">
        <v>8</v>
      </c>
      <c r="U123" s="55">
        <f t="shared" si="5"/>
        <v>0.36458333333333331</v>
      </c>
      <c r="V123" s="56"/>
      <c r="W123" s="56"/>
      <c r="X123" s="56"/>
      <c r="Y123" s="56"/>
      <c r="Z123" s="57" t="s">
        <v>26</v>
      </c>
      <c r="AA123" s="56"/>
      <c r="AB123" s="11"/>
      <c r="AC123" s="5"/>
      <c r="AD123" s="5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</row>
    <row r="124" spans="1:47" ht="15" customHeight="1">
      <c r="A124" s="29" t="s">
        <v>2991</v>
      </c>
      <c r="B124" s="29" t="s">
        <v>2992</v>
      </c>
      <c r="C124" s="138" t="s">
        <v>2993</v>
      </c>
      <c r="D124" s="147">
        <v>2.89</v>
      </c>
      <c r="E124" s="147">
        <f t="shared" si="3"/>
        <v>1.1560000000000001</v>
      </c>
      <c r="F124" s="101">
        <v>0.375</v>
      </c>
      <c r="G124" s="101">
        <v>0.375</v>
      </c>
      <c r="H124" s="101">
        <v>7.5</v>
      </c>
      <c r="I124" s="53">
        <v>0.02</v>
      </c>
      <c r="J124" s="54">
        <v>6</v>
      </c>
      <c r="K124" s="53">
        <v>3.25</v>
      </c>
      <c r="L124" s="53">
        <v>0.375</v>
      </c>
      <c r="M124" s="53">
        <v>7.5</v>
      </c>
      <c r="N124" s="53">
        <v>0.13</v>
      </c>
      <c r="O124" s="55">
        <f t="shared" si="4"/>
        <v>9.140625</v>
      </c>
      <c r="P124" s="54">
        <v>240</v>
      </c>
      <c r="Q124" s="53">
        <v>10</v>
      </c>
      <c r="R124" s="53">
        <v>9</v>
      </c>
      <c r="S124" s="53">
        <v>7</v>
      </c>
      <c r="T124" s="53">
        <v>8</v>
      </c>
      <c r="U124" s="55">
        <f t="shared" si="5"/>
        <v>0.36458333333333331</v>
      </c>
      <c r="V124" s="56"/>
      <c r="W124" s="56"/>
      <c r="X124" s="56"/>
      <c r="Y124" s="56"/>
      <c r="Z124" s="57" t="s">
        <v>26</v>
      </c>
      <c r="AA124" s="56"/>
      <c r="AB124" s="11"/>
      <c r="AC124" s="5"/>
      <c r="AD124" s="5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</row>
    <row r="125" spans="1:47" ht="15" customHeight="1">
      <c r="A125" s="29" t="s">
        <v>2988</v>
      </c>
      <c r="B125" s="29" t="s">
        <v>2989</v>
      </c>
      <c r="C125" s="138" t="s">
        <v>2990</v>
      </c>
      <c r="D125" s="147">
        <v>2.89</v>
      </c>
      <c r="E125" s="147">
        <f t="shared" si="3"/>
        <v>1.1560000000000001</v>
      </c>
      <c r="F125" s="101">
        <v>0.375</v>
      </c>
      <c r="G125" s="101">
        <v>0.375</v>
      </c>
      <c r="H125" s="101">
        <v>7.5</v>
      </c>
      <c r="I125" s="53">
        <v>0.02</v>
      </c>
      <c r="J125" s="54">
        <v>6</v>
      </c>
      <c r="K125" s="53">
        <v>3.25</v>
      </c>
      <c r="L125" s="53">
        <v>0.375</v>
      </c>
      <c r="M125" s="53">
        <v>7.5</v>
      </c>
      <c r="N125" s="53">
        <v>0.13</v>
      </c>
      <c r="O125" s="55">
        <f t="shared" si="4"/>
        <v>9.140625</v>
      </c>
      <c r="P125" s="54">
        <v>240</v>
      </c>
      <c r="Q125" s="53">
        <v>10</v>
      </c>
      <c r="R125" s="53">
        <v>9</v>
      </c>
      <c r="S125" s="53">
        <v>7</v>
      </c>
      <c r="T125" s="53">
        <v>8</v>
      </c>
      <c r="U125" s="55">
        <f t="shared" si="5"/>
        <v>0.36458333333333331</v>
      </c>
      <c r="V125" s="56"/>
      <c r="W125" s="56"/>
      <c r="X125" s="56"/>
      <c r="Y125" s="56"/>
      <c r="Z125" s="57" t="s">
        <v>26</v>
      </c>
      <c r="AA125" s="56"/>
      <c r="AB125" s="11"/>
      <c r="AC125" s="5"/>
      <c r="AD125" s="5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</row>
    <row r="126" spans="1:47" ht="15" customHeight="1">
      <c r="A126" s="29" t="s">
        <v>2985</v>
      </c>
      <c r="B126" s="29" t="s">
        <v>2986</v>
      </c>
      <c r="C126" s="138" t="s">
        <v>2987</v>
      </c>
      <c r="D126" s="147">
        <v>2.89</v>
      </c>
      <c r="E126" s="147">
        <f t="shared" si="3"/>
        <v>1.1560000000000001</v>
      </c>
      <c r="F126" s="101">
        <v>0.375</v>
      </c>
      <c r="G126" s="101">
        <v>0.375</v>
      </c>
      <c r="H126" s="101">
        <v>7.5</v>
      </c>
      <c r="I126" s="53">
        <v>0.02</v>
      </c>
      <c r="J126" s="54">
        <v>6</v>
      </c>
      <c r="K126" s="53">
        <v>3.25</v>
      </c>
      <c r="L126" s="53">
        <v>0.375</v>
      </c>
      <c r="M126" s="53">
        <v>7.5</v>
      </c>
      <c r="N126" s="53">
        <v>0.13</v>
      </c>
      <c r="O126" s="55">
        <f t="shared" si="4"/>
        <v>9.140625</v>
      </c>
      <c r="P126" s="54">
        <v>240</v>
      </c>
      <c r="Q126" s="53">
        <v>10</v>
      </c>
      <c r="R126" s="53">
        <v>9</v>
      </c>
      <c r="S126" s="53">
        <v>7</v>
      </c>
      <c r="T126" s="53">
        <v>8</v>
      </c>
      <c r="U126" s="55">
        <f t="shared" si="5"/>
        <v>0.36458333333333331</v>
      </c>
      <c r="V126" s="56"/>
      <c r="W126" s="56"/>
      <c r="X126" s="56"/>
      <c r="Y126" s="56"/>
      <c r="Z126" s="57" t="s">
        <v>26</v>
      </c>
      <c r="AA126" s="56"/>
      <c r="AB126" s="11"/>
      <c r="AC126" s="5"/>
      <c r="AD126" s="5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</row>
    <row r="127" spans="1:47" ht="15" customHeight="1">
      <c r="A127" s="29" t="s">
        <v>2982</v>
      </c>
      <c r="B127" s="29" t="s">
        <v>2983</v>
      </c>
      <c r="C127" s="138" t="s">
        <v>2984</v>
      </c>
      <c r="D127" s="147">
        <v>2.89</v>
      </c>
      <c r="E127" s="147">
        <f t="shared" si="3"/>
        <v>1.1560000000000001</v>
      </c>
      <c r="F127" s="101">
        <v>0.375</v>
      </c>
      <c r="G127" s="101">
        <v>0.375</v>
      </c>
      <c r="H127" s="101">
        <v>7.5</v>
      </c>
      <c r="I127" s="53">
        <v>0.02</v>
      </c>
      <c r="J127" s="54">
        <v>6</v>
      </c>
      <c r="K127" s="53">
        <v>3.25</v>
      </c>
      <c r="L127" s="53">
        <v>0.375</v>
      </c>
      <c r="M127" s="53">
        <v>7.5</v>
      </c>
      <c r="N127" s="53">
        <v>0.13</v>
      </c>
      <c r="O127" s="55">
        <f t="shared" si="4"/>
        <v>9.140625</v>
      </c>
      <c r="P127" s="54">
        <v>240</v>
      </c>
      <c r="Q127" s="53">
        <v>10</v>
      </c>
      <c r="R127" s="53">
        <v>9</v>
      </c>
      <c r="S127" s="53">
        <v>7</v>
      </c>
      <c r="T127" s="53">
        <v>8</v>
      </c>
      <c r="U127" s="55">
        <f t="shared" si="5"/>
        <v>0.36458333333333331</v>
      </c>
      <c r="V127" s="56"/>
      <c r="W127" s="56"/>
      <c r="X127" s="56"/>
      <c r="Y127" s="56"/>
      <c r="Z127" s="57" t="s">
        <v>26</v>
      </c>
      <c r="AA127" s="56"/>
      <c r="AB127" s="11"/>
      <c r="AC127" s="5"/>
      <c r="AD127" s="5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</row>
    <row r="128" spans="1:47" ht="15" customHeight="1">
      <c r="A128" s="29" t="s">
        <v>2976</v>
      </c>
      <c r="B128" s="29" t="s">
        <v>2977</v>
      </c>
      <c r="C128" s="138" t="s">
        <v>2978</v>
      </c>
      <c r="D128" s="147">
        <v>2.89</v>
      </c>
      <c r="E128" s="147">
        <f t="shared" si="3"/>
        <v>1.1560000000000001</v>
      </c>
      <c r="F128" s="101">
        <v>0.375</v>
      </c>
      <c r="G128" s="101">
        <v>0.375</v>
      </c>
      <c r="H128" s="101">
        <v>7.5</v>
      </c>
      <c r="I128" s="53">
        <v>0.02</v>
      </c>
      <c r="J128" s="54">
        <v>6</v>
      </c>
      <c r="K128" s="53">
        <v>3.25</v>
      </c>
      <c r="L128" s="53">
        <v>0.375</v>
      </c>
      <c r="M128" s="53">
        <v>7.5</v>
      </c>
      <c r="N128" s="53">
        <v>0.13</v>
      </c>
      <c r="O128" s="55">
        <f t="shared" si="4"/>
        <v>9.140625</v>
      </c>
      <c r="P128" s="54">
        <v>240</v>
      </c>
      <c r="Q128" s="53">
        <v>10</v>
      </c>
      <c r="R128" s="53">
        <v>9</v>
      </c>
      <c r="S128" s="53">
        <v>7</v>
      </c>
      <c r="T128" s="53">
        <v>8</v>
      </c>
      <c r="U128" s="55">
        <f t="shared" si="5"/>
        <v>0.36458333333333331</v>
      </c>
      <c r="V128" s="56"/>
      <c r="W128" s="56"/>
      <c r="X128" s="56"/>
      <c r="Y128" s="56"/>
      <c r="Z128" s="57" t="s">
        <v>26</v>
      </c>
      <c r="AA128" s="56"/>
      <c r="AB128" s="11"/>
      <c r="AC128" s="5"/>
      <c r="AD128" s="5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</row>
    <row r="129" spans="1:47" ht="15" customHeight="1">
      <c r="A129" s="29" t="s">
        <v>2973</v>
      </c>
      <c r="B129" s="29" t="s">
        <v>2974</v>
      </c>
      <c r="C129" s="138" t="s">
        <v>2975</v>
      </c>
      <c r="D129" s="147">
        <v>2.89</v>
      </c>
      <c r="E129" s="147">
        <f t="shared" si="3"/>
        <v>1.1560000000000001</v>
      </c>
      <c r="F129" s="101">
        <v>0.375</v>
      </c>
      <c r="G129" s="101">
        <v>0.375</v>
      </c>
      <c r="H129" s="101">
        <v>7.5</v>
      </c>
      <c r="I129" s="53">
        <v>0.02</v>
      </c>
      <c r="J129" s="54">
        <v>6</v>
      </c>
      <c r="K129" s="53">
        <v>3.25</v>
      </c>
      <c r="L129" s="53">
        <v>0.375</v>
      </c>
      <c r="M129" s="53">
        <v>7.5</v>
      </c>
      <c r="N129" s="53">
        <v>0.13</v>
      </c>
      <c r="O129" s="55">
        <f t="shared" si="4"/>
        <v>9.140625</v>
      </c>
      <c r="P129" s="54">
        <v>240</v>
      </c>
      <c r="Q129" s="53">
        <v>10</v>
      </c>
      <c r="R129" s="53">
        <v>9</v>
      </c>
      <c r="S129" s="53">
        <v>7</v>
      </c>
      <c r="T129" s="53">
        <v>8</v>
      </c>
      <c r="U129" s="55">
        <f t="shared" si="5"/>
        <v>0.36458333333333331</v>
      </c>
      <c r="V129" s="56"/>
      <c r="W129" s="56"/>
      <c r="X129" s="56"/>
      <c r="Y129" s="56"/>
      <c r="Z129" s="57" t="s">
        <v>26</v>
      </c>
      <c r="AA129" s="56"/>
      <c r="AB129" s="11"/>
      <c r="AC129" s="5"/>
      <c r="AD129" s="5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</row>
    <row r="130" spans="1:47" ht="15" customHeight="1">
      <c r="A130" s="29" t="s">
        <v>2970</v>
      </c>
      <c r="B130" s="29" t="s">
        <v>2971</v>
      </c>
      <c r="C130" s="138" t="s">
        <v>2972</v>
      </c>
      <c r="D130" s="147">
        <v>2.89</v>
      </c>
      <c r="E130" s="147">
        <f t="shared" si="3"/>
        <v>1.1560000000000001</v>
      </c>
      <c r="F130" s="101">
        <v>0.375</v>
      </c>
      <c r="G130" s="101">
        <v>0.375</v>
      </c>
      <c r="H130" s="101">
        <v>7.5</v>
      </c>
      <c r="I130" s="53">
        <v>0.02</v>
      </c>
      <c r="J130" s="54">
        <v>6</v>
      </c>
      <c r="K130" s="53">
        <v>3.25</v>
      </c>
      <c r="L130" s="53">
        <v>0.375</v>
      </c>
      <c r="M130" s="53">
        <v>7.5</v>
      </c>
      <c r="N130" s="53">
        <v>0.13</v>
      </c>
      <c r="O130" s="55">
        <f t="shared" si="4"/>
        <v>9.140625</v>
      </c>
      <c r="P130" s="54">
        <v>240</v>
      </c>
      <c r="Q130" s="53">
        <v>10</v>
      </c>
      <c r="R130" s="53">
        <v>9</v>
      </c>
      <c r="S130" s="53">
        <v>7</v>
      </c>
      <c r="T130" s="53">
        <v>8</v>
      </c>
      <c r="U130" s="55">
        <f t="shared" si="5"/>
        <v>0.36458333333333331</v>
      </c>
      <c r="V130" s="56"/>
      <c r="W130" s="56"/>
      <c r="X130" s="56"/>
      <c r="Y130" s="56"/>
      <c r="Z130" s="57" t="s">
        <v>26</v>
      </c>
      <c r="AA130" s="56"/>
      <c r="AB130" s="11"/>
      <c r="AC130" s="5"/>
      <c r="AD130" s="5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</row>
    <row r="131" spans="1:47" ht="15" customHeight="1">
      <c r="A131" s="29" t="s">
        <v>2967</v>
      </c>
      <c r="B131" s="29" t="s">
        <v>2968</v>
      </c>
      <c r="C131" s="138" t="s">
        <v>2969</v>
      </c>
      <c r="D131" s="147">
        <v>2.89</v>
      </c>
      <c r="E131" s="147">
        <f t="shared" si="3"/>
        <v>1.1560000000000001</v>
      </c>
      <c r="F131" s="101">
        <v>0.375</v>
      </c>
      <c r="G131" s="101">
        <v>0.375</v>
      </c>
      <c r="H131" s="101">
        <v>7.5</v>
      </c>
      <c r="I131" s="53">
        <v>0.02</v>
      </c>
      <c r="J131" s="54">
        <v>6</v>
      </c>
      <c r="K131" s="53">
        <v>3.25</v>
      </c>
      <c r="L131" s="53">
        <v>0.375</v>
      </c>
      <c r="M131" s="53">
        <v>7.5</v>
      </c>
      <c r="N131" s="53">
        <v>0.13</v>
      </c>
      <c r="O131" s="55">
        <f t="shared" si="4"/>
        <v>9.140625</v>
      </c>
      <c r="P131" s="54">
        <v>240</v>
      </c>
      <c r="Q131" s="53">
        <v>10</v>
      </c>
      <c r="R131" s="53">
        <v>9</v>
      </c>
      <c r="S131" s="53">
        <v>7</v>
      </c>
      <c r="T131" s="53">
        <v>8</v>
      </c>
      <c r="U131" s="55">
        <f t="shared" si="5"/>
        <v>0.36458333333333331</v>
      </c>
      <c r="V131" s="56"/>
      <c r="W131" s="56"/>
      <c r="X131" s="56"/>
      <c r="Y131" s="56"/>
      <c r="Z131" s="57" t="s">
        <v>26</v>
      </c>
      <c r="AA131" s="56"/>
      <c r="AB131" s="11"/>
      <c r="AC131" s="5"/>
      <c r="AD131" s="5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</row>
    <row r="132" spans="1:47" ht="15" customHeight="1">
      <c r="A132" s="29" t="s">
        <v>2964</v>
      </c>
      <c r="B132" s="29" t="s">
        <v>2965</v>
      </c>
      <c r="C132" s="138" t="s">
        <v>2966</v>
      </c>
      <c r="D132" s="147">
        <v>2.89</v>
      </c>
      <c r="E132" s="147">
        <f t="shared" ref="E132:E195" si="6">+D132*0.4</f>
        <v>1.1560000000000001</v>
      </c>
      <c r="F132" s="101">
        <v>0.375</v>
      </c>
      <c r="G132" s="101">
        <v>0.375</v>
      </c>
      <c r="H132" s="101">
        <v>7.5</v>
      </c>
      <c r="I132" s="53">
        <v>0.02</v>
      </c>
      <c r="J132" s="54">
        <v>6</v>
      </c>
      <c r="K132" s="53">
        <v>3.25</v>
      </c>
      <c r="L132" s="53">
        <v>0.375</v>
      </c>
      <c r="M132" s="53">
        <v>7.5</v>
      </c>
      <c r="N132" s="53">
        <v>0.13</v>
      </c>
      <c r="O132" s="55">
        <f t="shared" si="4"/>
        <v>9.140625</v>
      </c>
      <c r="P132" s="54">
        <v>240</v>
      </c>
      <c r="Q132" s="53">
        <v>10</v>
      </c>
      <c r="R132" s="53">
        <v>9</v>
      </c>
      <c r="S132" s="53">
        <v>7</v>
      </c>
      <c r="T132" s="53">
        <v>8</v>
      </c>
      <c r="U132" s="55">
        <f t="shared" si="5"/>
        <v>0.36458333333333331</v>
      </c>
      <c r="V132" s="56"/>
      <c r="W132" s="56"/>
      <c r="X132" s="56"/>
      <c r="Y132" s="56"/>
      <c r="Z132" s="57" t="s">
        <v>26</v>
      </c>
      <c r="AA132" s="56"/>
      <c r="AB132" s="11"/>
      <c r="AC132" s="5"/>
      <c r="AD132" s="5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</row>
    <row r="133" spans="1:47" ht="15" customHeight="1">
      <c r="A133" s="29" t="s">
        <v>2961</v>
      </c>
      <c r="B133" s="29" t="s">
        <v>2962</v>
      </c>
      <c r="C133" s="138" t="s">
        <v>2963</v>
      </c>
      <c r="D133" s="147">
        <v>2.89</v>
      </c>
      <c r="E133" s="147">
        <f t="shared" si="6"/>
        <v>1.1560000000000001</v>
      </c>
      <c r="F133" s="101">
        <v>0.375</v>
      </c>
      <c r="G133" s="101">
        <v>0.375</v>
      </c>
      <c r="H133" s="101">
        <v>7.5</v>
      </c>
      <c r="I133" s="53">
        <v>0.02</v>
      </c>
      <c r="J133" s="54">
        <v>6</v>
      </c>
      <c r="K133" s="53">
        <v>3.25</v>
      </c>
      <c r="L133" s="53">
        <v>0.375</v>
      </c>
      <c r="M133" s="53">
        <v>7.5</v>
      </c>
      <c r="N133" s="53">
        <v>0.13</v>
      </c>
      <c r="O133" s="55">
        <f t="shared" si="4"/>
        <v>9.140625</v>
      </c>
      <c r="P133" s="54">
        <v>240</v>
      </c>
      <c r="Q133" s="53">
        <v>10</v>
      </c>
      <c r="R133" s="53">
        <v>9</v>
      </c>
      <c r="S133" s="53">
        <v>7</v>
      </c>
      <c r="T133" s="53">
        <v>8</v>
      </c>
      <c r="U133" s="55">
        <f t="shared" si="5"/>
        <v>0.36458333333333331</v>
      </c>
      <c r="V133" s="56"/>
      <c r="W133" s="56"/>
      <c r="X133" s="56"/>
      <c r="Y133" s="56"/>
      <c r="Z133" s="57" t="s">
        <v>26</v>
      </c>
      <c r="AA133" s="56"/>
      <c r="AB133" s="11"/>
      <c r="AC133" s="5"/>
      <c r="AD133" s="5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</row>
    <row r="134" spans="1:47" ht="15" customHeight="1">
      <c r="A134" s="29" t="s">
        <v>2958</v>
      </c>
      <c r="B134" s="29" t="s">
        <v>2959</v>
      </c>
      <c r="C134" s="138" t="s">
        <v>2960</v>
      </c>
      <c r="D134" s="147">
        <v>2.89</v>
      </c>
      <c r="E134" s="147">
        <f t="shared" si="6"/>
        <v>1.1560000000000001</v>
      </c>
      <c r="F134" s="101">
        <v>0.375</v>
      </c>
      <c r="G134" s="101">
        <v>0.375</v>
      </c>
      <c r="H134" s="101">
        <v>7.5</v>
      </c>
      <c r="I134" s="53">
        <v>0.02</v>
      </c>
      <c r="J134" s="54">
        <v>6</v>
      </c>
      <c r="K134" s="53">
        <v>3.25</v>
      </c>
      <c r="L134" s="53">
        <v>0.375</v>
      </c>
      <c r="M134" s="53">
        <v>7.5</v>
      </c>
      <c r="N134" s="53">
        <v>0.13</v>
      </c>
      <c r="O134" s="55">
        <f t="shared" si="4"/>
        <v>9.140625</v>
      </c>
      <c r="P134" s="54">
        <v>240</v>
      </c>
      <c r="Q134" s="53">
        <v>10</v>
      </c>
      <c r="R134" s="53">
        <v>9</v>
      </c>
      <c r="S134" s="53">
        <v>7</v>
      </c>
      <c r="T134" s="53">
        <v>8</v>
      </c>
      <c r="U134" s="55">
        <f t="shared" si="5"/>
        <v>0.36458333333333331</v>
      </c>
      <c r="V134" s="56"/>
      <c r="W134" s="56"/>
      <c r="X134" s="56"/>
      <c r="Y134" s="56"/>
      <c r="Z134" s="57" t="s">
        <v>26</v>
      </c>
      <c r="AA134" s="56"/>
      <c r="AB134" s="11"/>
      <c r="AC134" s="5"/>
      <c r="AD134" s="5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</row>
    <row r="135" spans="1:47" ht="15" customHeight="1">
      <c r="A135" s="29" t="s">
        <v>2955</v>
      </c>
      <c r="B135" s="29" t="s">
        <v>2956</v>
      </c>
      <c r="C135" s="138" t="s">
        <v>2957</v>
      </c>
      <c r="D135" s="147">
        <v>2.89</v>
      </c>
      <c r="E135" s="147">
        <f t="shared" si="6"/>
        <v>1.1560000000000001</v>
      </c>
      <c r="F135" s="101">
        <v>0.375</v>
      </c>
      <c r="G135" s="101">
        <v>0.375</v>
      </c>
      <c r="H135" s="101">
        <v>7.5</v>
      </c>
      <c r="I135" s="53">
        <v>0.02</v>
      </c>
      <c r="J135" s="54">
        <v>6</v>
      </c>
      <c r="K135" s="53">
        <v>3.25</v>
      </c>
      <c r="L135" s="53">
        <v>0.375</v>
      </c>
      <c r="M135" s="53">
        <v>7.5</v>
      </c>
      <c r="N135" s="53">
        <v>0.13</v>
      </c>
      <c r="O135" s="55">
        <f t="shared" si="4"/>
        <v>9.140625</v>
      </c>
      <c r="P135" s="54">
        <v>240</v>
      </c>
      <c r="Q135" s="53">
        <v>10</v>
      </c>
      <c r="R135" s="53">
        <v>9</v>
      </c>
      <c r="S135" s="53">
        <v>7</v>
      </c>
      <c r="T135" s="53">
        <v>8</v>
      </c>
      <c r="U135" s="55">
        <f t="shared" si="5"/>
        <v>0.36458333333333331</v>
      </c>
      <c r="V135" s="56"/>
      <c r="W135" s="56"/>
      <c r="X135" s="56"/>
      <c r="Y135" s="56"/>
      <c r="Z135" s="57" t="s">
        <v>26</v>
      </c>
      <c r="AA135" s="56"/>
      <c r="AB135" s="11"/>
      <c r="AC135" s="5"/>
      <c r="AD135" s="5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</row>
    <row r="136" spans="1:47" ht="15" customHeight="1">
      <c r="A136" s="29" t="s">
        <v>2952</v>
      </c>
      <c r="B136" s="29" t="s">
        <v>2953</v>
      </c>
      <c r="C136" s="138" t="s">
        <v>2954</v>
      </c>
      <c r="D136" s="147">
        <v>2.89</v>
      </c>
      <c r="E136" s="147">
        <f t="shared" si="6"/>
        <v>1.1560000000000001</v>
      </c>
      <c r="F136" s="101">
        <v>0.375</v>
      </c>
      <c r="G136" s="101">
        <v>0.375</v>
      </c>
      <c r="H136" s="101">
        <v>7.5</v>
      </c>
      <c r="I136" s="53">
        <v>0.02</v>
      </c>
      <c r="J136" s="54">
        <v>6</v>
      </c>
      <c r="K136" s="53">
        <v>3.25</v>
      </c>
      <c r="L136" s="53">
        <v>0.375</v>
      </c>
      <c r="M136" s="53">
        <v>7.5</v>
      </c>
      <c r="N136" s="53">
        <v>0.13</v>
      </c>
      <c r="O136" s="55">
        <f t="shared" si="4"/>
        <v>9.140625</v>
      </c>
      <c r="P136" s="54">
        <v>240</v>
      </c>
      <c r="Q136" s="53">
        <v>10</v>
      </c>
      <c r="R136" s="53">
        <v>9</v>
      </c>
      <c r="S136" s="53">
        <v>7</v>
      </c>
      <c r="T136" s="53">
        <v>8</v>
      </c>
      <c r="U136" s="55">
        <f t="shared" si="5"/>
        <v>0.36458333333333331</v>
      </c>
      <c r="V136" s="56"/>
      <c r="W136" s="56"/>
      <c r="X136" s="56"/>
      <c r="Y136" s="56"/>
      <c r="Z136" s="57" t="s">
        <v>26</v>
      </c>
      <c r="AA136" s="56"/>
      <c r="AB136" s="11"/>
      <c r="AC136" s="5"/>
      <c r="AD136" s="5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</row>
    <row r="137" spans="1:47" ht="15" customHeight="1">
      <c r="A137" s="29" t="s">
        <v>2949</v>
      </c>
      <c r="B137" s="29" t="s">
        <v>2950</v>
      </c>
      <c r="C137" s="138" t="s">
        <v>2951</v>
      </c>
      <c r="D137" s="147">
        <v>2.89</v>
      </c>
      <c r="E137" s="147">
        <f t="shared" si="6"/>
        <v>1.1560000000000001</v>
      </c>
      <c r="F137" s="101">
        <v>0.375</v>
      </c>
      <c r="G137" s="101">
        <v>0.375</v>
      </c>
      <c r="H137" s="101">
        <v>7.5</v>
      </c>
      <c r="I137" s="53">
        <v>0.02</v>
      </c>
      <c r="J137" s="54">
        <v>6</v>
      </c>
      <c r="K137" s="53">
        <v>3.25</v>
      </c>
      <c r="L137" s="53">
        <v>0.375</v>
      </c>
      <c r="M137" s="53">
        <v>7.5</v>
      </c>
      <c r="N137" s="53">
        <v>0.13</v>
      </c>
      <c r="O137" s="55">
        <f t="shared" si="4"/>
        <v>9.140625</v>
      </c>
      <c r="P137" s="54">
        <v>240</v>
      </c>
      <c r="Q137" s="53">
        <v>10</v>
      </c>
      <c r="R137" s="53">
        <v>9</v>
      </c>
      <c r="S137" s="53">
        <v>7</v>
      </c>
      <c r="T137" s="53">
        <v>8</v>
      </c>
      <c r="U137" s="55">
        <f t="shared" si="5"/>
        <v>0.36458333333333331</v>
      </c>
      <c r="V137" s="56"/>
      <c r="W137" s="56"/>
      <c r="X137" s="56"/>
      <c r="Y137" s="56"/>
      <c r="Z137" s="57" t="s">
        <v>26</v>
      </c>
      <c r="AA137" s="56"/>
      <c r="AB137" s="11"/>
      <c r="AC137" s="5"/>
      <c r="AD137" s="5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</row>
    <row r="138" spans="1:47" ht="15" customHeight="1">
      <c r="A138" s="29" t="s">
        <v>2943</v>
      </c>
      <c r="B138" s="29" t="s">
        <v>2944</v>
      </c>
      <c r="C138" s="138" t="s">
        <v>2945</v>
      </c>
      <c r="D138" s="147">
        <v>2.89</v>
      </c>
      <c r="E138" s="147">
        <f t="shared" si="6"/>
        <v>1.1560000000000001</v>
      </c>
      <c r="F138" s="101">
        <v>0.375</v>
      </c>
      <c r="G138" s="101">
        <v>0.375</v>
      </c>
      <c r="H138" s="101">
        <v>7.5</v>
      </c>
      <c r="I138" s="53">
        <v>0.02</v>
      </c>
      <c r="J138" s="54">
        <v>6</v>
      </c>
      <c r="K138" s="53">
        <v>3.25</v>
      </c>
      <c r="L138" s="53">
        <v>0.375</v>
      </c>
      <c r="M138" s="53">
        <v>7.5</v>
      </c>
      <c r="N138" s="53">
        <v>0.13</v>
      </c>
      <c r="O138" s="55">
        <f t="shared" si="4"/>
        <v>9.140625</v>
      </c>
      <c r="P138" s="54">
        <v>240</v>
      </c>
      <c r="Q138" s="53">
        <v>10</v>
      </c>
      <c r="R138" s="53">
        <v>9</v>
      </c>
      <c r="S138" s="53">
        <v>7</v>
      </c>
      <c r="T138" s="53">
        <v>8</v>
      </c>
      <c r="U138" s="55">
        <f t="shared" si="5"/>
        <v>0.36458333333333331</v>
      </c>
      <c r="V138" s="56"/>
      <c r="W138" s="56"/>
      <c r="X138" s="56"/>
      <c r="Y138" s="56"/>
      <c r="Z138" s="57" t="s">
        <v>26</v>
      </c>
      <c r="AA138" s="56"/>
      <c r="AB138" s="11"/>
      <c r="AC138" s="5"/>
      <c r="AD138" s="5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</row>
    <row r="139" spans="1:47" ht="15" customHeight="1">
      <c r="A139" s="29" t="s">
        <v>2940</v>
      </c>
      <c r="B139" s="29" t="s">
        <v>2941</v>
      </c>
      <c r="C139" s="138" t="s">
        <v>2942</v>
      </c>
      <c r="D139" s="147">
        <v>2.89</v>
      </c>
      <c r="E139" s="147">
        <f t="shared" si="6"/>
        <v>1.1560000000000001</v>
      </c>
      <c r="F139" s="101">
        <v>0.375</v>
      </c>
      <c r="G139" s="101">
        <v>0.375</v>
      </c>
      <c r="H139" s="101">
        <v>7.5</v>
      </c>
      <c r="I139" s="53">
        <v>0.02</v>
      </c>
      <c r="J139" s="54">
        <v>6</v>
      </c>
      <c r="K139" s="53">
        <v>3.25</v>
      </c>
      <c r="L139" s="53">
        <v>0.375</v>
      </c>
      <c r="M139" s="53">
        <v>7.5</v>
      </c>
      <c r="N139" s="53">
        <v>0.13</v>
      </c>
      <c r="O139" s="55">
        <f t="shared" si="4"/>
        <v>9.140625</v>
      </c>
      <c r="P139" s="54">
        <v>240</v>
      </c>
      <c r="Q139" s="53">
        <v>10</v>
      </c>
      <c r="R139" s="53">
        <v>9</v>
      </c>
      <c r="S139" s="53">
        <v>7</v>
      </c>
      <c r="T139" s="53">
        <v>8</v>
      </c>
      <c r="U139" s="55">
        <f t="shared" si="5"/>
        <v>0.36458333333333331</v>
      </c>
      <c r="V139" s="56"/>
      <c r="W139" s="56"/>
      <c r="X139" s="56"/>
      <c r="Y139" s="56"/>
      <c r="Z139" s="57" t="s">
        <v>26</v>
      </c>
      <c r="AA139" s="56"/>
      <c r="AB139" s="11"/>
      <c r="AC139" s="5"/>
      <c r="AD139" s="5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</row>
    <row r="140" spans="1:47" ht="15" customHeight="1">
      <c r="A140" s="29" t="s">
        <v>2937</v>
      </c>
      <c r="B140" s="29" t="s">
        <v>2938</v>
      </c>
      <c r="C140" s="138" t="s">
        <v>2939</v>
      </c>
      <c r="D140" s="147">
        <v>2.89</v>
      </c>
      <c r="E140" s="147">
        <f t="shared" si="6"/>
        <v>1.1560000000000001</v>
      </c>
      <c r="F140" s="101">
        <v>0.375</v>
      </c>
      <c r="G140" s="101">
        <v>0.375</v>
      </c>
      <c r="H140" s="101">
        <v>7.5</v>
      </c>
      <c r="I140" s="53">
        <v>0.02</v>
      </c>
      <c r="J140" s="54">
        <v>6</v>
      </c>
      <c r="K140" s="53">
        <v>3.25</v>
      </c>
      <c r="L140" s="53">
        <v>0.375</v>
      </c>
      <c r="M140" s="53">
        <v>7.5</v>
      </c>
      <c r="N140" s="53">
        <v>0.13</v>
      </c>
      <c r="O140" s="55">
        <f t="shared" si="4"/>
        <v>9.140625</v>
      </c>
      <c r="P140" s="54">
        <v>240</v>
      </c>
      <c r="Q140" s="53">
        <v>10</v>
      </c>
      <c r="R140" s="53">
        <v>9</v>
      </c>
      <c r="S140" s="53">
        <v>7</v>
      </c>
      <c r="T140" s="53">
        <v>8</v>
      </c>
      <c r="U140" s="55">
        <f t="shared" si="5"/>
        <v>0.36458333333333331</v>
      </c>
      <c r="V140" s="56"/>
      <c r="W140" s="56"/>
      <c r="X140" s="56"/>
      <c r="Y140" s="56"/>
      <c r="Z140" s="57" t="s">
        <v>26</v>
      </c>
      <c r="AA140" s="56"/>
      <c r="AB140" s="11"/>
      <c r="AC140" s="5"/>
      <c r="AD140" s="5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</row>
    <row r="141" spans="1:47" ht="15" customHeight="1">
      <c r="A141" s="29" t="s">
        <v>2934</v>
      </c>
      <c r="B141" s="29" t="s">
        <v>2935</v>
      </c>
      <c r="C141" s="138" t="s">
        <v>2936</v>
      </c>
      <c r="D141" s="147">
        <v>2.89</v>
      </c>
      <c r="E141" s="147">
        <f t="shared" si="6"/>
        <v>1.1560000000000001</v>
      </c>
      <c r="F141" s="101">
        <v>0.375</v>
      </c>
      <c r="G141" s="101">
        <v>0.375</v>
      </c>
      <c r="H141" s="101">
        <v>7.5</v>
      </c>
      <c r="I141" s="53">
        <v>0.02</v>
      </c>
      <c r="J141" s="54">
        <v>6</v>
      </c>
      <c r="K141" s="53">
        <v>3.25</v>
      </c>
      <c r="L141" s="53">
        <v>0.375</v>
      </c>
      <c r="M141" s="53">
        <v>7.5</v>
      </c>
      <c r="N141" s="53">
        <v>0.13</v>
      </c>
      <c r="O141" s="55">
        <f t="shared" si="4"/>
        <v>9.140625</v>
      </c>
      <c r="P141" s="54">
        <v>240</v>
      </c>
      <c r="Q141" s="53">
        <v>10</v>
      </c>
      <c r="R141" s="53">
        <v>9</v>
      </c>
      <c r="S141" s="53">
        <v>7</v>
      </c>
      <c r="T141" s="53">
        <v>8</v>
      </c>
      <c r="U141" s="55">
        <f t="shared" si="5"/>
        <v>0.36458333333333331</v>
      </c>
      <c r="V141" s="56"/>
      <c r="W141" s="56"/>
      <c r="X141" s="56"/>
      <c r="Y141" s="56"/>
      <c r="Z141" s="57" t="s">
        <v>26</v>
      </c>
      <c r="AA141" s="56"/>
      <c r="AB141" s="11"/>
      <c r="AC141" s="5"/>
      <c r="AD141" s="5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</row>
    <row r="142" spans="1:47" ht="15" customHeight="1">
      <c r="A142" s="29" t="s">
        <v>2931</v>
      </c>
      <c r="B142" s="29" t="s">
        <v>2932</v>
      </c>
      <c r="C142" s="138" t="s">
        <v>2933</v>
      </c>
      <c r="D142" s="147">
        <v>2.89</v>
      </c>
      <c r="E142" s="147">
        <f t="shared" si="6"/>
        <v>1.1560000000000001</v>
      </c>
      <c r="F142" s="101">
        <v>0.375</v>
      </c>
      <c r="G142" s="101">
        <v>0.375</v>
      </c>
      <c r="H142" s="101">
        <v>7.5</v>
      </c>
      <c r="I142" s="53">
        <v>0.02</v>
      </c>
      <c r="J142" s="54">
        <v>6</v>
      </c>
      <c r="K142" s="53">
        <v>3.25</v>
      </c>
      <c r="L142" s="53">
        <v>0.375</v>
      </c>
      <c r="M142" s="53">
        <v>7.5</v>
      </c>
      <c r="N142" s="53">
        <v>0.13</v>
      </c>
      <c r="O142" s="55">
        <f t="shared" si="4"/>
        <v>9.140625</v>
      </c>
      <c r="P142" s="54">
        <v>240</v>
      </c>
      <c r="Q142" s="53">
        <v>10</v>
      </c>
      <c r="R142" s="53">
        <v>9</v>
      </c>
      <c r="S142" s="53">
        <v>7</v>
      </c>
      <c r="T142" s="53">
        <v>8</v>
      </c>
      <c r="U142" s="55">
        <f t="shared" si="5"/>
        <v>0.36458333333333331</v>
      </c>
      <c r="V142" s="56"/>
      <c r="W142" s="56"/>
      <c r="X142" s="56"/>
      <c r="Y142" s="56"/>
      <c r="Z142" s="57" t="s">
        <v>26</v>
      </c>
      <c r="AA142" s="56"/>
      <c r="AB142" s="11"/>
      <c r="AC142" s="5"/>
      <c r="AD142" s="5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</row>
    <row r="143" spans="1:47" ht="15" customHeight="1">
      <c r="A143" s="29" t="s">
        <v>2928</v>
      </c>
      <c r="B143" s="29" t="s">
        <v>2929</v>
      </c>
      <c r="C143" s="138" t="s">
        <v>2930</v>
      </c>
      <c r="D143" s="147">
        <v>2.89</v>
      </c>
      <c r="E143" s="147">
        <f t="shared" si="6"/>
        <v>1.1560000000000001</v>
      </c>
      <c r="F143" s="101">
        <v>0.375</v>
      </c>
      <c r="G143" s="101">
        <v>0.375</v>
      </c>
      <c r="H143" s="101">
        <v>7.5</v>
      </c>
      <c r="I143" s="53">
        <v>0.02</v>
      </c>
      <c r="J143" s="54">
        <v>6</v>
      </c>
      <c r="K143" s="53">
        <v>3.25</v>
      </c>
      <c r="L143" s="53">
        <v>0.375</v>
      </c>
      <c r="M143" s="53">
        <v>7.5</v>
      </c>
      <c r="N143" s="53">
        <v>0.13</v>
      </c>
      <c r="O143" s="55">
        <f t="shared" si="4"/>
        <v>9.140625</v>
      </c>
      <c r="P143" s="54">
        <v>240</v>
      </c>
      <c r="Q143" s="53">
        <v>10</v>
      </c>
      <c r="R143" s="53">
        <v>9</v>
      </c>
      <c r="S143" s="53">
        <v>7</v>
      </c>
      <c r="T143" s="53">
        <v>8</v>
      </c>
      <c r="U143" s="55">
        <f t="shared" si="5"/>
        <v>0.36458333333333331</v>
      </c>
      <c r="V143" s="56"/>
      <c r="W143" s="56"/>
      <c r="X143" s="56"/>
      <c r="Y143" s="56"/>
      <c r="Z143" s="57" t="s">
        <v>26</v>
      </c>
      <c r="AA143" s="56"/>
      <c r="AB143" s="11"/>
      <c r="AC143" s="5"/>
      <c r="AD143" s="5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</row>
    <row r="144" spans="1:47" ht="15" customHeight="1">
      <c r="A144" s="29" t="s">
        <v>2925</v>
      </c>
      <c r="B144" s="29" t="s">
        <v>2926</v>
      </c>
      <c r="C144" s="138" t="s">
        <v>2927</v>
      </c>
      <c r="D144" s="147">
        <v>2.89</v>
      </c>
      <c r="E144" s="147">
        <f t="shared" si="6"/>
        <v>1.1560000000000001</v>
      </c>
      <c r="F144" s="101">
        <v>0.375</v>
      </c>
      <c r="G144" s="101">
        <v>0.375</v>
      </c>
      <c r="H144" s="101">
        <v>7.5</v>
      </c>
      <c r="I144" s="53">
        <v>0.02</v>
      </c>
      <c r="J144" s="54">
        <v>6</v>
      </c>
      <c r="K144" s="53">
        <v>3.25</v>
      </c>
      <c r="L144" s="53">
        <v>0.375</v>
      </c>
      <c r="M144" s="53">
        <v>7.5</v>
      </c>
      <c r="N144" s="53">
        <v>0.13</v>
      </c>
      <c r="O144" s="55">
        <f t="shared" si="4"/>
        <v>9.140625</v>
      </c>
      <c r="P144" s="54">
        <v>240</v>
      </c>
      <c r="Q144" s="53">
        <v>10</v>
      </c>
      <c r="R144" s="53">
        <v>9</v>
      </c>
      <c r="S144" s="53">
        <v>7</v>
      </c>
      <c r="T144" s="53">
        <v>8</v>
      </c>
      <c r="U144" s="55">
        <f t="shared" si="5"/>
        <v>0.36458333333333331</v>
      </c>
      <c r="V144" s="56"/>
      <c r="W144" s="56"/>
      <c r="X144" s="56"/>
      <c r="Y144" s="56"/>
      <c r="Z144" s="57" t="s">
        <v>26</v>
      </c>
      <c r="AA144" s="56"/>
      <c r="AB144" s="11"/>
      <c r="AC144" s="5"/>
      <c r="AD144" s="5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</row>
    <row r="145" spans="1:47" ht="15" customHeight="1">
      <c r="A145" s="29" t="s">
        <v>2922</v>
      </c>
      <c r="B145" s="29" t="s">
        <v>2923</v>
      </c>
      <c r="C145" s="138" t="s">
        <v>2924</v>
      </c>
      <c r="D145" s="147">
        <v>2.89</v>
      </c>
      <c r="E145" s="147">
        <f t="shared" si="6"/>
        <v>1.1560000000000001</v>
      </c>
      <c r="F145" s="101">
        <v>0.375</v>
      </c>
      <c r="G145" s="101">
        <v>0.375</v>
      </c>
      <c r="H145" s="101">
        <v>7.5</v>
      </c>
      <c r="I145" s="53">
        <v>0.02</v>
      </c>
      <c r="J145" s="54">
        <v>6</v>
      </c>
      <c r="K145" s="53">
        <v>3.25</v>
      </c>
      <c r="L145" s="53">
        <v>0.375</v>
      </c>
      <c r="M145" s="53">
        <v>7.5</v>
      </c>
      <c r="N145" s="53">
        <v>0.13</v>
      </c>
      <c r="O145" s="55">
        <f t="shared" si="4"/>
        <v>9.140625</v>
      </c>
      <c r="P145" s="54">
        <v>240</v>
      </c>
      <c r="Q145" s="53">
        <v>10</v>
      </c>
      <c r="R145" s="53">
        <v>9</v>
      </c>
      <c r="S145" s="53">
        <v>7</v>
      </c>
      <c r="T145" s="53">
        <v>8</v>
      </c>
      <c r="U145" s="55">
        <f t="shared" si="5"/>
        <v>0.36458333333333331</v>
      </c>
      <c r="V145" s="56"/>
      <c r="W145" s="56"/>
      <c r="X145" s="56"/>
      <c r="Y145" s="56"/>
      <c r="Z145" s="57" t="s">
        <v>26</v>
      </c>
      <c r="AA145" s="56"/>
      <c r="AB145" s="11"/>
      <c r="AC145" s="5"/>
      <c r="AD145" s="5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</row>
    <row r="146" spans="1:47" ht="15" customHeight="1">
      <c r="A146" s="29" t="s">
        <v>2919</v>
      </c>
      <c r="B146" s="29" t="s">
        <v>2920</v>
      </c>
      <c r="C146" s="138" t="s">
        <v>2921</v>
      </c>
      <c r="D146" s="147">
        <v>2.89</v>
      </c>
      <c r="E146" s="147">
        <f t="shared" si="6"/>
        <v>1.1560000000000001</v>
      </c>
      <c r="F146" s="101">
        <v>0.375</v>
      </c>
      <c r="G146" s="101">
        <v>0.375</v>
      </c>
      <c r="H146" s="101">
        <v>7.5</v>
      </c>
      <c r="I146" s="53">
        <v>0.02</v>
      </c>
      <c r="J146" s="54">
        <v>6</v>
      </c>
      <c r="K146" s="53">
        <v>3.25</v>
      </c>
      <c r="L146" s="53">
        <v>0.375</v>
      </c>
      <c r="M146" s="53">
        <v>7.5</v>
      </c>
      <c r="N146" s="53">
        <v>0.13</v>
      </c>
      <c r="O146" s="55">
        <f t="shared" si="4"/>
        <v>9.140625</v>
      </c>
      <c r="P146" s="54">
        <v>240</v>
      </c>
      <c r="Q146" s="53">
        <v>10</v>
      </c>
      <c r="R146" s="53">
        <v>9</v>
      </c>
      <c r="S146" s="53">
        <v>7</v>
      </c>
      <c r="T146" s="53">
        <v>8</v>
      </c>
      <c r="U146" s="55">
        <f t="shared" si="5"/>
        <v>0.36458333333333331</v>
      </c>
      <c r="V146" s="56"/>
      <c r="W146" s="56"/>
      <c r="X146" s="56"/>
      <c r="Y146" s="56"/>
      <c r="Z146" s="57" t="s">
        <v>26</v>
      </c>
      <c r="AA146" s="56"/>
      <c r="AB146" s="11"/>
      <c r="AC146" s="5"/>
      <c r="AD146" s="5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</row>
    <row r="147" spans="1:47" ht="15" customHeight="1">
      <c r="A147" s="29" t="s">
        <v>2916</v>
      </c>
      <c r="B147" s="29" t="s">
        <v>2917</v>
      </c>
      <c r="C147" s="138" t="s">
        <v>2918</v>
      </c>
      <c r="D147" s="147">
        <v>2.89</v>
      </c>
      <c r="E147" s="147">
        <f t="shared" si="6"/>
        <v>1.1560000000000001</v>
      </c>
      <c r="F147" s="101">
        <v>0.375</v>
      </c>
      <c r="G147" s="101">
        <v>0.375</v>
      </c>
      <c r="H147" s="101">
        <v>7.5</v>
      </c>
      <c r="I147" s="53">
        <v>0.02</v>
      </c>
      <c r="J147" s="54">
        <v>6</v>
      </c>
      <c r="K147" s="53">
        <v>3.25</v>
      </c>
      <c r="L147" s="53">
        <v>0.375</v>
      </c>
      <c r="M147" s="53">
        <v>7.5</v>
      </c>
      <c r="N147" s="53">
        <v>0.13</v>
      </c>
      <c r="O147" s="55">
        <f t="shared" si="4"/>
        <v>9.140625</v>
      </c>
      <c r="P147" s="54">
        <v>240</v>
      </c>
      <c r="Q147" s="53">
        <v>10</v>
      </c>
      <c r="R147" s="53">
        <v>9</v>
      </c>
      <c r="S147" s="53">
        <v>7</v>
      </c>
      <c r="T147" s="53">
        <v>8</v>
      </c>
      <c r="U147" s="55">
        <f t="shared" si="5"/>
        <v>0.36458333333333331</v>
      </c>
      <c r="V147" s="56"/>
      <c r="W147" s="56"/>
      <c r="X147" s="56"/>
      <c r="Y147" s="56"/>
      <c r="Z147" s="57" t="s">
        <v>26</v>
      </c>
      <c r="AA147" s="56"/>
      <c r="AB147" s="11"/>
      <c r="AC147" s="5"/>
      <c r="AD147" s="5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</row>
    <row r="148" spans="1:47" ht="15" customHeight="1">
      <c r="A148" s="29" t="s">
        <v>2910</v>
      </c>
      <c r="B148" s="29" t="s">
        <v>2911</v>
      </c>
      <c r="C148" s="138" t="s">
        <v>2912</v>
      </c>
      <c r="D148" s="147">
        <v>2.89</v>
      </c>
      <c r="E148" s="147">
        <f t="shared" si="6"/>
        <v>1.1560000000000001</v>
      </c>
      <c r="F148" s="101">
        <v>0.375</v>
      </c>
      <c r="G148" s="101">
        <v>0.375</v>
      </c>
      <c r="H148" s="101">
        <v>7.5</v>
      </c>
      <c r="I148" s="53">
        <v>0.02</v>
      </c>
      <c r="J148" s="54">
        <v>6</v>
      </c>
      <c r="K148" s="53">
        <v>3.25</v>
      </c>
      <c r="L148" s="53">
        <v>0.375</v>
      </c>
      <c r="M148" s="53">
        <v>7.5</v>
      </c>
      <c r="N148" s="53">
        <v>0.13</v>
      </c>
      <c r="O148" s="55">
        <f t="shared" si="4"/>
        <v>9.140625</v>
      </c>
      <c r="P148" s="54">
        <v>240</v>
      </c>
      <c r="Q148" s="53">
        <v>10</v>
      </c>
      <c r="R148" s="53">
        <v>9</v>
      </c>
      <c r="S148" s="53">
        <v>7</v>
      </c>
      <c r="T148" s="53">
        <v>8</v>
      </c>
      <c r="U148" s="55">
        <f t="shared" si="5"/>
        <v>0.36458333333333331</v>
      </c>
      <c r="V148" s="56"/>
      <c r="W148" s="56"/>
      <c r="X148" s="56"/>
      <c r="Y148" s="56"/>
      <c r="Z148" s="57" t="s">
        <v>26</v>
      </c>
      <c r="AA148" s="56"/>
      <c r="AB148" s="11"/>
      <c r="AC148" s="5"/>
      <c r="AD148" s="5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</row>
    <row r="149" spans="1:47" ht="15" customHeight="1">
      <c r="A149" s="29" t="s">
        <v>2907</v>
      </c>
      <c r="B149" s="29" t="s">
        <v>2908</v>
      </c>
      <c r="C149" s="138" t="s">
        <v>2909</v>
      </c>
      <c r="D149" s="147">
        <v>2.89</v>
      </c>
      <c r="E149" s="147">
        <f t="shared" si="6"/>
        <v>1.1560000000000001</v>
      </c>
      <c r="F149" s="101">
        <v>0.375</v>
      </c>
      <c r="G149" s="101">
        <v>0.375</v>
      </c>
      <c r="H149" s="101">
        <v>7.5</v>
      </c>
      <c r="I149" s="53">
        <v>0.02</v>
      </c>
      <c r="J149" s="54">
        <v>6</v>
      </c>
      <c r="K149" s="53">
        <v>3.25</v>
      </c>
      <c r="L149" s="53">
        <v>0.375</v>
      </c>
      <c r="M149" s="53">
        <v>7.5</v>
      </c>
      <c r="N149" s="53">
        <v>0.13</v>
      </c>
      <c r="O149" s="55">
        <f t="shared" si="4"/>
        <v>9.140625</v>
      </c>
      <c r="P149" s="54">
        <v>240</v>
      </c>
      <c r="Q149" s="53">
        <v>10</v>
      </c>
      <c r="R149" s="53">
        <v>9</v>
      </c>
      <c r="S149" s="53">
        <v>7</v>
      </c>
      <c r="T149" s="53">
        <v>8</v>
      </c>
      <c r="U149" s="55">
        <f t="shared" si="5"/>
        <v>0.36458333333333331</v>
      </c>
      <c r="V149" s="56"/>
      <c r="W149" s="56"/>
      <c r="X149" s="56"/>
      <c r="Y149" s="56"/>
      <c r="Z149" s="57" t="s">
        <v>26</v>
      </c>
      <c r="AA149" s="56"/>
      <c r="AB149" s="11"/>
      <c r="AC149" s="5"/>
      <c r="AD149" s="5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</row>
    <row r="150" spans="1:47" ht="15" customHeight="1">
      <c r="A150" s="29" t="s">
        <v>2904</v>
      </c>
      <c r="B150" s="29" t="s">
        <v>2905</v>
      </c>
      <c r="C150" s="138" t="s">
        <v>2906</v>
      </c>
      <c r="D150" s="147">
        <v>2.89</v>
      </c>
      <c r="E150" s="147">
        <f t="shared" si="6"/>
        <v>1.1560000000000001</v>
      </c>
      <c r="F150" s="101">
        <v>0.375</v>
      </c>
      <c r="G150" s="101">
        <v>0.375</v>
      </c>
      <c r="H150" s="101">
        <v>7.5</v>
      </c>
      <c r="I150" s="53">
        <v>0.02</v>
      </c>
      <c r="J150" s="54">
        <v>6</v>
      </c>
      <c r="K150" s="53">
        <v>3.25</v>
      </c>
      <c r="L150" s="53">
        <v>0.375</v>
      </c>
      <c r="M150" s="53">
        <v>7.5</v>
      </c>
      <c r="N150" s="53">
        <v>0.13</v>
      </c>
      <c r="O150" s="55">
        <f t="shared" si="4"/>
        <v>9.140625</v>
      </c>
      <c r="P150" s="54">
        <v>240</v>
      </c>
      <c r="Q150" s="53">
        <v>10</v>
      </c>
      <c r="R150" s="53">
        <v>9</v>
      </c>
      <c r="S150" s="53">
        <v>7</v>
      </c>
      <c r="T150" s="53">
        <v>8</v>
      </c>
      <c r="U150" s="55">
        <f t="shared" si="5"/>
        <v>0.36458333333333331</v>
      </c>
      <c r="V150" s="56"/>
      <c r="W150" s="56"/>
      <c r="X150" s="56"/>
      <c r="Y150" s="56"/>
      <c r="Z150" s="57" t="s">
        <v>26</v>
      </c>
      <c r="AA150" s="56"/>
      <c r="AB150" s="11"/>
      <c r="AC150" s="5"/>
      <c r="AD150" s="5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</row>
    <row r="151" spans="1:47" ht="15" customHeight="1">
      <c r="A151" s="29" t="s">
        <v>2901</v>
      </c>
      <c r="B151" s="29" t="s">
        <v>2902</v>
      </c>
      <c r="C151" s="138" t="s">
        <v>2903</v>
      </c>
      <c r="D151" s="147">
        <v>2.89</v>
      </c>
      <c r="E151" s="147">
        <f t="shared" si="6"/>
        <v>1.1560000000000001</v>
      </c>
      <c r="F151" s="101">
        <v>0.375</v>
      </c>
      <c r="G151" s="101">
        <v>0.375</v>
      </c>
      <c r="H151" s="101">
        <v>7.5</v>
      </c>
      <c r="I151" s="53">
        <v>0.02</v>
      </c>
      <c r="J151" s="54">
        <v>6</v>
      </c>
      <c r="K151" s="53">
        <v>3.25</v>
      </c>
      <c r="L151" s="53">
        <v>0.375</v>
      </c>
      <c r="M151" s="53">
        <v>7.5</v>
      </c>
      <c r="N151" s="53">
        <v>0.13</v>
      </c>
      <c r="O151" s="55">
        <f t="shared" si="4"/>
        <v>9.140625</v>
      </c>
      <c r="P151" s="54">
        <v>240</v>
      </c>
      <c r="Q151" s="53">
        <v>10</v>
      </c>
      <c r="R151" s="53">
        <v>9</v>
      </c>
      <c r="S151" s="53">
        <v>7</v>
      </c>
      <c r="T151" s="53">
        <v>8</v>
      </c>
      <c r="U151" s="55">
        <f t="shared" si="5"/>
        <v>0.36458333333333331</v>
      </c>
      <c r="V151" s="56"/>
      <c r="W151" s="56"/>
      <c r="X151" s="56"/>
      <c r="Y151" s="56"/>
      <c r="Z151" s="57" t="s">
        <v>26</v>
      </c>
      <c r="AA151" s="56"/>
      <c r="AB151" s="11"/>
      <c r="AC151" s="5"/>
      <c r="AD151" s="5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</row>
    <row r="152" spans="1:47" ht="15" customHeight="1">
      <c r="A152" s="29" t="s">
        <v>2898</v>
      </c>
      <c r="B152" s="29" t="s">
        <v>2899</v>
      </c>
      <c r="C152" s="138" t="s">
        <v>2900</v>
      </c>
      <c r="D152" s="147">
        <v>2.89</v>
      </c>
      <c r="E152" s="147">
        <f t="shared" si="6"/>
        <v>1.1560000000000001</v>
      </c>
      <c r="F152" s="101">
        <v>0.375</v>
      </c>
      <c r="G152" s="101">
        <v>0.375</v>
      </c>
      <c r="H152" s="101">
        <v>7.5</v>
      </c>
      <c r="I152" s="53">
        <v>0.02</v>
      </c>
      <c r="J152" s="54">
        <v>6</v>
      </c>
      <c r="K152" s="53">
        <v>3.25</v>
      </c>
      <c r="L152" s="53">
        <v>0.375</v>
      </c>
      <c r="M152" s="53">
        <v>7.5</v>
      </c>
      <c r="N152" s="53">
        <v>0.13</v>
      </c>
      <c r="O152" s="55">
        <f t="shared" si="4"/>
        <v>9.140625</v>
      </c>
      <c r="P152" s="54">
        <v>240</v>
      </c>
      <c r="Q152" s="53">
        <v>10</v>
      </c>
      <c r="R152" s="53">
        <v>9</v>
      </c>
      <c r="S152" s="53">
        <v>7</v>
      </c>
      <c r="T152" s="53">
        <v>8</v>
      </c>
      <c r="U152" s="55">
        <f t="shared" si="5"/>
        <v>0.36458333333333331</v>
      </c>
      <c r="V152" s="56"/>
      <c r="W152" s="56"/>
      <c r="X152" s="56"/>
      <c r="Y152" s="56"/>
      <c r="Z152" s="57" t="s">
        <v>26</v>
      </c>
      <c r="AA152" s="56"/>
      <c r="AB152" s="11"/>
      <c r="AC152" s="5"/>
      <c r="AD152" s="5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</row>
    <row r="153" spans="1:47" ht="15" customHeight="1">
      <c r="A153" s="29" t="s">
        <v>2895</v>
      </c>
      <c r="B153" s="29" t="s">
        <v>2896</v>
      </c>
      <c r="C153" s="138" t="s">
        <v>2897</v>
      </c>
      <c r="D153" s="147">
        <v>2.89</v>
      </c>
      <c r="E153" s="147">
        <f t="shared" si="6"/>
        <v>1.1560000000000001</v>
      </c>
      <c r="F153" s="101">
        <v>0.375</v>
      </c>
      <c r="G153" s="101">
        <v>0.375</v>
      </c>
      <c r="H153" s="101">
        <v>7.5</v>
      </c>
      <c r="I153" s="53">
        <v>0.02</v>
      </c>
      <c r="J153" s="54">
        <v>6</v>
      </c>
      <c r="K153" s="53">
        <v>3.25</v>
      </c>
      <c r="L153" s="53">
        <v>0.375</v>
      </c>
      <c r="M153" s="53">
        <v>7.5</v>
      </c>
      <c r="N153" s="53">
        <v>0.13</v>
      </c>
      <c r="O153" s="55">
        <f t="shared" si="4"/>
        <v>9.140625</v>
      </c>
      <c r="P153" s="54">
        <v>240</v>
      </c>
      <c r="Q153" s="53">
        <v>10</v>
      </c>
      <c r="R153" s="53">
        <v>9</v>
      </c>
      <c r="S153" s="53">
        <v>7</v>
      </c>
      <c r="T153" s="53">
        <v>8</v>
      </c>
      <c r="U153" s="55">
        <f t="shared" si="5"/>
        <v>0.36458333333333331</v>
      </c>
      <c r="V153" s="56"/>
      <c r="W153" s="56"/>
      <c r="X153" s="56"/>
      <c r="Y153" s="56"/>
      <c r="Z153" s="57" t="s">
        <v>26</v>
      </c>
      <c r="AA153" s="56"/>
      <c r="AB153" s="11"/>
      <c r="AC153" s="5"/>
      <c r="AD153" s="5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</row>
    <row r="154" spans="1:47" ht="15" customHeight="1">
      <c r="A154" s="29" t="s">
        <v>2892</v>
      </c>
      <c r="B154" s="29" t="s">
        <v>2893</v>
      </c>
      <c r="C154" s="138" t="s">
        <v>2894</v>
      </c>
      <c r="D154" s="147">
        <v>2.89</v>
      </c>
      <c r="E154" s="147">
        <f t="shared" si="6"/>
        <v>1.1560000000000001</v>
      </c>
      <c r="F154" s="101">
        <v>0.375</v>
      </c>
      <c r="G154" s="101">
        <v>0.375</v>
      </c>
      <c r="H154" s="101">
        <v>7.5</v>
      </c>
      <c r="I154" s="53">
        <v>0.02</v>
      </c>
      <c r="J154" s="54">
        <v>6</v>
      </c>
      <c r="K154" s="53">
        <v>3.25</v>
      </c>
      <c r="L154" s="53">
        <v>0.375</v>
      </c>
      <c r="M154" s="53">
        <v>7.5</v>
      </c>
      <c r="N154" s="53">
        <v>0.13</v>
      </c>
      <c r="O154" s="55">
        <f t="shared" si="4"/>
        <v>9.140625</v>
      </c>
      <c r="P154" s="54">
        <v>240</v>
      </c>
      <c r="Q154" s="53">
        <v>10</v>
      </c>
      <c r="R154" s="53">
        <v>9</v>
      </c>
      <c r="S154" s="53">
        <v>7</v>
      </c>
      <c r="T154" s="53">
        <v>8</v>
      </c>
      <c r="U154" s="55">
        <f t="shared" si="5"/>
        <v>0.36458333333333331</v>
      </c>
      <c r="V154" s="56"/>
      <c r="W154" s="56"/>
      <c r="X154" s="56"/>
      <c r="Y154" s="56"/>
      <c r="Z154" s="57" t="s">
        <v>26</v>
      </c>
      <c r="AA154" s="56"/>
      <c r="AB154" s="11"/>
      <c r="AC154" s="5"/>
      <c r="AD154" s="5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</row>
    <row r="155" spans="1:47" ht="15" customHeight="1">
      <c r="A155" s="29" t="s">
        <v>2889</v>
      </c>
      <c r="B155" s="29" t="s">
        <v>2890</v>
      </c>
      <c r="C155" s="138" t="s">
        <v>2891</v>
      </c>
      <c r="D155" s="147">
        <v>2.89</v>
      </c>
      <c r="E155" s="147">
        <f t="shared" si="6"/>
        <v>1.1560000000000001</v>
      </c>
      <c r="F155" s="101">
        <v>0.375</v>
      </c>
      <c r="G155" s="101">
        <v>0.375</v>
      </c>
      <c r="H155" s="101">
        <v>7.5</v>
      </c>
      <c r="I155" s="53">
        <v>0.02</v>
      </c>
      <c r="J155" s="54">
        <v>6</v>
      </c>
      <c r="K155" s="53">
        <v>3.25</v>
      </c>
      <c r="L155" s="53">
        <v>0.375</v>
      </c>
      <c r="M155" s="53">
        <v>7.5</v>
      </c>
      <c r="N155" s="53">
        <v>0.13</v>
      </c>
      <c r="O155" s="55">
        <f t="shared" si="4"/>
        <v>9.140625</v>
      </c>
      <c r="P155" s="54">
        <v>240</v>
      </c>
      <c r="Q155" s="53">
        <v>10</v>
      </c>
      <c r="R155" s="53">
        <v>9</v>
      </c>
      <c r="S155" s="53">
        <v>7</v>
      </c>
      <c r="T155" s="53">
        <v>8</v>
      </c>
      <c r="U155" s="55">
        <f t="shared" si="5"/>
        <v>0.36458333333333331</v>
      </c>
      <c r="V155" s="56"/>
      <c r="W155" s="56"/>
      <c r="X155" s="56"/>
      <c r="Y155" s="56"/>
      <c r="Z155" s="57" t="s">
        <v>26</v>
      </c>
      <c r="AA155" s="56"/>
      <c r="AB155" s="11"/>
      <c r="AC155" s="5"/>
      <c r="AD155" s="5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</row>
    <row r="156" spans="1:47" ht="15" customHeight="1">
      <c r="A156" s="29" t="s">
        <v>2886</v>
      </c>
      <c r="B156" s="29" t="s">
        <v>2887</v>
      </c>
      <c r="C156" s="138" t="s">
        <v>2888</v>
      </c>
      <c r="D156" s="147">
        <v>2.89</v>
      </c>
      <c r="E156" s="147">
        <f t="shared" si="6"/>
        <v>1.1560000000000001</v>
      </c>
      <c r="F156" s="101">
        <v>0.375</v>
      </c>
      <c r="G156" s="101">
        <v>0.375</v>
      </c>
      <c r="H156" s="101">
        <v>7.5</v>
      </c>
      <c r="I156" s="53">
        <v>0.02</v>
      </c>
      <c r="J156" s="54">
        <v>6</v>
      </c>
      <c r="K156" s="53">
        <v>3.25</v>
      </c>
      <c r="L156" s="53">
        <v>0.375</v>
      </c>
      <c r="M156" s="53">
        <v>7.5</v>
      </c>
      <c r="N156" s="53">
        <v>0.13</v>
      </c>
      <c r="O156" s="55">
        <f t="shared" si="4"/>
        <v>9.140625</v>
      </c>
      <c r="P156" s="54">
        <v>240</v>
      </c>
      <c r="Q156" s="53">
        <v>10</v>
      </c>
      <c r="R156" s="53">
        <v>9</v>
      </c>
      <c r="S156" s="53">
        <v>7</v>
      </c>
      <c r="T156" s="53">
        <v>8</v>
      </c>
      <c r="U156" s="55">
        <f t="shared" si="5"/>
        <v>0.36458333333333331</v>
      </c>
      <c r="V156" s="56"/>
      <c r="W156" s="56"/>
      <c r="X156" s="56"/>
      <c r="Y156" s="56"/>
      <c r="Z156" s="57" t="s">
        <v>26</v>
      </c>
      <c r="AA156" s="56"/>
      <c r="AB156" s="11"/>
      <c r="AC156" s="5"/>
      <c r="AD156" s="5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</row>
    <row r="157" spans="1:47" ht="15" customHeight="1">
      <c r="A157" s="29" t="s">
        <v>2883</v>
      </c>
      <c r="B157" s="29" t="s">
        <v>2884</v>
      </c>
      <c r="C157" s="138" t="s">
        <v>2885</v>
      </c>
      <c r="D157" s="147">
        <v>2.89</v>
      </c>
      <c r="E157" s="147">
        <f t="shared" si="6"/>
        <v>1.1560000000000001</v>
      </c>
      <c r="F157" s="101">
        <v>0.375</v>
      </c>
      <c r="G157" s="101">
        <v>0.375</v>
      </c>
      <c r="H157" s="101">
        <v>7.5</v>
      </c>
      <c r="I157" s="53">
        <v>0.02</v>
      </c>
      <c r="J157" s="54">
        <v>6</v>
      </c>
      <c r="K157" s="53">
        <v>3.25</v>
      </c>
      <c r="L157" s="53">
        <v>0.375</v>
      </c>
      <c r="M157" s="53">
        <v>7.5</v>
      </c>
      <c r="N157" s="53">
        <v>0.13</v>
      </c>
      <c r="O157" s="55">
        <f t="shared" si="4"/>
        <v>9.140625</v>
      </c>
      <c r="P157" s="54">
        <v>240</v>
      </c>
      <c r="Q157" s="53">
        <v>10</v>
      </c>
      <c r="R157" s="53">
        <v>9</v>
      </c>
      <c r="S157" s="53">
        <v>7</v>
      </c>
      <c r="T157" s="53">
        <v>8</v>
      </c>
      <c r="U157" s="55">
        <f t="shared" si="5"/>
        <v>0.36458333333333331</v>
      </c>
      <c r="V157" s="56"/>
      <c r="W157" s="56"/>
      <c r="X157" s="56"/>
      <c r="Y157" s="56"/>
      <c r="Z157" s="57" t="s">
        <v>26</v>
      </c>
      <c r="AA157" s="56"/>
      <c r="AB157" s="11"/>
      <c r="AC157" s="5"/>
      <c r="AD157" s="5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</row>
    <row r="158" spans="1:47" ht="15" customHeight="1">
      <c r="A158" s="29" t="s">
        <v>3198</v>
      </c>
      <c r="B158" s="29" t="s">
        <v>3199</v>
      </c>
      <c r="C158" s="138" t="s">
        <v>3200</v>
      </c>
      <c r="D158" s="147">
        <v>2.89</v>
      </c>
      <c r="E158" s="147">
        <f t="shared" si="6"/>
        <v>1.1560000000000001</v>
      </c>
      <c r="F158" s="101">
        <v>0.375</v>
      </c>
      <c r="G158" s="101">
        <v>0.375</v>
      </c>
      <c r="H158" s="101">
        <v>7.5</v>
      </c>
      <c r="I158" s="53">
        <v>0.02</v>
      </c>
      <c r="J158" s="54">
        <v>6</v>
      </c>
      <c r="K158" s="53">
        <v>3.25</v>
      </c>
      <c r="L158" s="53">
        <v>0.375</v>
      </c>
      <c r="M158" s="53">
        <v>7.5</v>
      </c>
      <c r="N158" s="53">
        <v>0.13</v>
      </c>
      <c r="O158" s="55">
        <f t="shared" si="4"/>
        <v>9.140625</v>
      </c>
      <c r="P158" s="54">
        <v>240</v>
      </c>
      <c r="Q158" s="53">
        <v>10</v>
      </c>
      <c r="R158" s="53">
        <v>9</v>
      </c>
      <c r="S158" s="53">
        <v>7</v>
      </c>
      <c r="T158" s="53">
        <v>8</v>
      </c>
      <c r="U158" s="55">
        <f t="shared" si="5"/>
        <v>0.36458333333333331</v>
      </c>
      <c r="V158" s="56"/>
      <c r="W158" s="56"/>
      <c r="X158" s="56"/>
      <c r="Y158" s="56"/>
      <c r="Z158" s="57" t="s">
        <v>26</v>
      </c>
      <c r="AA158" s="56"/>
      <c r="AB158" s="11"/>
      <c r="AC158" s="5"/>
      <c r="AD158" s="5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</row>
    <row r="159" spans="1:47" ht="15" customHeight="1">
      <c r="A159" s="29" t="s">
        <v>3195</v>
      </c>
      <c r="B159" s="29" t="s">
        <v>3196</v>
      </c>
      <c r="C159" s="138" t="s">
        <v>3197</v>
      </c>
      <c r="D159" s="147">
        <v>2.89</v>
      </c>
      <c r="E159" s="147">
        <f t="shared" si="6"/>
        <v>1.1560000000000001</v>
      </c>
      <c r="F159" s="101">
        <v>0.375</v>
      </c>
      <c r="G159" s="101">
        <v>0.375</v>
      </c>
      <c r="H159" s="101">
        <v>7.5</v>
      </c>
      <c r="I159" s="53">
        <v>0.02</v>
      </c>
      <c r="J159" s="54">
        <v>6</v>
      </c>
      <c r="K159" s="53">
        <v>3.25</v>
      </c>
      <c r="L159" s="53">
        <v>0.375</v>
      </c>
      <c r="M159" s="53">
        <v>7.5</v>
      </c>
      <c r="N159" s="53">
        <v>0.13</v>
      </c>
      <c r="O159" s="55">
        <f t="shared" si="4"/>
        <v>9.140625</v>
      </c>
      <c r="P159" s="54">
        <v>240</v>
      </c>
      <c r="Q159" s="53">
        <v>10</v>
      </c>
      <c r="R159" s="53">
        <v>9</v>
      </c>
      <c r="S159" s="53">
        <v>7</v>
      </c>
      <c r="T159" s="53">
        <v>8</v>
      </c>
      <c r="U159" s="55">
        <f t="shared" si="5"/>
        <v>0.36458333333333331</v>
      </c>
      <c r="V159" s="56"/>
      <c r="W159" s="56"/>
      <c r="X159" s="56"/>
      <c r="Y159" s="56"/>
      <c r="Z159" s="57" t="s">
        <v>26</v>
      </c>
      <c r="AA159" s="56"/>
      <c r="AB159" s="11"/>
      <c r="AC159" s="5"/>
      <c r="AD159" s="5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</row>
    <row r="160" spans="1:47" ht="15" customHeight="1">
      <c r="A160" s="29" t="s">
        <v>3192</v>
      </c>
      <c r="B160" s="29" t="s">
        <v>3193</v>
      </c>
      <c r="C160" s="138" t="s">
        <v>3194</v>
      </c>
      <c r="D160" s="147">
        <v>2.89</v>
      </c>
      <c r="E160" s="147">
        <f t="shared" si="6"/>
        <v>1.1560000000000001</v>
      </c>
      <c r="F160" s="101">
        <v>0.375</v>
      </c>
      <c r="G160" s="101">
        <v>0.375</v>
      </c>
      <c r="H160" s="101">
        <v>7.5</v>
      </c>
      <c r="I160" s="53">
        <v>0.02</v>
      </c>
      <c r="J160" s="54">
        <v>6</v>
      </c>
      <c r="K160" s="53">
        <v>3.25</v>
      </c>
      <c r="L160" s="53">
        <v>0.375</v>
      </c>
      <c r="M160" s="53">
        <v>7.5</v>
      </c>
      <c r="N160" s="53">
        <v>0.13</v>
      </c>
      <c r="O160" s="55">
        <f t="shared" si="4"/>
        <v>9.140625</v>
      </c>
      <c r="P160" s="54">
        <v>240</v>
      </c>
      <c r="Q160" s="53">
        <v>10</v>
      </c>
      <c r="R160" s="53">
        <v>9</v>
      </c>
      <c r="S160" s="53">
        <v>7</v>
      </c>
      <c r="T160" s="53">
        <v>8</v>
      </c>
      <c r="U160" s="55">
        <f t="shared" si="5"/>
        <v>0.36458333333333331</v>
      </c>
      <c r="V160" s="56"/>
      <c r="W160" s="56"/>
      <c r="X160" s="56"/>
      <c r="Y160" s="56"/>
      <c r="Z160" s="57" t="s">
        <v>26</v>
      </c>
      <c r="AA160" s="56"/>
      <c r="AB160" s="11"/>
      <c r="AC160" s="5"/>
      <c r="AD160" s="5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</row>
    <row r="161" spans="1:47" ht="15" customHeight="1">
      <c r="A161" s="29" t="s">
        <v>3189</v>
      </c>
      <c r="B161" s="29" t="s">
        <v>3190</v>
      </c>
      <c r="C161" s="138" t="s">
        <v>3191</v>
      </c>
      <c r="D161" s="147">
        <v>2.89</v>
      </c>
      <c r="E161" s="147">
        <f t="shared" si="6"/>
        <v>1.1560000000000001</v>
      </c>
      <c r="F161" s="101">
        <v>0.375</v>
      </c>
      <c r="G161" s="101">
        <v>0.375</v>
      </c>
      <c r="H161" s="101">
        <v>7.5</v>
      </c>
      <c r="I161" s="53">
        <v>0.02</v>
      </c>
      <c r="J161" s="54">
        <v>6</v>
      </c>
      <c r="K161" s="53">
        <v>3.25</v>
      </c>
      <c r="L161" s="53">
        <v>0.375</v>
      </c>
      <c r="M161" s="53">
        <v>7.5</v>
      </c>
      <c r="N161" s="53">
        <v>0.13</v>
      </c>
      <c r="O161" s="55">
        <f t="shared" si="4"/>
        <v>9.140625</v>
      </c>
      <c r="P161" s="54">
        <v>240</v>
      </c>
      <c r="Q161" s="53">
        <v>10</v>
      </c>
      <c r="R161" s="53">
        <v>9</v>
      </c>
      <c r="S161" s="53">
        <v>7</v>
      </c>
      <c r="T161" s="53">
        <v>8</v>
      </c>
      <c r="U161" s="55">
        <f t="shared" si="5"/>
        <v>0.36458333333333331</v>
      </c>
      <c r="V161" s="56"/>
      <c r="W161" s="56"/>
      <c r="X161" s="56"/>
      <c r="Y161" s="56"/>
      <c r="Z161" s="57" t="s">
        <v>26</v>
      </c>
      <c r="AA161" s="56"/>
      <c r="AB161" s="11"/>
      <c r="AC161" s="5"/>
      <c r="AD161" s="5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</row>
    <row r="162" spans="1:47" ht="15" customHeight="1">
      <c r="A162" s="29" t="s">
        <v>3186</v>
      </c>
      <c r="B162" s="29" t="s">
        <v>3187</v>
      </c>
      <c r="C162" s="138" t="s">
        <v>3188</v>
      </c>
      <c r="D162" s="147">
        <v>2.89</v>
      </c>
      <c r="E162" s="147">
        <f t="shared" si="6"/>
        <v>1.1560000000000001</v>
      </c>
      <c r="F162" s="101">
        <v>0.375</v>
      </c>
      <c r="G162" s="101">
        <v>0.375</v>
      </c>
      <c r="H162" s="101">
        <v>7.5</v>
      </c>
      <c r="I162" s="53">
        <v>0.02</v>
      </c>
      <c r="J162" s="54">
        <v>6</v>
      </c>
      <c r="K162" s="53">
        <v>3.25</v>
      </c>
      <c r="L162" s="53">
        <v>0.375</v>
      </c>
      <c r="M162" s="53">
        <v>7.5</v>
      </c>
      <c r="N162" s="53">
        <v>0.13</v>
      </c>
      <c r="O162" s="55">
        <f t="shared" si="4"/>
        <v>9.140625</v>
      </c>
      <c r="P162" s="54">
        <v>240</v>
      </c>
      <c r="Q162" s="53">
        <v>10</v>
      </c>
      <c r="R162" s="53">
        <v>9</v>
      </c>
      <c r="S162" s="53">
        <v>7</v>
      </c>
      <c r="T162" s="53">
        <v>8</v>
      </c>
      <c r="U162" s="55">
        <f t="shared" si="5"/>
        <v>0.36458333333333331</v>
      </c>
      <c r="V162" s="56"/>
      <c r="W162" s="56"/>
      <c r="X162" s="56"/>
      <c r="Y162" s="56"/>
      <c r="Z162" s="57" t="s">
        <v>26</v>
      </c>
      <c r="AA162" s="56"/>
      <c r="AB162" s="11"/>
      <c r="AC162" s="5"/>
      <c r="AD162" s="5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</row>
    <row r="163" spans="1:47" ht="15" customHeight="1">
      <c r="A163" s="29" t="s">
        <v>3183</v>
      </c>
      <c r="B163" s="29" t="s">
        <v>3184</v>
      </c>
      <c r="C163" s="138" t="s">
        <v>3185</v>
      </c>
      <c r="D163" s="147">
        <v>2.89</v>
      </c>
      <c r="E163" s="147">
        <f t="shared" si="6"/>
        <v>1.1560000000000001</v>
      </c>
      <c r="F163" s="101">
        <v>0.375</v>
      </c>
      <c r="G163" s="101">
        <v>0.375</v>
      </c>
      <c r="H163" s="101">
        <v>7.5</v>
      </c>
      <c r="I163" s="53">
        <v>0.02</v>
      </c>
      <c r="J163" s="54">
        <v>6</v>
      </c>
      <c r="K163" s="53">
        <v>3.25</v>
      </c>
      <c r="L163" s="53">
        <v>0.375</v>
      </c>
      <c r="M163" s="53">
        <v>7.5</v>
      </c>
      <c r="N163" s="53">
        <v>0.13</v>
      </c>
      <c r="O163" s="55">
        <f t="shared" si="4"/>
        <v>9.140625</v>
      </c>
      <c r="P163" s="54">
        <v>240</v>
      </c>
      <c r="Q163" s="53">
        <v>10</v>
      </c>
      <c r="R163" s="53">
        <v>9</v>
      </c>
      <c r="S163" s="53">
        <v>7</v>
      </c>
      <c r="T163" s="53">
        <v>8</v>
      </c>
      <c r="U163" s="55">
        <f t="shared" si="5"/>
        <v>0.36458333333333331</v>
      </c>
      <c r="V163" s="56"/>
      <c r="W163" s="56"/>
      <c r="X163" s="56"/>
      <c r="Y163" s="56"/>
      <c r="Z163" s="57" t="s">
        <v>26</v>
      </c>
      <c r="AA163" s="56"/>
      <c r="AB163" s="11"/>
      <c r="AC163" s="5"/>
      <c r="AD163" s="5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</row>
    <row r="164" spans="1:47" ht="15" customHeight="1">
      <c r="A164" s="29" t="s">
        <v>3180</v>
      </c>
      <c r="B164" s="29" t="s">
        <v>3181</v>
      </c>
      <c r="C164" s="138" t="s">
        <v>3182</v>
      </c>
      <c r="D164" s="147">
        <v>2.89</v>
      </c>
      <c r="E164" s="147">
        <f t="shared" si="6"/>
        <v>1.1560000000000001</v>
      </c>
      <c r="F164" s="101">
        <v>0.375</v>
      </c>
      <c r="G164" s="101">
        <v>0.375</v>
      </c>
      <c r="H164" s="101">
        <v>7.5</v>
      </c>
      <c r="I164" s="53">
        <v>0.02</v>
      </c>
      <c r="J164" s="54">
        <v>6</v>
      </c>
      <c r="K164" s="53">
        <v>3.25</v>
      </c>
      <c r="L164" s="53">
        <v>0.375</v>
      </c>
      <c r="M164" s="53">
        <v>7.5</v>
      </c>
      <c r="N164" s="53">
        <v>0.13</v>
      </c>
      <c r="O164" s="55">
        <f t="shared" si="4"/>
        <v>9.140625</v>
      </c>
      <c r="P164" s="54">
        <v>240</v>
      </c>
      <c r="Q164" s="53">
        <v>10</v>
      </c>
      <c r="R164" s="53">
        <v>9</v>
      </c>
      <c r="S164" s="53">
        <v>7</v>
      </c>
      <c r="T164" s="53">
        <v>8</v>
      </c>
      <c r="U164" s="55">
        <f t="shared" si="5"/>
        <v>0.36458333333333331</v>
      </c>
      <c r="V164" s="56"/>
      <c r="W164" s="56"/>
      <c r="X164" s="56"/>
      <c r="Y164" s="56"/>
      <c r="Z164" s="57" t="s">
        <v>26</v>
      </c>
      <c r="AA164" s="56"/>
      <c r="AB164" s="11"/>
      <c r="AC164" s="5"/>
      <c r="AD164" s="5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</row>
    <row r="165" spans="1:47" ht="15" customHeight="1">
      <c r="A165" s="29" t="s">
        <v>3177</v>
      </c>
      <c r="B165" s="29" t="s">
        <v>3178</v>
      </c>
      <c r="C165" s="138" t="s">
        <v>3179</v>
      </c>
      <c r="D165" s="147">
        <v>2.89</v>
      </c>
      <c r="E165" s="147">
        <f t="shared" si="6"/>
        <v>1.1560000000000001</v>
      </c>
      <c r="F165" s="101">
        <v>0.375</v>
      </c>
      <c r="G165" s="101">
        <v>0.375</v>
      </c>
      <c r="H165" s="101">
        <v>7.5</v>
      </c>
      <c r="I165" s="53">
        <v>0.02</v>
      </c>
      <c r="J165" s="54">
        <v>6</v>
      </c>
      <c r="K165" s="53">
        <v>3.25</v>
      </c>
      <c r="L165" s="53">
        <v>0.375</v>
      </c>
      <c r="M165" s="53">
        <v>7.5</v>
      </c>
      <c r="N165" s="53">
        <v>0.13</v>
      </c>
      <c r="O165" s="55">
        <f t="shared" si="4"/>
        <v>9.140625</v>
      </c>
      <c r="P165" s="54">
        <v>240</v>
      </c>
      <c r="Q165" s="53">
        <v>10</v>
      </c>
      <c r="R165" s="53">
        <v>9</v>
      </c>
      <c r="S165" s="53">
        <v>7</v>
      </c>
      <c r="T165" s="53">
        <v>8</v>
      </c>
      <c r="U165" s="55">
        <f t="shared" si="5"/>
        <v>0.36458333333333331</v>
      </c>
      <c r="V165" s="56"/>
      <c r="W165" s="56"/>
      <c r="X165" s="56"/>
      <c r="Y165" s="56"/>
      <c r="Z165" s="57" t="s">
        <v>26</v>
      </c>
      <c r="AA165" s="56"/>
      <c r="AB165" s="11"/>
      <c r="AC165" s="5"/>
      <c r="AD165" s="5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</row>
    <row r="166" spans="1:47" ht="15" customHeight="1">
      <c r="A166" s="29" t="s">
        <v>3174</v>
      </c>
      <c r="B166" s="29" t="s">
        <v>3175</v>
      </c>
      <c r="C166" s="138" t="s">
        <v>3176</v>
      </c>
      <c r="D166" s="147">
        <v>2.89</v>
      </c>
      <c r="E166" s="147">
        <f t="shared" si="6"/>
        <v>1.1560000000000001</v>
      </c>
      <c r="F166" s="101">
        <v>0.375</v>
      </c>
      <c r="G166" s="101">
        <v>0.375</v>
      </c>
      <c r="H166" s="101">
        <v>7.5</v>
      </c>
      <c r="I166" s="53">
        <v>0.02</v>
      </c>
      <c r="J166" s="54">
        <v>6</v>
      </c>
      <c r="K166" s="53">
        <v>3.25</v>
      </c>
      <c r="L166" s="53">
        <v>0.375</v>
      </c>
      <c r="M166" s="53">
        <v>7.5</v>
      </c>
      <c r="N166" s="53">
        <v>0.13</v>
      </c>
      <c r="O166" s="55">
        <f t="shared" si="4"/>
        <v>9.140625</v>
      </c>
      <c r="P166" s="54">
        <v>240</v>
      </c>
      <c r="Q166" s="53">
        <v>10</v>
      </c>
      <c r="R166" s="53">
        <v>9</v>
      </c>
      <c r="S166" s="53">
        <v>7</v>
      </c>
      <c r="T166" s="53">
        <v>8</v>
      </c>
      <c r="U166" s="55">
        <f t="shared" si="5"/>
        <v>0.36458333333333331</v>
      </c>
      <c r="V166" s="56"/>
      <c r="W166" s="56"/>
      <c r="X166" s="56"/>
      <c r="Y166" s="56"/>
      <c r="Z166" s="57" t="s">
        <v>26</v>
      </c>
      <c r="AA166" s="56"/>
      <c r="AB166" s="11"/>
      <c r="AC166" s="5"/>
      <c r="AD166" s="5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</row>
    <row r="167" spans="1:47" ht="15" customHeight="1">
      <c r="A167" s="29" t="s">
        <v>3534</v>
      </c>
      <c r="B167" s="29" t="s">
        <v>3535</v>
      </c>
      <c r="C167" s="138" t="s">
        <v>3536</v>
      </c>
      <c r="D167" s="147">
        <v>2.99</v>
      </c>
      <c r="E167" s="147">
        <f t="shared" si="6"/>
        <v>1.1960000000000002</v>
      </c>
      <c r="F167" s="101">
        <v>2.5</v>
      </c>
      <c r="G167" s="101">
        <v>0.5</v>
      </c>
      <c r="H167" s="101">
        <v>9.3125</v>
      </c>
      <c r="I167" s="53">
        <v>0.04</v>
      </c>
      <c r="J167" s="54">
        <v>12</v>
      </c>
      <c r="K167" s="53">
        <v>2.5</v>
      </c>
      <c r="L167" s="53">
        <v>4</v>
      </c>
      <c r="M167" s="53">
        <v>9.5</v>
      </c>
      <c r="N167" s="53">
        <v>0.5</v>
      </c>
      <c r="O167" s="55">
        <f t="shared" si="4"/>
        <v>95</v>
      </c>
      <c r="P167" s="54">
        <v>144</v>
      </c>
      <c r="Q167" s="53">
        <v>14</v>
      </c>
      <c r="R167" s="53">
        <v>10</v>
      </c>
      <c r="S167" s="53">
        <v>10</v>
      </c>
      <c r="T167" s="53">
        <v>7.5</v>
      </c>
      <c r="U167" s="55">
        <f t="shared" si="5"/>
        <v>0.81018518518518523</v>
      </c>
      <c r="V167" s="56"/>
      <c r="W167" s="56"/>
      <c r="X167" s="56"/>
      <c r="Y167" s="56"/>
      <c r="Z167" s="57" t="s">
        <v>26</v>
      </c>
      <c r="AA167" s="56"/>
      <c r="AB167" s="11"/>
      <c r="AC167" s="5"/>
      <c r="AD167" s="5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</row>
    <row r="168" spans="1:47" ht="15" customHeight="1">
      <c r="A168" s="29" t="s">
        <v>3531</v>
      </c>
      <c r="B168" s="29" t="s">
        <v>3532</v>
      </c>
      <c r="C168" s="138" t="s">
        <v>3533</v>
      </c>
      <c r="D168" s="147">
        <v>2.99</v>
      </c>
      <c r="E168" s="147">
        <f t="shared" si="6"/>
        <v>1.1960000000000002</v>
      </c>
      <c r="F168" s="101">
        <v>2.5</v>
      </c>
      <c r="G168" s="101">
        <v>0.5</v>
      </c>
      <c r="H168" s="101">
        <v>9.3125</v>
      </c>
      <c r="I168" s="53">
        <v>0.04</v>
      </c>
      <c r="J168" s="54">
        <v>12</v>
      </c>
      <c r="K168" s="53">
        <v>2.5</v>
      </c>
      <c r="L168" s="53">
        <v>4</v>
      </c>
      <c r="M168" s="53">
        <v>9.5</v>
      </c>
      <c r="N168" s="53">
        <v>0.5</v>
      </c>
      <c r="O168" s="55">
        <f t="shared" si="4"/>
        <v>95</v>
      </c>
      <c r="P168" s="54">
        <v>144</v>
      </c>
      <c r="Q168" s="53">
        <v>14</v>
      </c>
      <c r="R168" s="53">
        <v>10</v>
      </c>
      <c r="S168" s="53">
        <v>10</v>
      </c>
      <c r="T168" s="53">
        <v>7.5</v>
      </c>
      <c r="U168" s="55">
        <f t="shared" si="5"/>
        <v>0.81018518518518523</v>
      </c>
      <c r="V168" s="56"/>
      <c r="W168" s="56"/>
      <c r="X168" s="56"/>
      <c r="Y168" s="56"/>
      <c r="Z168" s="57" t="s">
        <v>26</v>
      </c>
      <c r="AA168" s="56"/>
      <c r="AB168" s="11"/>
      <c r="AC168" s="5"/>
      <c r="AD168" s="5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</row>
    <row r="169" spans="1:47" ht="15" customHeight="1">
      <c r="A169" s="29" t="s">
        <v>3471</v>
      </c>
      <c r="B169" s="29" t="s">
        <v>3472</v>
      </c>
      <c r="C169" s="138" t="s">
        <v>3473</v>
      </c>
      <c r="D169" s="147">
        <v>2.99</v>
      </c>
      <c r="E169" s="147">
        <f t="shared" si="6"/>
        <v>1.1960000000000002</v>
      </c>
      <c r="F169" s="101">
        <v>2.5</v>
      </c>
      <c r="G169" s="101">
        <v>0.5</v>
      </c>
      <c r="H169" s="101">
        <v>9.3125</v>
      </c>
      <c r="I169" s="53">
        <v>0.04</v>
      </c>
      <c r="J169" s="54">
        <v>12</v>
      </c>
      <c r="K169" s="53">
        <v>2.5</v>
      </c>
      <c r="L169" s="53">
        <v>4</v>
      </c>
      <c r="M169" s="53">
        <v>9.5</v>
      </c>
      <c r="N169" s="53">
        <v>0.5</v>
      </c>
      <c r="O169" s="55">
        <f t="shared" si="4"/>
        <v>95</v>
      </c>
      <c r="P169" s="54">
        <v>144</v>
      </c>
      <c r="Q169" s="53">
        <v>14</v>
      </c>
      <c r="R169" s="53">
        <v>10</v>
      </c>
      <c r="S169" s="53">
        <v>10</v>
      </c>
      <c r="T169" s="53">
        <v>7.5</v>
      </c>
      <c r="U169" s="55">
        <f t="shared" si="5"/>
        <v>0.81018518518518523</v>
      </c>
      <c r="V169" s="56"/>
      <c r="W169" s="56"/>
      <c r="X169" s="56"/>
      <c r="Y169" s="56"/>
      <c r="Z169" s="57" t="s">
        <v>26</v>
      </c>
      <c r="AA169" s="56"/>
      <c r="AB169" s="11"/>
      <c r="AC169" s="5"/>
      <c r="AD169" s="5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</row>
    <row r="170" spans="1:47" ht="15" customHeight="1">
      <c r="A170" s="29" t="s">
        <v>3438</v>
      </c>
      <c r="B170" s="29" t="s">
        <v>3439</v>
      </c>
      <c r="C170" s="138" t="s">
        <v>3440</v>
      </c>
      <c r="D170" s="147">
        <v>2.99</v>
      </c>
      <c r="E170" s="147">
        <f t="shared" si="6"/>
        <v>1.1960000000000002</v>
      </c>
      <c r="F170" s="101">
        <v>2.5</v>
      </c>
      <c r="G170" s="101">
        <v>0.5</v>
      </c>
      <c r="H170" s="101">
        <v>9.3125</v>
      </c>
      <c r="I170" s="53">
        <v>0.04</v>
      </c>
      <c r="J170" s="54">
        <v>12</v>
      </c>
      <c r="K170" s="53">
        <v>2.5</v>
      </c>
      <c r="L170" s="53">
        <v>4</v>
      </c>
      <c r="M170" s="53">
        <v>9.5</v>
      </c>
      <c r="N170" s="53">
        <v>0.5</v>
      </c>
      <c r="O170" s="55">
        <f t="shared" si="4"/>
        <v>95</v>
      </c>
      <c r="P170" s="54">
        <v>144</v>
      </c>
      <c r="Q170" s="53">
        <v>14</v>
      </c>
      <c r="R170" s="53">
        <v>10</v>
      </c>
      <c r="S170" s="53">
        <v>10</v>
      </c>
      <c r="T170" s="53">
        <v>7.5</v>
      </c>
      <c r="U170" s="55">
        <f t="shared" si="5"/>
        <v>0.81018518518518523</v>
      </c>
      <c r="V170" s="56"/>
      <c r="W170" s="56"/>
      <c r="X170" s="56"/>
      <c r="Y170" s="56"/>
      <c r="Z170" s="57" t="s">
        <v>26</v>
      </c>
      <c r="AA170" s="56"/>
      <c r="AB170" s="11"/>
      <c r="AC170" s="5"/>
      <c r="AD170" s="5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</row>
    <row r="171" spans="1:47" ht="15" customHeight="1">
      <c r="A171" s="29" t="s">
        <v>3405</v>
      </c>
      <c r="B171" s="29" t="s">
        <v>3406</v>
      </c>
      <c r="C171" s="138" t="s">
        <v>3407</v>
      </c>
      <c r="D171" s="147">
        <v>2.99</v>
      </c>
      <c r="E171" s="147">
        <f t="shared" si="6"/>
        <v>1.1960000000000002</v>
      </c>
      <c r="F171" s="101">
        <v>2.5</v>
      </c>
      <c r="G171" s="101">
        <v>0.5</v>
      </c>
      <c r="H171" s="101">
        <v>9.3125</v>
      </c>
      <c r="I171" s="53">
        <v>0.04</v>
      </c>
      <c r="J171" s="54">
        <v>12</v>
      </c>
      <c r="K171" s="53">
        <v>2.5</v>
      </c>
      <c r="L171" s="53">
        <v>4</v>
      </c>
      <c r="M171" s="53">
        <v>9.5</v>
      </c>
      <c r="N171" s="53">
        <v>0.5</v>
      </c>
      <c r="O171" s="55">
        <f t="shared" si="4"/>
        <v>95</v>
      </c>
      <c r="P171" s="54">
        <v>144</v>
      </c>
      <c r="Q171" s="53">
        <v>14</v>
      </c>
      <c r="R171" s="53">
        <v>10</v>
      </c>
      <c r="S171" s="53">
        <v>10</v>
      </c>
      <c r="T171" s="53">
        <v>7.5</v>
      </c>
      <c r="U171" s="55">
        <f t="shared" si="5"/>
        <v>0.81018518518518523</v>
      </c>
      <c r="V171" s="56"/>
      <c r="W171" s="56"/>
      <c r="X171" s="56"/>
      <c r="Y171" s="56"/>
      <c r="Z171" s="57" t="s">
        <v>26</v>
      </c>
      <c r="AA171" s="56"/>
      <c r="AB171" s="11"/>
      <c r="AC171" s="5"/>
      <c r="AD171" s="5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</row>
    <row r="172" spans="1:47" ht="15" customHeight="1">
      <c r="A172" s="29" t="s">
        <v>3372</v>
      </c>
      <c r="B172" s="29" t="s">
        <v>3373</v>
      </c>
      <c r="C172" s="138" t="s">
        <v>3374</v>
      </c>
      <c r="D172" s="147">
        <v>2.99</v>
      </c>
      <c r="E172" s="147">
        <f t="shared" si="6"/>
        <v>1.1960000000000002</v>
      </c>
      <c r="F172" s="101">
        <v>2.5</v>
      </c>
      <c r="G172" s="101">
        <v>0.5</v>
      </c>
      <c r="H172" s="101">
        <v>9.3125</v>
      </c>
      <c r="I172" s="53">
        <v>0.04</v>
      </c>
      <c r="J172" s="54">
        <v>12</v>
      </c>
      <c r="K172" s="53">
        <v>2.5</v>
      </c>
      <c r="L172" s="53">
        <v>4</v>
      </c>
      <c r="M172" s="53">
        <v>9.5</v>
      </c>
      <c r="N172" s="53">
        <v>0.5</v>
      </c>
      <c r="O172" s="55">
        <f t="shared" si="4"/>
        <v>95</v>
      </c>
      <c r="P172" s="54">
        <v>144</v>
      </c>
      <c r="Q172" s="53">
        <v>14</v>
      </c>
      <c r="R172" s="53">
        <v>10</v>
      </c>
      <c r="S172" s="53">
        <v>10</v>
      </c>
      <c r="T172" s="53">
        <v>7.5</v>
      </c>
      <c r="U172" s="55">
        <f t="shared" si="5"/>
        <v>0.81018518518518523</v>
      </c>
      <c r="V172" s="56"/>
      <c r="W172" s="56"/>
      <c r="X172" s="56"/>
      <c r="Y172" s="56"/>
      <c r="Z172" s="57" t="s">
        <v>26</v>
      </c>
      <c r="AA172" s="56"/>
      <c r="AB172" s="11"/>
      <c r="AC172" s="5"/>
      <c r="AD172" s="5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</row>
    <row r="173" spans="1:47" ht="15" customHeight="1">
      <c r="A173" s="29" t="s">
        <v>3339</v>
      </c>
      <c r="B173" s="29" t="s">
        <v>3340</v>
      </c>
      <c r="C173" s="138" t="s">
        <v>3341</v>
      </c>
      <c r="D173" s="147">
        <v>2.99</v>
      </c>
      <c r="E173" s="147">
        <f t="shared" si="6"/>
        <v>1.1960000000000002</v>
      </c>
      <c r="F173" s="101">
        <v>2.5</v>
      </c>
      <c r="G173" s="101">
        <v>0.5</v>
      </c>
      <c r="H173" s="101">
        <v>9.3125</v>
      </c>
      <c r="I173" s="53">
        <v>0.04</v>
      </c>
      <c r="J173" s="54">
        <v>12</v>
      </c>
      <c r="K173" s="53">
        <v>2.5</v>
      </c>
      <c r="L173" s="53">
        <v>4</v>
      </c>
      <c r="M173" s="53">
        <v>9.5</v>
      </c>
      <c r="N173" s="53">
        <v>0.5</v>
      </c>
      <c r="O173" s="55">
        <f t="shared" si="4"/>
        <v>95</v>
      </c>
      <c r="P173" s="54">
        <v>144</v>
      </c>
      <c r="Q173" s="53">
        <v>14</v>
      </c>
      <c r="R173" s="53">
        <v>10</v>
      </c>
      <c r="S173" s="53">
        <v>10</v>
      </c>
      <c r="T173" s="53">
        <v>7.5</v>
      </c>
      <c r="U173" s="55">
        <f t="shared" si="5"/>
        <v>0.81018518518518523</v>
      </c>
      <c r="V173" s="56"/>
      <c r="W173" s="56"/>
      <c r="X173" s="56"/>
      <c r="Y173" s="56"/>
      <c r="Z173" s="57" t="s">
        <v>26</v>
      </c>
      <c r="AA173" s="56"/>
      <c r="AB173" s="11"/>
      <c r="AC173" s="5"/>
      <c r="AD173" s="5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</row>
    <row r="174" spans="1:47" ht="15" customHeight="1">
      <c r="A174" s="29" t="s">
        <v>3306</v>
      </c>
      <c r="B174" s="29" t="s">
        <v>3307</v>
      </c>
      <c r="C174" s="138" t="s">
        <v>3308</v>
      </c>
      <c r="D174" s="147">
        <v>2.99</v>
      </c>
      <c r="E174" s="147">
        <f t="shared" si="6"/>
        <v>1.1960000000000002</v>
      </c>
      <c r="F174" s="101">
        <v>2.5</v>
      </c>
      <c r="G174" s="101">
        <v>0.5</v>
      </c>
      <c r="H174" s="101">
        <v>9.3125</v>
      </c>
      <c r="I174" s="53">
        <v>0.04</v>
      </c>
      <c r="J174" s="54">
        <v>12</v>
      </c>
      <c r="K174" s="53">
        <v>2.5</v>
      </c>
      <c r="L174" s="53">
        <v>4</v>
      </c>
      <c r="M174" s="53">
        <v>9.5</v>
      </c>
      <c r="N174" s="53">
        <v>0.5</v>
      </c>
      <c r="O174" s="55">
        <f t="shared" si="4"/>
        <v>95</v>
      </c>
      <c r="P174" s="54">
        <v>144</v>
      </c>
      <c r="Q174" s="53">
        <v>14</v>
      </c>
      <c r="R174" s="53">
        <v>10</v>
      </c>
      <c r="S174" s="53">
        <v>10</v>
      </c>
      <c r="T174" s="53">
        <v>7.5</v>
      </c>
      <c r="U174" s="55">
        <f t="shared" si="5"/>
        <v>0.81018518518518523</v>
      </c>
      <c r="V174" s="56"/>
      <c r="W174" s="56"/>
      <c r="X174" s="56"/>
      <c r="Y174" s="56"/>
      <c r="Z174" s="57" t="s">
        <v>26</v>
      </c>
      <c r="AA174" s="56"/>
      <c r="AB174" s="11"/>
      <c r="AC174" s="5"/>
      <c r="AD174" s="5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</row>
    <row r="175" spans="1:47" ht="15" customHeight="1">
      <c r="A175" s="29" t="s">
        <v>3273</v>
      </c>
      <c r="B175" s="29" t="s">
        <v>3274</v>
      </c>
      <c r="C175" s="138" t="s">
        <v>3275</v>
      </c>
      <c r="D175" s="147">
        <v>2.99</v>
      </c>
      <c r="E175" s="147">
        <f t="shared" si="6"/>
        <v>1.1960000000000002</v>
      </c>
      <c r="F175" s="101">
        <v>2.5</v>
      </c>
      <c r="G175" s="101">
        <v>0.5</v>
      </c>
      <c r="H175" s="101">
        <v>9.3125</v>
      </c>
      <c r="I175" s="53">
        <v>0.04</v>
      </c>
      <c r="J175" s="54">
        <v>12</v>
      </c>
      <c r="K175" s="53">
        <v>2.5</v>
      </c>
      <c r="L175" s="53">
        <v>4</v>
      </c>
      <c r="M175" s="53">
        <v>9.5</v>
      </c>
      <c r="N175" s="53">
        <v>0.5</v>
      </c>
      <c r="O175" s="55">
        <f t="shared" si="4"/>
        <v>95</v>
      </c>
      <c r="P175" s="54">
        <v>144</v>
      </c>
      <c r="Q175" s="53">
        <v>14</v>
      </c>
      <c r="R175" s="53">
        <v>10</v>
      </c>
      <c r="S175" s="53">
        <v>10</v>
      </c>
      <c r="T175" s="53">
        <v>7.5</v>
      </c>
      <c r="U175" s="55">
        <f t="shared" si="5"/>
        <v>0.81018518518518523</v>
      </c>
      <c r="V175" s="56"/>
      <c r="W175" s="56"/>
      <c r="X175" s="56"/>
      <c r="Y175" s="56"/>
      <c r="Z175" s="57" t="s">
        <v>26</v>
      </c>
      <c r="AA175" s="56"/>
      <c r="AB175" s="11"/>
      <c r="AC175" s="5"/>
      <c r="AD175" s="5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</row>
    <row r="176" spans="1:47" ht="15" customHeight="1">
      <c r="A176" s="29" t="s">
        <v>3240</v>
      </c>
      <c r="B176" s="29" t="s">
        <v>3241</v>
      </c>
      <c r="C176" s="138" t="s">
        <v>3242</v>
      </c>
      <c r="D176" s="147">
        <v>2.99</v>
      </c>
      <c r="E176" s="147">
        <f t="shared" si="6"/>
        <v>1.1960000000000002</v>
      </c>
      <c r="F176" s="101">
        <v>2.5</v>
      </c>
      <c r="G176" s="101">
        <v>0.5</v>
      </c>
      <c r="H176" s="101">
        <v>9.3125</v>
      </c>
      <c r="I176" s="53">
        <v>0.04</v>
      </c>
      <c r="J176" s="54">
        <v>12</v>
      </c>
      <c r="K176" s="53">
        <v>2.5</v>
      </c>
      <c r="L176" s="53">
        <v>4</v>
      </c>
      <c r="M176" s="53">
        <v>9.5</v>
      </c>
      <c r="N176" s="53">
        <v>0.5</v>
      </c>
      <c r="O176" s="55">
        <f t="shared" si="4"/>
        <v>95</v>
      </c>
      <c r="P176" s="54">
        <v>144</v>
      </c>
      <c r="Q176" s="53">
        <v>14</v>
      </c>
      <c r="R176" s="53">
        <v>10</v>
      </c>
      <c r="S176" s="53">
        <v>10</v>
      </c>
      <c r="T176" s="53">
        <v>7.5</v>
      </c>
      <c r="U176" s="55">
        <f t="shared" si="5"/>
        <v>0.81018518518518523</v>
      </c>
      <c r="V176" s="56"/>
      <c r="W176" s="56"/>
      <c r="X176" s="56"/>
      <c r="Y176" s="56"/>
      <c r="Z176" s="57" t="s">
        <v>26</v>
      </c>
      <c r="AA176" s="56"/>
      <c r="AB176" s="11"/>
      <c r="AC176" s="5"/>
      <c r="AD176" s="5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</row>
    <row r="177" spans="1:47" ht="15" customHeight="1">
      <c r="A177" s="29" t="s">
        <v>3528</v>
      </c>
      <c r="B177" s="29" t="s">
        <v>3529</v>
      </c>
      <c r="C177" s="138" t="s">
        <v>3530</v>
      </c>
      <c r="D177" s="147">
        <v>2.99</v>
      </c>
      <c r="E177" s="147">
        <f t="shared" si="6"/>
        <v>1.1960000000000002</v>
      </c>
      <c r="F177" s="101">
        <v>2.5</v>
      </c>
      <c r="G177" s="101">
        <v>0.5</v>
      </c>
      <c r="H177" s="101">
        <v>9.3125</v>
      </c>
      <c r="I177" s="53">
        <v>0.04</v>
      </c>
      <c r="J177" s="54">
        <v>12</v>
      </c>
      <c r="K177" s="53">
        <v>2.5</v>
      </c>
      <c r="L177" s="53">
        <v>4</v>
      </c>
      <c r="M177" s="53">
        <v>9.5</v>
      </c>
      <c r="N177" s="53">
        <v>0.5</v>
      </c>
      <c r="O177" s="55">
        <f t="shared" si="4"/>
        <v>95</v>
      </c>
      <c r="P177" s="54">
        <v>144</v>
      </c>
      <c r="Q177" s="53">
        <v>14</v>
      </c>
      <c r="R177" s="53">
        <v>10</v>
      </c>
      <c r="S177" s="53">
        <v>10</v>
      </c>
      <c r="T177" s="53">
        <v>7.5</v>
      </c>
      <c r="U177" s="55">
        <f t="shared" si="5"/>
        <v>0.81018518518518523</v>
      </c>
      <c r="V177" s="56"/>
      <c r="W177" s="56"/>
      <c r="X177" s="56"/>
      <c r="Y177" s="56"/>
      <c r="Z177" s="57" t="s">
        <v>26</v>
      </c>
      <c r="AA177" s="56"/>
      <c r="AB177" s="11"/>
      <c r="AC177" s="5"/>
      <c r="AD177" s="5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</row>
    <row r="178" spans="1:47" ht="15" customHeight="1">
      <c r="A178" s="29" t="s">
        <v>3498</v>
      </c>
      <c r="B178" s="29" t="s">
        <v>3499</v>
      </c>
      <c r="C178" s="138" t="s">
        <v>3500</v>
      </c>
      <c r="D178" s="147">
        <v>2.99</v>
      </c>
      <c r="E178" s="147">
        <f t="shared" si="6"/>
        <v>1.1960000000000002</v>
      </c>
      <c r="F178" s="101">
        <v>2.5</v>
      </c>
      <c r="G178" s="101">
        <v>0.5</v>
      </c>
      <c r="H178" s="101">
        <v>9.3125</v>
      </c>
      <c r="I178" s="53">
        <v>0.04</v>
      </c>
      <c r="J178" s="54">
        <v>12</v>
      </c>
      <c r="K178" s="53">
        <v>2.5</v>
      </c>
      <c r="L178" s="53">
        <v>4</v>
      </c>
      <c r="M178" s="53">
        <v>9.5</v>
      </c>
      <c r="N178" s="53">
        <v>0.5</v>
      </c>
      <c r="O178" s="55">
        <f t="shared" si="4"/>
        <v>95</v>
      </c>
      <c r="P178" s="54">
        <v>144</v>
      </c>
      <c r="Q178" s="53">
        <v>14</v>
      </c>
      <c r="R178" s="53">
        <v>10</v>
      </c>
      <c r="S178" s="53">
        <v>10</v>
      </c>
      <c r="T178" s="53">
        <v>7.5</v>
      </c>
      <c r="U178" s="55">
        <f t="shared" si="5"/>
        <v>0.81018518518518523</v>
      </c>
      <c r="V178" s="56"/>
      <c r="W178" s="56"/>
      <c r="X178" s="56"/>
      <c r="Y178" s="56"/>
      <c r="Z178" s="57" t="s">
        <v>26</v>
      </c>
      <c r="AA178" s="56"/>
      <c r="AB178" s="11"/>
      <c r="AC178" s="5"/>
      <c r="AD178" s="5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</row>
    <row r="179" spans="1:47" ht="15" customHeight="1">
      <c r="A179" s="29" t="s">
        <v>3495</v>
      </c>
      <c r="B179" s="29" t="s">
        <v>3496</v>
      </c>
      <c r="C179" s="138" t="s">
        <v>3497</v>
      </c>
      <c r="D179" s="147">
        <v>2.99</v>
      </c>
      <c r="E179" s="147">
        <f t="shared" si="6"/>
        <v>1.1960000000000002</v>
      </c>
      <c r="F179" s="101">
        <v>2.5</v>
      </c>
      <c r="G179" s="101">
        <v>0.5</v>
      </c>
      <c r="H179" s="101">
        <v>9.3125</v>
      </c>
      <c r="I179" s="53">
        <v>0.04</v>
      </c>
      <c r="J179" s="54">
        <v>12</v>
      </c>
      <c r="K179" s="53">
        <v>2.5</v>
      </c>
      <c r="L179" s="53">
        <v>4</v>
      </c>
      <c r="M179" s="53">
        <v>9.5</v>
      </c>
      <c r="N179" s="53">
        <v>0.5</v>
      </c>
      <c r="O179" s="55">
        <f t="shared" si="4"/>
        <v>95</v>
      </c>
      <c r="P179" s="54">
        <v>144</v>
      </c>
      <c r="Q179" s="53">
        <v>14</v>
      </c>
      <c r="R179" s="53">
        <v>10</v>
      </c>
      <c r="S179" s="53">
        <v>10</v>
      </c>
      <c r="T179" s="53">
        <v>7.5</v>
      </c>
      <c r="U179" s="55">
        <f t="shared" si="5"/>
        <v>0.81018518518518523</v>
      </c>
      <c r="V179" s="56"/>
      <c r="W179" s="56"/>
      <c r="X179" s="56"/>
      <c r="Y179" s="56"/>
      <c r="Z179" s="57" t="s">
        <v>26</v>
      </c>
      <c r="AA179" s="56"/>
      <c r="AB179" s="11"/>
      <c r="AC179" s="5"/>
      <c r="AD179" s="5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</row>
    <row r="180" spans="1:47" ht="15" customHeight="1">
      <c r="A180" s="29" t="s">
        <v>3492</v>
      </c>
      <c r="B180" s="29" t="s">
        <v>3493</v>
      </c>
      <c r="C180" s="138" t="s">
        <v>3494</v>
      </c>
      <c r="D180" s="147">
        <v>2.99</v>
      </c>
      <c r="E180" s="147">
        <f t="shared" si="6"/>
        <v>1.1960000000000002</v>
      </c>
      <c r="F180" s="101">
        <v>2.5</v>
      </c>
      <c r="G180" s="101">
        <v>0.5</v>
      </c>
      <c r="H180" s="101">
        <v>9.3125</v>
      </c>
      <c r="I180" s="53">
        <v>0.04</v>
      </c>
      <c r="J180" s="54">
        <v>12</v>
      </c>
      <c r="K180" s="53">
        <v>2.5</v>
      </c>
      <c r="L180" s="53">
        <v>4</v>
      </c>
      <c r="M180" s="53">
        <v>9.5</v>
      </c>
      <c r="N180" s="53">
        <v>0.5</v>
      </c>
      <c r="O180" s="55">
        <f t="shared" si="4"/>
        <v>95</v>
      </c>
      <c r="P180" s="54">
        <v>144</v>
      </c>
      <c r="Q180" s="53">
        <v>14</v>
      </c>
      <c r="R180" s="53">
        <v>10</v>
      </c>
      <c r="S180" s="53">
        <v>10</v>
      </c>
      <c r="T180" s="53">
        <v>7.5</v>
      </c>
      <c r="U180" s="55">
        <f t="shared" si="5"/>
        <v>0.81018518518518523</v>
      </c>
      <c r="V180" s="56"/>
      <c r="W180" s="56"/>
      <c r="X180" s="56"/>
      <c r="Y180" s="56"/>
      <c r="Z180" s="57" t="s">
        <v>26</v>
      </c>
      <c r="AA180" s="56"/>
      <c r="AB180" s="11"/>
      <c r="AC180" s="5"/>
      <c r="AD180" s="5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</row>
    <row r="181" spans="1:47" ht="15" customHeight="1">
      <c r="A181" s="29" t="s">
        <v>3489</v>
      </c>
      <c r="B181" s="29" t="s">
        <v>3490</v>
      </c>
      <c r="C181" s="138" t="s">
        <v>3491</v>
      </c>
      <c r="D181" s="147">
        <v>2.99</v>
      </c>
      <c r="E181" s="147">
        <f t="shared" si="6"/>
        <v>1.1960000000000002</v>
      </c>
      <c r="F181" s="101">
        <v>2.5</v>
      </c>
      <c r="G181" s="101">
        <v>0.5</v>
      </c>
      <c r="H181" s="101">
        <v>9.3125</v>
      </c>
      <c r="I181" s="53">
        <v>0.04</v>
      </c>
      <c r="J181" s="54">
        <v>12</v>
      </c>
      <c r="K181" s="53">
        <v>2.5</v>
      </c>
      <c r="L181" s="53">
        <v>4</v>
      </c>
      <c r="M181" s="53">
        <v>9.5</v>
      </c>
      <c r="N181" s="53">
        <v>0.5</v>
      </c>
      <c r="O181" s="55">
        <f t="shared" si="4"/>
        <v>95</v>
      </c>
      <c r="P181" s="54">
        <v>144</v>
      </c>
      <c r="Q181" s="53">
        <v>14</v>
      </c>
      <c r="R181" s="53">
        <v>10</v>
      </c>
      <c r="S181" s="53">
        <v>10</v>
      </c>
      <c r="T181" s="53">
        <v>7.5</v>
      </c>
      <c r="U181" s="55">
        <f t="shared" si="5"/>
        <v>0.81018518518518523</v>
      </c>
      <c r="V181" s="56"/>
      <c r="W181" s="56"/>
      <c r="X181" s="56"/>
      <c r="Y181" s="56"/>
      <c r="Z181" s="57" t="s">
        <v>26</v>
      </c>
      <c r="AA181" s="56"/>
      <c r="AB181" s="11"/>
      <c r="AC181" s="5"/>
      <c r="AD181" s="5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</row>
    <row r="182" spans="1:47" ht="15" customHeight="1">
      <c r="A182" s="29" t="s">
        <v>3486</v>
      </c>
      <c r="B182" s="29" t="s">
        <v>3487</v>
      </c>
      <c r="C182" s="138" t="s">
        <v>3488</v>
      </c>
      <c r="D182" s="147">
        <v>2.99</v>
      </c>
      <c r="E182" s="147">
        <f t="shared" si="6"/>
        <v>1.1960000000000002</v>
      </c>
      <c r="F182" s="101">
        <v>2.5</v>
      </c>
      <c r="G182" s="101">
        <v>0.5</v>
      </c>
      <c r="H182" s="101">
        <v>9.3125</v>
      </c>
      <c r="I182" s="53">
        <v>0.04</v>
      </c>
      <c r="J182" s="54">
        <v>12</v>
      </c>
      <c r="K182" s="53">
        <v>2.5</v>
      </c>
      <c r="L182" s="53">
        <v>4</v>
      </c>
      <c r="M182" s="53">
        <v>9.5</v>
      </c>
      <c r="N182" s="53">
        <v>0.5</v>
      </c>
      <c r="O182" s="55">
        <f t="shared" si="4"/>
        <v>95</v>
      </c>
      <c r="P182" s="54">
        <v>144</v>
      </c>
      <c r="Q182" s="53">
        <v>14</v>
      </c>
      <c r="R182" s="53">
        <v>10</v>
      </c>
      <c r="S182" s="53">
        <v>10</v>
      </c>
      <c r="T182" s="53">
        <v>7.5</v>
      </c>
      <c r="U182" s="55">
        <f t="shared" si="5"/>
        <v>0.81018518518518523</v>
      </c>
      <c r="V182" s="56"/>
      <c r="W182" s="56"/>
      <c r="X182" s="56"/>
      <c r="Y182" s="56"/>
      <c r="Z182" s="57" t="s">
        <v>26</v>
      </c>
      <c r="AA182" s="56"/>
      <c r="AB182" s="11"/>
      <c r="AC182" s="5"/>
      <c r="AD182" s="5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</row>
    <row r="183" spans="1:47" ht="15" customHeight="1">
      <c r="A183" s="29" t="s">
        <v>3483</v>
      </c>
      <c r="B183" s="29" t="s">
        <v>3484</v>
      </c>
      <c r="C183" s="138" t="s">
        <v>3485</v>
      </c>
      <c r="D183" s="147">
        <v>2.99</v>
      </c>
      <c r="E183" s="147">
        <f t="shared" si="6"/>
        <v>1.1960000000000002</v>
      </c>
      <c r="F183" s="101">
        <v>2.5</v>
      </c>
      <c r="G183" s="101">
        <v>0.5</v>
      </c>
      <c r="H183" s="101">
        <v>9.3125</v>
      </c>
      <c r="I183" s="53">
        <v>0.04</v>
      </c>
      <c r="J183" s="54">
        <v>12</v>
      </c>
      <c r="K183" s="53">
        <v>2.5</v>
      </c>
      <c r="L183" s="53">
        <v>4</v>
      </c>
      <c r="M183" s="53">
        <v>9.5</v>
      </c>
      <c r="N183" s="53">
        <v>0.5</v>
      </c>
      <c r="O183" s="55">
        <f t="shared" si="4"/>
        <v>95</v>
      </c>
      <c r="P183" s="54">
        <v>144</v>
      </c>
      <c r="Q183" s="53">
        <v>14</v>
      </c>
      <c r="R183" s="53">
        <v>10</v>
      </c>
      <c r="S183" s="53">
        <v>10</v>
      </c>
      <c r="T183" s="53">
        <v>7.5</v>
      </c>
      <c r="U183" s="55">
        <f t="shared" si="5"/>
        <v>0.81018518518518523</v>
      </c>
      <c r="V183" s="56"/>
      <c r="W183" s="56"/>
      <c r="X183" s="56"/>
      <c r="Y183" s="56"/>
      <c r="Z183" s="57" t="s">
        <v>26</v>
      </c>
      <c r="AA183" s="56"/>
      <c r="AB183" s="11"/>
      <c r="AC183" s="5"/>
      <c r="AD183" s="5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</row>
    <row r="184" spans="1:47" ht="15" customHeight="1">
      <c r="A184" s="29" t="s">
        <v>3480</v>
      </c>
      <c r="B184" s="29" t="s">
        <v>3481</v>
      </c>
      <c r="C184" s="138" t="s">
        <v>3482</v>
      </c>
      <c r="D184" s="147">
        <v>2.99</v>
      </c>
      <c r="E184" s="147">
        <f t="shared" si="6"/>
        <v>1.1960000000000002</v>
      </c>
      <c r="F184" s="101">
        <v>2.5</v>
      </c>
      <c r="G184" s="101">
        <v>0.5</v>
      </c>
      <c r="H184" s="101">
        <v>9.3125</v>
      </c>
      <c r="I184" s="53">
        <v>0.04</v>
      </c>
      <c r="J184" s="54">
        <v>12</v>
      </c>
      <c r="K184" s="53">
        <v>2.5</v>
      </c>
      <c r="L184" s="53">
        <v>4</v>
      </c>
      <c r="M184" s="53">
        <v>9.5</v>
      </c>
      <c r="N184" s="53">
        <v>0.5</v>
      </c>
      <c r="O184" s="55">
        <f t="shared" si="4"/>
        <v>95</v>
      </c>
      <c r="P184" s="54">
        <v>144</v>
      </c>
      <c r="Q184" s="53">
        <v>14</v>
      </c>
      <c r="R184" s="53">
        <v>10</v>
      </c>
      <c r="S184" s="53">
        <v>10</v>
      </c>
      <c r="T184" s="53">
        <v>7.5</v>
      </c>
      <c r="U184" s="55">
        <f t="shared" si="5"/>
        <v>0.81018518518518523</v>
      </c>
      <c r="V184" s="56"/>
      <c r="W184" s="56"/>
      <c r="X184" s="56"/>
      <c r="Y184" s="56"/>
      <c r="Z184" s="57" t="s">
        <v>26</v>
      </c>
      <c r="AA184" s="56"/>
      <c r="AB184" s="11"/>
      <c r="AC184" s="5"/>
      <c r="AD184" s="5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</row>
    <row r="185" spans="1:47" ht="15" customHeight="1">
      <c r="A185" s="29" t="s">
        <v>3477</v>
      </c>
      <c r="B185" s="29" t="s">
        <v>3478</v>
      </c>
      <c r="C185" s="138" t="s">
        <v>3479</v>
      </c>
      <c r="D185" s="147">
        <v>2.99</v>
      </c>
      <c r="E185" s="147">
        <f t="shared" si="6"/>
        <v>1.1960000000000002</v>
      </c>
      <c r="F185" s="101">
        <v>2.5</v>
      </c>
      <c r="G185" s="101">
        <v>0.5</v>
      </c>
      <c r="H185" s="101">
        <v>9.3125</v>
      </c>
      <c r="I185" s="53">
        <v>0.04</v>
      </c>
      <c r="J185" s="54">
        <v>12</v>
      </c>
      <c r="K185" s="53">
        <v>2.5</v>
      </c>
      <c r="L185" s="53">
        <v>4</v>
      </c>
      <c r="M185" s="53">
        <v>9.5</v>
      </c>
      <c r="N185" s="53">
        <v>0.5</v>
      </c>
      <c r="O185" s="55">
        <f t="shared" si="4"/>
        <v>95</v>
      </c>
      <c r="P185" s="54">
        <v>144</v>
      </c>
      <c r="Q185" s="53">
        <v>14</v>
      </c>
      <c r="R185" s="53">
        <v>10</v>
      </c>
      <c r="S185" s="53">
        <v>10</v>
      </c>
      <c r="T185" s="53">
        <v>7.5</v>
      </c>
      <c r="U185" s="55">
        <f t="shared" si="5"/>
        <v>0.81018518518518523</v>
      </c>
      <c r="V185" s="56"/>
      <c r="W185" s="56"/>
      <c r="X185" s="56"/>
      <c r="Y185" s="56"/>
      <c r="Z185" s="57" t="s">
        <v>26</v>
      </c>
      <c r="AA185" s="56"/>
      <c r="AB185" s="11"/>
      <c r="AC185" s="5"/>
      <c r="AD185" s="5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</row>
    <row r="186" spans="1:47" ht="15" customHeight="1">
      <c r="A186" s="29" t="s">
        <v>3474</v>
      </c>
      <c r="B186" s="29" t="s">
        <v>3475</v>
      </c>
      <c r="C186" s="138" t="s">
        <v>3476</v>
      </c>
      <c r="D186" s="147">
        <v>2.99</v>
      </c>
      <c r="E186" s="147">
        <f t="shared" si="6"/>
        <v>1.1960000000000002</v>
      </c>
      <c r="F186" s="101">
        <v>2.5</v>
      </c>
      <c r="G186" s="101">
        <v>0.5</v>
      </c>
      <c r="H186" s="101">
        <v>9.3125</v>
      </c>
      <c r="I186" s="53">
        <v>0.04</v>
      </c>
      <c r="J186" s="54">
        <v>12</v>
      </c>
      <c r="K186" s="53">
        <v>2.5</v>
      </c>
      <c r="L186" s="53">
        <v>4</v>
      </c>
      <c r="M186" s="53">
        <v>9.5</v>
      </c>
      <c r="N186" s="53">
        <v>0.5</v>
      </c>
      <c r="O186" s="55">
        <f t="shared" ref="O186:O249" si="7">K186*L186*M186</f>
        <v>95</v>
      </c>
      <c r="P186" s="54">
        <v>144</v>
      </c>
      <c r="Q186" s="53">
        <v>14</v>
      </c>
      <c r="R186" s="53">
        <v>10</v>
      </c>
      <c r="S186" s="53">
        <v>10</v>
      </c>
      <c r="T186" s="53">
        <v>7.5</v>
      </c>
      <c r="U186" s="55">
        <f t="shared" ref="U186:U249" si="8">Q186*R186*S186/1728</f>
        <v>0.81018518518518523</v>
      </c>
      <c r="V186" s="56"/>
      <c r="W186" s="56"/>
      <c r="X186" s="56"/>
      <c r="Y186" s="56"/>
      <c r="Z186" s="57" t="s">
        <v>26</v>
      </c>
      <c r="AA186" s="56"/>
      <c r="AB186" s="11"/>
      <c r="AC186" s="5"/>
      <c r="AD186" s="5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</row>
    <row r="187" spans="1:47" ht="15" customHeight="1">
      <c r="A187" s="29" t="s">
        <v>3468</v>
      </c>
      <c r="B187" s="29" t="s">
        <v>3469</v>
      </c>
      <c r="C187" s="138" t="s">
        <v>3470</v>
      </c>
      <c r="D187" s="147">
        <v>2.99</v>
      </c>
      <c r="E187" s="147">
        <f t="shared" si="6"/>
        <v>1.1960000000000002</v>
      </c>
      <c r="F187" s="101">
        <v>2.5</v>
      </c>
      <c r="G187" s="101">
        <v>0.5</v>
      </c>
      <c r="H187" s="101">
        <v>9.3125</v>
      </c>
      <c r="I187" s="53">
        <v>0.04</v>
      </c>
      <c r="J187" s="54">
        <v>12</v>
      </c>
      <c r="K187" s="53">
        <v>2.5</v>
      </c>
      <c r="L187" s="53">
        <v>4</v>
      </c>
      <c r="M187" s="53">
        <v>9.5</v>
      </c>
      <c r="N187" s="53">
        <v>0.5</v>
      </c>
      <c r="O187" s="55">
        <f t="shared" si="7"/>
        <v>95</v>
      </c>
      <c r="P187" s="54">
        <v>144</v>
      </c>
      <c r="Q187" s="53">
        <v>14</v>
      </c>
      <c r="R187" s="53">
        <v>10</v>
      </c>
      <c r="S187" s="53">
        <v>10</v>
      </c>
      <c r="T187" s="53">
        <v>7.5</v>
      </c>
      <c r="U187" s="55">
        <f t="shared" si="8"/>
        <v>0.81018518518518523</v>
      </c>
      <c r="V187" s="56"/>
      <c r="W187" s="56"/>
      <c r="X187" s="56"/>
      <c r="Y187" s="56"/>
      <c r="Z187" s="57" t="s">
        <v>26</v>
      </c>
      <c r="AA187" s="56"/>
      <c r="AB187" s="11"/>
      <c r="AC187" s="5"/>
      <c r="AD187" s="5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</row>
    <row r="188" spans="1:47" ht="15" customHeight="1">
      <c r="A188" s="29" t="s">
        <v>3465</v>
      </c>
      <c r="B188" s="29" t="s">
        <v>3466</v>
      </c>
      <c r="C188" s="138" t="s">
        <v>3467</v>
      </c>
      <c r="D188" s="147">
        <v>2.99</v>
      </c>
      <c r="E188" s="147">
        <f t="shared" si="6"/>
        <v>1.1960000000000002</v>
      </c>
      <c r="F188" s="101">
        <v>2.5</v>
      </c>
      <c r="G188" s="101">
        <v>0.5</v>
      </c>
      <c r="H188" s="101">
        <v>9.3125</v>
      </c>
      <c r="I188" s="53">
        <v>0.04</v>
      </c>
      <c r="J188" s="54">
        <v>12</v>
      </c>
      <c r="K188" s="53">
        <v>2.5</v>
      </c>
      <c r="L188" s="53">
        <v>4</v>
      </c>
      <c r="M188" s="53">
        <v>9.5</v>
      </c>
      <c r="N188" s="53">
        <v>0.5</v>
      </c>
      <c r="O188" s="55">
        <f t="shared" si="7"/>
        <v>95</v>
      </c>
      <c r="P188" s="54">
        <v>144</v>
      </c>
      <c r="Q188" s="53">
        <v>14</v>
      </c>
      <c r="R188" s="53">
        <v>10</v>
      </c>
      <c r="S188" s="53">
        <v>10</v>
      </c>
      <c r="T188" s="53">
        <v>7.5</v>
      </c>
      <c r="U188" s="55">
        <f t="shared" si="8"/>
        <v>0.81018518518518523</v>
      </c>
      <c r="V188" s="56"/>
      <c r="W188" s="56"/>
      <c r="X188" s="56"/>
      <c r="Y188" s="56"/>
      <c r="Z188" s="57" t="s">
        <v>26</v>
      </c>
      <c r="AA188" s="56"/>
      <c r="AB188" s="11"/>
      <c r="AC188" s="5"/>
      <c r="AD188" s="5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</row>
    <row r="189" spans="1:47" ht="15" customHeight="1">
      <c r="A189" s="29" t="s">
        <v>3462</v>
      </c>
      <c r="B189" s="29" t="s">
        <v>3463</v>
      </c>
      <c r="C189" s="138" t="s">
        <v>3464</v>
      </c>
      <c r="D189" s="147">
        <v>2.99</v>
      </c>
      <c r="E189" s="147">
        <f t="shared" si="6"/>
        <v>1.1960000000000002</v>
      </c>
      <c r="F189" s="101">
        <v>2.5</v>
      </c>
      <c r="G189" s="101">
        <v>0.5</v>
      </c>
      <c r="H189" s="101">
        <v>9.3125</v>
      </c>
      <c r="I189" s="53">
        <v>0.04</v>
      </c>
      <c r="J189" s="54">
        <v>12</v>
      </c>
      <c r="K189" s="53">
        <v>2.5</v>
      </c>
      <c r="L189" s="53">
        <v>4</v>
      </c>
      <c r="M189" s="53">
        <v>9.5</v>
      </c>
      <c r="N189" s="53">
        <v>0.5</v>
      </c>
      <c r="O189" s="55">
        <f t="shared" si="7"/>
        <v>95</v>
      </c>
      <c r="P189" s="54">
        <v>144</v>
      </c>
      <c r="Q189" s="53">
        <v>14</v>
      </c>
      <c r="R189" s="53">
        <v>10</v>
      </c>
      <c r="S189" s="53">
        <v>10</v>
      </c>
      <c r="T189" s="53">
        <v>7.5</v>
      </c>
      <c r="U189" s="55">
        <f t="shared" si="8"/>
        <v>0.81018518518518523</v>
      </c>
      <c r="V189" s="56"/>
      <c r="W189" s="56"/>
      <c r="X189" s="56"/>
      <c r="Y189" s="56"/>
      <c r="Z189" s="57" t="s">
        <v>26</v>
      </c>
      <c r="AA189" s="56"/>
      <c r="AB189" s="11"/>
      <c r="AC189" s="5"/>
      <c r="AD189" s="5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</row>
    <row r="190" spans="1:47" ht="15" customHeight="1">
      <c r="A190" s="29" t="s">
        <v>3459</v>
      </c>
      <c r="B190" s="29" t="s">
        <v>3460</v>
      </c>
      <c r="C190" s="138" t="s">
        <v>3461</v>
      </c>
      <c r="D190" s="147">
        <v>2.99</v>
      </c>
      <c r="E190" s="147">
        <f t="shared" si="6"/>
        <v>1.1960000000000002</v>
      </c>
      <c r="F190" s="101">
        <v>2.5</v>
      </c>
      <c r="G190" s="101">
        <v>0.5</v>
      </c>
      <c r="H190" s="101">
        <v>9.3125</v>
      </c>
      <c r="I190" s="53">
        <v>0.04</v>
      </c>
      <c r="J190" s="54">
        <v>12</v>
      </c>
      <c r="K190" s="53">
        <v>2.5</v>
      </c>
      <c r="L190" s="53">
        <v>4</v>
      </c>
      <c r="M190" s="53">
        <v>9.5</v>
      </c>
      <c r="N190" s="53">
        <v>0.5</v>
      </c>
      <c r="O190" s="55">
        <f t="shared" si="7"/>
        <v>95</v>
      </c>
      <c r="P190" s="54">
        <v>144</v>
      </c>
      <c r="Q190" s="53">
        <v>14</v>
      </c>
      <c r="R190" s="53">
        <v>10</v>
      </c>
      <c r="S190" s="53">
        <v>10</v>
      </c>
      <c r="T190" s="53">
        <v>7.5</v>
      </c>
      <c r="U190" s="55">
        <f t="shared" si="8"/>
        <v>0.81018518518518523</v>
      </c>
      <c r="V190" s="56"/>
      <c r="W190" s="56"/>
      <c r="X190" s="56"/>
      <c r="Y190" s="56"/>
      <c r="Z190" s="57" t="s">
        <v>26</v>
      </c>
      <c r="AA190" s="56"/>
      <c r="AB190" s="11"/>
      <c r="AC190" s="5"/>
      <c r="AD190" s="5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</row>
    <row r="191" spans="1:47" ht="15" customHeight="1">
      <c r="A191" s="29" t="s">
        <v>3456</v>
      </c>
      <c r="B191" s="29" t="s">
        <v>3457</v>
      </c>
      <c r="C191" s="138" t="s">
        <v>3458</v>
      </c>
      <c r="D191" s="147">
        <v>2.99</v>
      </c>
      <c r="E191" s="147">
        <f t="shared" si="6"/>
        <v>1.1960000000000002</v>
      </c>
      <c r="F191" s="101">
        <v>2.5</v>
      </c>
      <c r="G191" s="101">
        <v>0.5</v>
      </c>
      <c r="H191" s="101">
        <v>9.3125</v>
      </c>
      <c r="I191" s="53">
        <v>0.04</v>
      </c>
      <c r="J191" s="54">
        <v>12</v>
      </c>
      <c r="K191" s="53">
        <v>2.5</v>
      </c>
      <c r="L191" s="53">
        <v>4</v>
      </c>
      <c r="M191" s="53">
        <v>9.5</v>
      </c>
      <c r="N191" s="53">
        <v>0.5</v>
      </c>
      <c r="O191" s="55">
        <f t="shared" si="7"/>
        <v>95</v>
      </c>
      <c r="P191" s="54">
        <v>144</v>
      </c>
      <c r="Q191" s="53">
        <v>14</v>
      </c>
      <c r="R191" s="53">
        <v>10</v>
      </c>
      <c r="S191" s="53">
        <v>10</v>
      </c>
      <c r="T191" s="53">
        <v>7.5</v>
      </c>
      <c r="U191" s="55">
        <f t="shared" si="8"/>
        <v>0.81018518518518523</v>
      </c>
      <c r="V191" s="56"/>
      <c r="W191" s="56"/>
      <c r="X191" s="56"/>
      <c r="Y191" s="56"/>
      <c r="Z191" s="57" t="s">
        <v>26</v>
      </c>
      <c r="AA191" s="56"/>
      <c r="AB191" s="11"/>
      <c r="AC191" s="5"/>
      <c r="AD191" s="5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</row>
    <row r="192" spans="1:47" ht="15" customHeight="1">
      <c r="A192" s="29" t="s">
        <v>3453</v>
      </c>
      <c r="B192" s="29" t="s">
        <v>3454</v>
      </c>
      <c r="C192" s="138" t="s">
        <v>3455</v>
      </c>
      <c r="D192" s="147">
        <v>2.99</v>
      </c>
      <c r="E192" s="147">
        <f t="shared" si="6"/>
        <v>1.1960000000000002</v>
      </c>
      <c r="F192" s="101">
        <v>2.5</v>
      </c>
      <c r="G192" s="101">
        <v>0.5</v>
      </c>
      <c r="H192" s="101">
        <v>9.3125</v>
      </c>
      <c r="I192" s="53">
        <v>0.04</v>
      </c>
      <c r="J192" s="54">
        <v>12</v>
      </c>
      <c r="K192" s="53">
        <v>2.5</v>
      </c>
      <c r="L192" s="53">
        <v>4</v>
      </c>
      <c r="M192" s="53">
        <v>9.5</v>
      </c>
      <c r="N192" s="53">
        <v>0.5</v>
      </c>
      <c r="O192" s="55">
        <f t="shared" si="7"/>
        <v>95</v>
      </c>
      <c r="P192" s="54">
        <v>144</v>
      </c>
      <c r="Q192" s="53">
        <v>14</v>
      </c>
      <c r="R192" s="53">
        <v>10</v>
      </c>
      <c r="S192" s="53">
        <v>10</v>
      </c>
      <c r="T192" s="53">
        <v>7.5</v>
      </c>
      <c r="U192" s="55">
        <f t="shared" si="8"/>
        <v>0.81018518518518523</v>
      </c>
      <c r="V192" s="56"/>
      <c r="W192" s="56"/>
      <c r="X192" s="56"/>
      <c r="Y192" s="56"/>
      <c r="Z192" s="57" t="s">
        <v>26</v>
      </c>
      <c r="AA192" s="56"/>
      <c r="AB192" s="11"/>
      <c r="AC192" s="5"/>
      <c r="AD192" s="5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</row>
    <row r="193" spans="1:47" ht="15" customHeight="1">
      <c r="A193" s="29" t="s">
        <v>3450</v>
      </c>
      <c r="B193" s="29" t="s">
        <v>3451</v>
      </c>
      <c r="C193" s="138" t="s">
        <v>3452</v>
      </c>
      <c r="D193" s="147">
        <v>2.99</v>
      </c>
      <c r="E193" s="147">
        <f t="shared" si="6"/>
        <v>1.1960000000000002</v>
      </c>
      <c r="F193" s="101">
        <v>2.5</v>
      </c>
      <c r="G193" s="101">
        <v>0.5</v>
      </c>
      <c r="H193" s="101">
        <v>9.3125</v>
      </c>
      <c r="I193" s="53">
        <v>0.04</v>
      </c>
      <c r="J193" s="54">
        <v>12</v>
      </c>
      <c r="K193" s="53">
        <v>2.5</v>
      </c>
      <c r="L193" s="53">
        <v>4</v>
      </c>
      <c r="M193" s="53">
        <v>9.5</v>
      </c>
      <c r="N193" s="53">
        <v>0.5</v>
      </c>
      <c r="O193" s="55">
        <f t="shared" si="7"/>
        <v>95</v>
      </c>
      <c r="P193" s="54">
        <v>144</v>
      </c>
      <c r="Q193" s="53">
        <v>14</v>
      </c>
      <c r="R193" s="53">
        <v>10</v>
      </c>
      <c r="S193" s="53">
        <v>10</v>
      </c>
      <c r="T193" s="53">
        <v>7.5</v>
      </c>
      <c r="U193" s="55">
        <f t="shared" si="8"/>
        <v>0.81018518518518523</v>
      </c>
      <c r="V193" s="56"/>
      <c r="W193" s="56"/>
      <c r="X193" s="56"/>
      <c r="Y193" s="56"/>
      <c r="Z193" s="57" t="s">
        <v>26</v>
      </c>
      <c r="AA193" s="56"/>
      <c r="AB193" s="11"/>
      <c r="AC193" s="5"/>
      <c r="AD193" s="5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</row>
    <row r="194" spans="1:47" ht="15" customHeight="1">
      <c r="A194" s="29" t="s">
        <v>3447</v>
      </c>
      <c r="B194" s="29" t="s">
        <v>3448</v>
      </c>
      <c r="C194" s="138" t="s">
        <v>3449</v>
      </c>
      <c r="D194" s="147">
        <v>2.99</v>
      </c>
      <c r="E194" s="147">
        <f t="shared" si="6"/>
        <v>1.1960000000000002</v>
      </c>
      <c r="F194" s="101">
        <v>2.5</v>
      </c>
      <c r="G194" s="101">
        <v>0.5</v>
      </c>
      <c r="H194" s="101">
        <v>9.3125</v>
      </c>
      <c r="I194" s="53">
        <v>0.04</v>
      </c>
      <c r="J194" s="54">
        <v>12</v>
      </c>
      <c r="K194" s="53">
        <v>2.5</v>
      </c>
      <c r="L194" s="53">
        <v>4</v>
      </c>
      <c r="M194" s="53">
        <v>9.5</v>
      </c>
      <c r="N194" s="53">
        <v>0.5</v>
      </c>
      <c r="O194" s="55">
        <f t="shared" si="7"/>
        <v>95</v>
      </c>
      <c r="P194" s="54">
        <v>144</v>
      </c>
      <c r="Q194" s="53">
        <v>14</v>
      </c>
      <c r="R194" s="53">
        <v>10</v>
      </c>
      <c r="S194" s="53">
        <v>10</v>
      </c>
      <c r="T194" s="53">
        <v>7.5</v>
      </c>
      <c r="U194" s="55">
        <f t="shared" si="8"/>
        <v>0.81018518518518523</v>
      </c>
      <c r="V194" s="56"/>
      <c r="W194" s="56"/>
      <c r="X194" s="56"/>
      <c r="Y194" s="56"/>
      <c r="Z194" s="57" t="s">
        <v>26</v>
      </c>
      <c r="AA194" s="56"/>
      <c r="AB194" s="11"/>
      <c r="AC194" s="5"/>
      <c r="AD194" s="5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</row>
    <row r="195" spans="1:47" ht="15" customHeight="1">
      <c r="A195" s="29" t="s">
        <v>3444</v>
      </c>
      <c r="B195" s="29" t="s">
        <v>3445</v>
      </c>
      <c r="C195" s="138" t="s">
        <v>3446</v>
      </c>
      <c r="D195" s="147">
        <v>2.99</v>
      </c>
      <c r="E195" s="147">
        <f t="shared" si="6"/>
        <v>1.1960000000000002</v>
      </c>
      <c r="F195" s="101">
        <v>2.5</v>
      </c>
      <c r="G195" s="101">
        <v>0.5</v>
      </c>
      <c r="H195" s="101">
        <v>9.3125</v>
      </c>
      <c r="I195" s="53">
        <v>0.04</v>
      </c>
      <c r="J195" s="54">
        <v>12</v>
      </c>
      <c r="K195" s="53">
        <v>2.5</v>
      </c>
      <c r="L195" s="53">
        <v>4</v>
      </c>
      <c r="M195" s="53">
        <v>9.5</v>
      </c>
      <c r="N195" s="53">
        <v>0.5</v>
      </c>
      <c r="O195" s="55">
        <f t="shared" si="7"/>
        <v>95</v>
      </c>
      <c r="P195" s="54">
        <v>144</v>
      </c>
      <c r="Q195" s="53">
        <v>14</v>
      </c>
      <c r="R195" s="53">
        <v>10</v>
      </c>
      <c r="S195" s="53">
        <v>10</v>
      </c>
      <c r="T195" s="53">
        <v>7.5</v>
      </c>
      <c r="U195" s="55">
        <f t="shared" si="8"/>
        <v>0.81018518518518523</v>
      </c>
      <c r="V195" s="56"/>
      <c r="W195" s="56"/>
      <c r="X195" s="56"/>
      <c r="Y195" s="56"/>
      <c r="Z195" s="57" t="s">
        <v>26</v>
      </c>
      <c r="AA195" s="56"/>
      <c r="AB195" s="11"/>
      <c r="AC195" s="5"/>
      <c r="AD195" s="5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</row>
    <row r="196" spans="1:47" ht="15" customHeight="1">
      <c r="A196" s="29" t="s">
        <v>3441</v>
      </c>
      <c r="B196" s="29" t="s">
        <v>3442</v>
      </c>
      <c r="C196" s="138" t="s">
        <v>3443</v>
      </c>
      <c r="D196" s="147">
        <v>2.99</v>
      </c>
      <c r="E196" s="147">
        <f t="shared" ref="E196:E259" si="9">+D196*0.4</f>
        <v>1.1960000000000002</v>
      </c>
      <c r="F196" s="101">
        <v>2.5</v>
      </c>
      <c r="G196" s="101">
        <v>0.5</v>
      </c>
      <c r="H196" s="101">
        <v>9.3125</v>
      </c>
      <c r="I196" s="53">
        <v>0.04</v>
      </c>
      <c r="J196" s="54">
        <v>12</v>
      </c>
      <c r="K196" s="53">
        <v>2.5</v>
      </c>
      <c r="L196" s="53">
        <v>4</v>
      </c>
      <c r="M196" s="53">
        <v>9.5</v>
      </c>
      <c r="N196" s="53">
        <v>0.5</v>
      </c>
      <c r="O196" s="55">
        <f t="shared" si="7"/>
        <v>95</v>
      </c>
      <c r="P196" s="54">
        <v>144</v>
      </c>
      <c r="Q196" s="53">
        <v>14</v>
      </c>
      <c r="R196" s="53">
        <v>10</v>
      </c>
      <c r="S196" s="53">
        <v>10</v>
      </c>
      <c r="T196" s="53">
        <v>7.5</v>
      </c>
      <c r="U196" s="55">
        <f t="shared" si="8"/>
        <v>0.81018518518518523</v>
      </c>
      <c r="V196" s="56"/>
      <c r="W196" s="56"/>
      <c r="X196" s="56"/>
      <c r="Y196" s="56"/>
      <c r="Z196" s="57" t="s">
        <v>26</v>
      </c>
      <c r="AA196" s="56"/>
      <c r="AB196" s="11"/>
      <c r="AC196" s="5"/>
      <c r="AD196" s="5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</row>
    <row r="197" spans="1:47" ht="15" customHeight="1">
      <c r="A197" s="29" t="s">
        <v>3435</v>
      </c>
      <c r="B197" s="29" t="s">
        <v>3436</v>
      </c>
      <c r="C197" s="138" t="s">
        <v>3437</v>
      </c>
      <c r="D197" s="147">
        <v>2.99</v>
      </c>
      <c r="E197" s="147">
        <f t="shared" si="9"/>
        <v>1.1960000000000002</v>
      </c>
      <c r="F197" s="101">
        <v>2.5</v>
      </c>
      <c r="G197" s="101">
        <v>0.5</v>
      </c>
      <c r="H197" s="101">
        <v>9.3125</v>
      </c>
      <c r="I197" s="53">
        <v>0.04</v>
      </c>
      <c r="J197" s="54">
        <v>12</v>
      </c>
      <c r="K197" s="53">
        <v>2.5</v>
      </c>
      <c r="L197" s="53">
        <v>4</v>
      </c>
      <c r="M197" s="53">
        <v>9.5</v>
      </c>
      <c r="N197" s="53">
        <v>0.5</v>
      </c>
      <c r="O197" s="55">
        <f t="shared" si="7"/>
        <v>95</v>
      </c>
      <c r="P197" s="54">
        <v>144</v>
      </c>
      <c r="Q197" s="53">
        <v>14</v>
      </c>
      <c r="R197" s="53">
        <v>10</v>
      </c>
      <c r="S197" s="53">
        <v>10</v>
      </c>
      <c r="T197" s="53">
        <v>7.5</v>
      </c>
      <c r="U197" s="55">
        <f t="shared" si="8"/>
        <v>0.81018518518518523</v>
      </c>
      <c r="V197" s="56"/>
      <c r="W197" s="56"/>
      <c r="X197" s="56"/>
      <c r="Y197" s="56"/>
      <c r="Z197" s="57" t="s">
        <v>26</v>
      </c>
      <c r="AA197" s="56"/>
      <c r="AB197" s="11"/>
      <c r="AC197" s="5"/>
      <c r="AD197" s="5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</row>
    <row r="198" spans="1:47" ht="15" customHeight="1">
      <c r="A198" s="29" t="s">
        <v>3432</v>
      </c>
      <c r="B198" s="29" t="s">
        <v>3433</v>
      </c>
      <c r="C198" s="138" t="s">
        <v>3434</v>
      </c>
      <c r="D198" s="147">
        <v>2.99</v>
      </c>
      <c r="E198" s="147">
        <f t="shared" si="9"/>
        <v>1.1960000000000002</v>
      </c>
      <c r="F198" s="101">
        <v>2.5</v>
      </c>
      <c r="G198" s="101">
        <v>0.5</v>
      </c>
      <c r="H198" s="101">
        <v>9.3125</v>
      </c>
      <c r="I198" s="53">
        <v>0.04</v>
      </c>
      <c r="J198" s="54">
        <v>12</v>
      </c>
      <c r="K198" s="53">
        <v>2.5</v>
      </c>
      <c r="L198" s="53">
        <v>4</v>
      </c>
      <c r="M198" s="53">
        <v>9.5</v>
      </c>
      <c r="N198" s="53">
        <v>0.5</v>
      </c>
      <c r="O198" s="55">
        <f t="shared" si="7"/>
        <v>95</v>
      </c>
      <c r="P198" s="54">
        <v>144</v>
      </c>
      <c r="Q198" s="53">
        <v>14</v>
      </c>
      <c r="R198" s="53">
        <v>10</v>
      </c>
      <c r="S198" s="53">
        <v>10</v>
      </c>
      <c r="T198" s="53">
        <v>7.5</v>
      </c>
      <c r="U198" s="55">
        <f t="shared" si="8"/>
        <v>0.81018518518518523</v>
      </c>
      <c r="V198" s="56"/>
      <c r="W198" s="56"/>
      <c r="X198" s="56"/>
      <c r="Y198" s="56"/>
      <c r="Z198" s="57" t="s">
        <v>26</v>
      </c>
      <c r="AA198" s="56"/>
      <c r="AB198" s="11"/>
      <c r="AC198" s="5"/>
      <c r="AD198" s="5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</row>
    <row r="199" spans="1:47" ht="15" customHeight="1">
      <c r="A199" s="29" t="s">
        <v>3429</v>
      </c>
      <c r="B199" s="29" t="s">
        <v>3430</v>
      </c>
      <c r="C199" s="138" t="s">
        <v>3431</v>
      </c>
      <c r="D199" s="147">
        <v>2.99</v>
      </c>
      <c r="E199" s="147">
        <f t="shared" si="9"/>
        <v>1.1960000000000002</v>
      </c>
      <c r="F199" s="101">
        <v>2.5</v>
      </c>
      <c r="G199" s="101">
        <v>0.5</v>
      </c>
      <c r="H199" s="101">
        <v>9.3125</v>
      </c>
      <c r="I199" s="53">
        <v>0.04</v>
      </c>
      <c r="J199" s="54">
        <v>12</v>
      </c>
      <c r="K199" s="53">
        <v>2.5</v>
      </c>
      <c r="L199" s="53">
        <v>4</v>
      </c>
      <c r="M199" s="53">
        <v>9.5</v>
      </c>
      <c r="N199" s="53">
        <v>0.5</v>
      </c>
      <c r="O199" s="55">
        <f t="shared" si="7"/>
        <v>95</v>
      </c>
      <c r="P199" s="54">
        <v>144</v>
      </c>
      <c r="Q199" s="53">
        <v>14</v>
      </c>
      <c r="R199" s="53">
        <v>10</v>
      </c>
      <c r="S199" s="53">
        <v>10</v>
      </c>
      <c r="T199" s="53">
        <v>7.5</v>
      </c>
      <c r="U199" s="55">
        <f t="shared" si="8"/>
        <v>0.81018518518518523</v>
      </c>
      <c r="V199" s="56"/>
      <c r="W199" s="56"/>
      <c r="X199" s="56"/>
      <c r="Y199" s="56"/>
      <c r="Z199" s="57" t="s">
        <v>26</v>
      </c>
      <c r="AA199" s="56"/>
      <c r="AB199" s="11"/>
      <c r="AC199" s="5"/>
      <c r="AD199" s="5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</row>
    <row r="200" spans="1:47" ht="15" customHeight="1">
      <c r="A200" s="29" t="s">
        <v>3426</v>
      </c>
      <c r="B200" s="29" t="s">
        <v>3427</v>
      </c>
      <c r="C200" s="138" t="s">
        <v>3428</v>
      </c>
      <c r="D200" s="147">
        <v>2.99</v>
      </c>
      <c r="E200" s="147">
        <f t="shared" si="9"/>
        <v>1.1960000000000002</v>
      </c>
      <c r="F200" s="101">
        <v>2.5</v>
      </c>
      <c r="G200" s="101">
        <v>0.5</v>
      </c>
      <c r="H200" s="101">
        <v>9.3125</v>
      </c>
      <c r="I200" s="53">
        <v>0.04</v>
      </c>
      <c r="J200" s="54">
        <v>12</v>
      </c>
      <c r="K200" s="53">
        <v>2.5</v>
      </c>
      <c r="L200" s="53">
        <v>4</v>
      </c>
      <c r="M200" s="53">
        <v>9.5</v>
      </c>
      <c r="N200" s="53">
        <v>0.5</v>
      </c>
      <c r="O200" s="55">
        <f t="shared" si="7"/>
        <v>95</v>
      </c>
      <c r="P200" s="54">
        <v>144</v>
      </c>
      <c r="Q200" s="53">
        <v>14</v>
      </c>
      <c r="R200" s="53">
        <v>10</v>
      </c>
      <c r="S200" s="53">
        <v>10</v>
      </c>
      <c r="T200" s="53">
        <v>7.5</v>
      </c>
      <c r="U200" s="55">
        <f t="shared" si="8"/>
        <v>0.81018518518518523</v>
      </c>
      <c r="V200" s="56"/>
      <c r="W200" s="56"/>
      <c r="X200" s="56"/>
      <c r="Y200" s="56"/>
      <c r="Z200" s="57" t="s">
        <v>26</v>
      </c>
      <c r="AA200" s="56"/>
      <c r="AB200" s="11"/>
      <c r="AC200" s="5"/>
      <c r="AD200" s="5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</row>
    <row r="201" spans="1:47" ht="15" customHeight="1">
      <c r="A201" s="29" t="s">
        <v>3423</v>
      </c>
      <c r="B201" s="29" t="s">
        <v>3424</v>
      </c>
      <c r="C201" s="138" t="s">
        <v>3425</v>
      </c>
      <c r="D201" s="147">
        <v>2.99</v>
      </c>
      <c r="E201" s="147">
        <f t="shared" si="9"/>
        <v>1.1960000000000002</v>
      </c>
      <c r="F201" s="101">
        <v>2.5</v>
      </c>
      <c r="G201" s="101">
        <v>0.5</v>
      </c>
      <c r="H201" s="101">
        <v>9.3125</v>
      </c>
      <c r="I201" s="53">
        <v>0.04</v>
      </c>
      <c r="J201" s="54">
        <v>12</v>
      </c>
      <c r="K201" s="53">
        <v>2.5</v>
      </c>
      <c r="L201" s="53">
        <v>4</v>
      </c>
      <c r="M201" s="53">
        <v>9.5</v>
      </c>
      <c r="N201" s="53">
        <v>0.5</v>
      </c>
      <c r="O201" s="55">
        <f t="shared" si="7"/>
        <v>95</v>
      </c>
      <c r="P201" s="54">
        <v>144</v>
      </c>
      <c r="Q201" s="53">
        <v>14</v>
      </c>
      <c r="R201" s="53">
        <v>10</v>
      </c>
      <c r="S201" s="53">
        <v>10</v>
      </c>
      <c r="T201" s="53">
        <v>7.5</v>
      </c>
      <c r="U201" s="55">
        <f t="shared" si="8"/>
        <v>0.81018518518518523</v>
      </c>
      <c r="V201" s="56"/>
      <c r="W201" s="56"/>
      <c r="X201" s="56"/>
      <c r="Y201" s="56"/>
      <c r="Z201" s="57" t="s">
        <v>26</v>
      </c>
      <c r="AA201" s="56"/>
      <c r="AB201" s="11"/>
      <c r="AC201" s="5"/>
      <c r="AD201" s="5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</row>
    <row r="202" spans="1:47" ht="15" customHeight="1">
      <c r="A202" s="29" t="s">
        <v>3420</v>
      </c>
      <c r="B202" s="29" t="s">
        <v>3421</v>
      </c>
      <c r="C202" s="138" t="s">
        <v>3422</v>
      </c>
      <c r="D202" s="147">
        <v>2.99</v>
      </c>
      <c r="E202" s="147">
        <f t="shared" si="9"/>
        <v>1.1960000000000002</v>
      </c>
      <c r="F202" s="101">
        <v>2.5</v>
      </c>
      <c r="G202" s="101">
        <v>0.5</v>
      </c>
      <c r="H202" s="101">
        <v>9.3125</v>
      </c>
      <c r="I202" s="53">
        <v>0.04</v>
      </c>
      <c r="J202" s="54">
        <v>12</v>
      </c>
      <c r="K202" s="53">
        <v>2.5</v>
      </c>
      <c r="L202" s="53">
        <v>4</v>
      </c>
      <c r="M202" s="53">
        <v>9.5</v>
      </c>
      <c r="N202" s="53">
        <v>0.5</v>
      </c>
      <c r="O202" s="55">
        <f t="shared" si="7"/>
        <v>95</v>
      </c>
      <c r="P202" s="54">
        <v>144</v>
      </c>
      <c r="Q202" s="53">
        <v>14</v>
      </c>
      <c r="R202" s="53">
        <v>10</v>
      </c>
      <c r="S202" s="53">
        <v>10</v>
      </c>
      <c r="T202" s="53">
        <v>7.5</v>
      </c>
      <c r="U202" s="55">
        <f t="shared" si="8"/>
        <v>0.81018518518518523</v>
      </c>
      <c r="V202" s="56"/>
      <c r="W202" s="56"/>
      <c r="X202" s="56"/>
      <c r="Y202" s="56"/>
      <c r="Z202" s="57" t="s">
        <v>26</v>
      </c>
      <c r="AA202" s="56"/>
      <c r="AB202" s="11"/>
      <c r="AC202" s="5"/>
      <c r="AD202" s="5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</row>
    <row r="203" spans="1:47" ht="15" customHeight="1">
      <c r="A203" s="29" t="s">
        <v>3417</v>
      </c>
      <c r="B203" s="29" t="s">
        <v>3418</v>
      </c>
      <c r="C203" s="138" t="s">
        <v>3419</v>
      </c>
      <c r="D203" s="147">
        <v>2.99</v>
      </c>
      <c r="E203" s="147">
        <f t="shared" si="9"/>
        <v>1.1960000000000002</v>
      </c>
      <c r="F203" s="101">
        <v>2.5</v>
      </c>
      <c r="G203" s="101">
        <v>0.5</v>
      </c>
      <c r="H203" s="101">
        <v>9.3125</v>
      </c>
      <c r="I203" s="53">
        <v>0.04</v>
      </c>
      <c r="J203" s="54">
        <v>12</v>
      </c>
      <c r="K203" s="53">
        <v>2.5</v>
      </c>
      <c r="L203" s="53">
        <v>4</v>
      </c>
      <c r="M203" s="53">
        <v>9.5</v>
      </c>
      <c r="N203" s="53">
        <v>0.5</v>
      </c>
      <c r="O203" s="55">
        <f t="shared" si="7"/>
        <v>95</v>
      </c>
      <c r="P203" s="54">
        <v>144</v>
      </c>
      <c r="Q203" s="53">
        <v>14</v>
      </c>
      <c r="R203" s="53">
        <v>10</v>
      </c>
      <c r="S203" s="53">
        <v>10</v>
      </c>
      <c r="T203" s="53">
        <v>7.5</v>
      </c>
      <c r="U203" s="55">
        <f t="shared" si="8"/>
        <v>0.81018518518518523</v>
      </c>
      <c r="V203" s="56"/>
      <c r="W203" s="56"/>
      <c r="X203" s="56"/>
      <c r="Y203" s="56"/>
      <c r="Z203" s="57" t="s">
        <v>26</v>
      </c>
      <c r="AA203" s="56"/>
      <c r="AB203" s="11"/>
      <c r="AC203" s="5"/>
      <c r="AD203" s="5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</row>
    <row r="204" spans="1:47" ht="15" customHeight="1">
      <c r="A204" s="29" t="s">
        <v>3414</v>
      </c>
      <c r="B204" s="29" t="s">
        <v>3415</v>
      </c>
      <c r="C204" s="138" t="s">
        <v>3416</v>
      </c>
      <c r="D204" s="147">
        <v>2.99</v>
      </c>
      <c r="E204" s="147">
        <f t="shared" si="9"/>
        <v>1.1960000000000002</v>
      </c>
      <c r="F204" s="101">
        <v>2.5</v>
      </c>
      <c r="G204" s="101">
        <v>0.5</v>
      </c>
      <c r="H204" s="101">
        <v>9.3125</v>
      </c>
      <c r="I204" s="53">
        <v>0.04</v>
      </c>
      <c r="J204" s="54">
        <v>12</v>
      </c>
      <c r="K204" s="53">
        <v>2.5</v>
      </c>
      <c r="L204" s="53">
        <v>4</v>
      </c>
      <c r="M204" s="53">
        <v>9.5</v>
      </c>
      <c r="N204" s="53">
        <v>0.5</v>
      </c>
      <c r="O204" s="55">
        <f t="shared" si="7"/>
        <v>95</v>
      </c>
      <c r="P204" s="54">
        <v>144</v>
      </c>
      <c r="Q204" s="53">
        <v>14</v>
      </c>
      <c r="R204" s="53">
        <v>10</v>
      </c>
      <c r="S204" s="53">
        <v>10</v>
      </c>
      <c r="T204" s="53">
        <v>7.5</v>
      </c>
      <c r="U204" s="55">
        <f t="shared" si="8"/>
        <v>0.81018518518518523</v>
      </c>
      <c r="V204" s="56"/>
      <c r="W204" s="56"/>
      <c r="X204" s="56"/>
      <c r="Y204" s="56"/>
      <c r="Z204" s="57" t="s">
        <v>26</v>
      </c>
      <c r="AA204" s="56"/>
      <c r="AB204" s="11"/>
      <c r="AC204" s="5"/>
      <c r="AD204" s="5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</row>
    <row r="205" spans="1:47" ht="15" customHeight="1">
      <c r="A205" s="29" t="s">
        <v>3411</v>
      </c>
      <c r="B205" s="29" t="s">
        <v>3412</v>
      </c>
      <c r="C205" s="138" t="s">
        <v>3413</v>
      </c>
      <c r="D205" s="147">
        <v>2.99</v>
      </c>
      <c r="E205" s="147">
        <f t="shared" si="9"/>
        <v>1.1960000000000002</v>
      </c>
      <c r="F205" s="101">
        <v>2.5</v>
      </c>
      <c r="G205" s="101">
        <v>0.5</v>
      </c>
      <c r="H205" s="101">
        <v>9.3125</v>
      </c>
      <c r="I205" s="53">
        <v>0.04</v>
      </c>
      <c r="J205" s="54">
        <v>12</v>
      </c>
      <c r="K205" s="53">
        <v>2.5</v>
      </c>
      <c r="L205" s="53">
        <v>4</v>
      </c>
      <c r="M205" s="53">
        <v>9.5</v>
      </c>
      <c r="N205" s="53">
        <v>0.5</v>
      </c>
      <c r="O205" s="55">
        <f t="shared" si="7"/>
        <v>95</v>
      </c>
      <c r="P205" s="54">
        <v>144</v>
      </c>
      <c r="Q205" s="53">
        <v>14</v>
      </c>
      <c r="R205" s="53">
        <v>10</v>
      </c>
      <c r="S205" s="53">
        <v>10</v>
      </c>
      <c r="T205" s="53">
        <v>7.5</v>
      </c>
      <c r="U205" s="55">
        <f t="shared" si="8"/>
        <v>0.81018518518518523</v>
      </c>
      <c r="V205" s="56"/>
      <c r="W205" s="56"/>
      <c r="X205" s="56"/>
      <c r="Y205" s="56"/>
      <c r="Z205" s="57" t="s">
        <v>26</v>
      </c>
      <c r="AA205" s="56"/>
      <c r="AB205" s="11"/>
      <c r="AC205" s="5"/>
      <c r="AD205" s="5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</row>
    <row r="206" spans="1:47" ht="15" customHeight="1">
      <c r="A206" s="29" t="s">
        <v>3408</v>
      </c>
      <c r="B206" s="29" t="s">
        <v>3409</v>
      </c>
      <c r="C206" s="138" t="s">
        <v>3410</v>
      </c>
      <c r="D206" s="147">
        <v>2.99</v>
      </c>
      <c r="E206" s="147">
        <f t="shared" si="9"/>
        <v>1.1960000000000002</v>
      </c>
      <c r="F206" s="101">
        <v>2.5</v>
      </c>
      <c r="G206" s="101">
        <v>0.5</v>
      </c>
      <c r="H206" s="101">
        <v>9.3125</v>
      </c>
      <c r="I206" s="53">
        <v>0.04</v>
      </c>
      <c r="J206" s="54">
        <v>12</v>
      </c>
      <c r="K206" s="53">
        <v>2.5</v>
      </c>
      <c r="L206" s="53">
        <v>4</v>
      </c>
      <c r="M206" s="53">
        <v>9.5</v>
      </c>
      <c r="N206" s="53">
        <v>0.5</v>
      </c>
      <c r="O206" s="55">
        <f t="shared" si="7"/>
        <v>95</v>
      </c>
      <c r="P206" s="54">
        <v>144</v>
      </c>
      <c r="Q206" s="53">
        <v>14</v>
      </c>
      <c r="R206" s="53">
        <v>10</v>
      </c>
      <c r="S206" s="53">
        <v>10</v>
      </c>
      <c r="T206" s="53">
        <v>7.5</v>
      </c>
      <c r="U206" s="55">
        <f t="shared" si="8"/>
        <v>0.81018518518518523</v>
      </c>
      <c r="V206" s="56"/>
      <c r="W206" s="56"/>
      <c r="X206" s="56"/>
      <c r="Y206" s="56"/>
      <c r="Z206" s="57" t="s">
        <v>26</v>
      </c>
      <c r="AA206" s="56"/>
      <c r="AB206" s="11"/>
      <c r="AC206" s="5"/>
      <c r="AD206" s="5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</row>
    <row r="207" spans="1:47" ht="15" customHeight="1">
      <c r="A207" s="29" t="s">
        <v>3402</v>
      </c>
      <c r="B207" s="29" t="s">
        <v>3403</v>
      </c>
      <c r="C207" s="138" t="s">
        <v>3404</v>
      </c>
      <c r="D207" s="147">
        <v>2.99</v>
      </c>
      <c r="E207" s="147">
        <f t="shared" si="9"/>
        <v>1.1960000000000002</v>
      </c>
      <c r="F207" s="101">
        <v>2.5</v>
      </c>
      <c r="G207" s="101">
        <v>0.5</v>
      </c>
      <c r="H207" s="101">
        <v>9.3125</v>
      </c>
      <c r="I207" s="53">
        <v>0.04</v>
      </c>
      <c r="J207" s="54">
        <v>12</v>
      </c>
      <c r="K207" s="53">
        <v>2.5</v>
      </c>
      <c r="L207" s="53">
        <v>4</v>
      </c>
      <c r="M207" s="53">
        <v>9.5</v>
      </c>
      <c r="N207" s="53">
        <v>0.5</v>
      </c>
      <c r="O207" s="55">
        <f t="shared" si="7"/>
        <v>95</v>
      </c>
      <c r="P207" s="54">
        <v>144</v>
      </c>
      <c r="Q207" s="53">
        <v>14</v>
      </c>
      <c r="R207" s="53">
        <v>10</v>
      </c>
      <c r="S207" s="53">
        <v>10</v>
      </c>
      <c r="T207" s="53">
        <v>7.5</v>
      </c>
      <c r="U207" s="55">
        <f t="shared" si="8"/>
        <v>0.81018518518518523</v>
      </c>
      <c r="V207" s="56"/>
      <c r="W207" s="56"/>
      <c r="X207" s="56"/>
      <c r="Y207" s="56"/>
      <c r="Z207" s="57" t="s">
        <v>26</v>
      </c>
      <c r="AA207" s="56"/>
      <c r="AB207" s="11"/>
      <c r="AC207" s="5"/>
      <c r="AD207" s="5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</row>
    <row r="208" spans="1:47" ht="15" customHeight="1">
      <c r="A208" s="29" t="s">
        <v>3399</v>
      </c>
      <c r="B208" s="29" t="s">
        <v>3400</v>
      </c>
      <c r="C208" s="138" t="s">
        <v>3401</v>
      </c>
      <c r="D208" s="147">
        <v>2.99</v>
      </c>
      <c r="E208" s="147">
        <f t="shared" si="9"/>
        <v>1.1960000000000002</v>
      </c>
      <c r="F208" s="101">
        <v>2.5</v>
      </c>
      <c r="G208" s="101">
        <v>0.5</v>
      </c>
      <c r="H208" s="101">
        <v>9.3125</v>
      </c>
      <c r="I208" s="53">
        <v>0.04</v>
      </c>
      <c r="J208" s="54">
        <v>12</v>
      </c>
      <c r="K208" s="53">
        <v>2.5</v>
      </c>
      <c r="L208" s="53">
        <v>4</v>
      </c>
      <c r="M208" s="53">
        <v>9.5</v>
      </c>
      <c r="N208" s="53">
        <v>0.5</v>
      </c>
      <c r="O208" s="55">
        <f t="shared" si="7"/>
        <v>95</v>
      </c>
      <c r="P208" s="54">
        <v>144</v>
      </c>
      <c r="Q208" s="53">
        <v>14</v>
      </c>
      <c r="R208" s="53">
        <v>10</v>
      </c>
      <c r="S208" s="53">
        <v>10</v>
      </c>
      <c r="T208" s="53">
        <v>7.5</v>
      </c>
      <c r="U208" s="55">
        <f t="shared" si="8"/>
        <v>0.81018518518518523</v>
      </c>
      <c r="V208" s="56"/>
      <c r="W208" s="56"/>
      <c r="X208" s="56"/>
      <c r="Y208" s="56"/>
      <c r="Z208" s="57" t="s">
        <v>26</v>
      </c>
      <c r="AA208" s="56"/>
      <c r="AB208" s="11"/>
      <c r="AC208" s="5"/>
      <c r="AD208" s="5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</row>
    <row r="209" spans="1:47" ht="15" customHeight="1">
      <c r="A209" s="29" t="s">
        <v>3396</v>
      </c>
      <c r="B209" s="29" t="s">
        <v>3397</v>
      </c>
      <c r="C209" s="138" t="s">
        <v>3398</v>
      </c>
      <c r="D209" s="147">
        <v>2.99</v>
      </c>
      <c r="E209" s="147">
        <f t="shared" si="9"/>
        <v>1.1960000000000002</v>
      </c>
      <c r="F209" s="101">
        <v>2.5</v>
      </c>
      <c r="G209" s="101">
        <v>0.5</v>
      </c>
      <c r="H209" s="101">
        <v>9.3125</v>
      </c>
      <c r="I209" s="53">
        <v>0.04</v>
      </c>
      <c r="J209" s="54">
        <v>12</v>
      </c>
      <c r="K209" s="53">
        <v>2.5</v>
      </c>
      <c r="L209" s="53">
        <v>4</v>
      </c>
      <c r="M209" s="53">
        <v>9.5</v>
      </c>
      <c r="N209" s="53">
        <v>0.5</v>
      </c>
      <c r="O209" s="55">
        <f t="shared" si="7"/>
        <v>95</v>
      </c>
      <c r="P209" s="54">
        <v>144</v>
      </c>
      <c r="Q209" s="53">
        <v>14</v>
      </c>
      <c r="R209" s="53">
        <v>10</v>
      </c>
      <c r="S209" s="53">
        <v>10</v>
      </c>
      <c r="T209" s="53">
        <v>7.5</v>
      </c>
      <c r="U209" s="55">
        <f t="shared" si="8"/>
        <v>0.81018518518518523</v>
      </c>
      <c r="V209" s="56"/>
      <c r="W209" s="56"/>
      <c r="X209" s="56"/>
      <c r="Y209" s="56"/>
      <c r="Z209" s="57" t="s">
        <v>26</v>
      </c>
      <c r="AA209" s="56"/>
      <c r="AB209" s="11"/>
      <c r="AC209" s="5"/>
      <c r="AD209" s="5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</row>
    <row r="210" spans="1:47" ht="15" customHeight="1">
      <c r="A210" s="29" t="s">
        <v>3393</v>
      </c>
      <c r="B210" s="29" t="s">
        <v>3394</v>
      </c>
      <c r="C210" s="138" t="s">
        <v>3395</v>
      </c>
      <c r="D210" s="147">
        <v>2.99</v>
      </c>
      <c r="E210" s="147">
        <f t="shared" si="9"/>
        <v>1.1960000000000002</v>
      </c>
      <c r="F210" s="101">
        <v>2.5</v>
      </c>
      <c r="G210" s="101">
        <v>0.5</v>
      </c>
      <c r="H210" s="101">
        <v>9.3125</v>
      </c>
      <c r="I210" s="53">
        <v>0.04</v>
      </c>
      <c r="J210" s="54">
        <v>12</v>
      </c>
      <c r="K210" s="53">
        <v>2.5</v>
      </c>
      <c r="L210" s="53">
        <v>4</v>
      </c>
      <c r="M210" s="53">
        <v>9.5</v>
      </c>
      <c r="N210" s="53">
        <v>0.5</v>
      </c>
      <c r="O210" s="55">
        <f t="shared" si="7"/>
        <v>95</v>
      </c>
      <c r="P210" s="54">
        <v>144</v>
      </c>
      <c r="Q210" s="53">
        <v>14</v>
      </c>
      <c r="R210" s="53">
        <v>10</v>
      </c>
      <c r="S210" s="53">
        <v>10</v>
      </c>
      <c r="T210" s="53">
        <v>7.5</v>
      </c>
      <c r="U210" s="55">
        <f t="shared" si="8"/>
        <v>0.81018518518518523</v>
      </c>
      <c r="V210" s="56"/>
      <c r="W210" s="56"/>
      <c r="X210" s="56"/>
      <c r="Y210" s="56"/>
      <c r="Z210" s="57" t="s">
        <v>26</v>
      </c>
      <c r="AA210" s="56"/>
      <c r="AB210" s="11"/>
      <c r="AC210" s="5"/>
      <c r="AD210" s="5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</row>
    <row r="211" spans="1:47" ht="15" customHeight="1">
      <c r="A211" s="29" t="s">
        <v>3390</v>
      </c>
      <c r="B211" s="29" t="s">
        <v>3391</v>
      </c>
      <c r="C211" s="138" t="s">
        <v>3392</v>
      </c>
      <c r="D211" s="147">
        <v>2.99</v>
      </c>
      <c r="E211" s="147">
        <f t="shared" si="9"/>
        <v>1.1960000000000002</v>
      </c>
      <c r="F211" s="101">
        <v>2.5</v>
      </c>
      <c r="G211" s="101">
        <v>0.5</v>
      </c>
      <c r="H211" s="101">
        <v>9.3125</v>
      </c>
      <c r="I211" s="53">
        <v>0.04</v>
      </c>
      <c r="J211" s="54">
        <v>12</v>
      </c>
      <c r="K211" s="53">
        <v>2.5</v>
      </c>
      <c r="L211" s="53">
        <v>4</v>
      </c>
      <c r="M211" s="53">
        <v>9.5</v>
      </c>
      <c r="N211" s="53">
        <v>0.5</v>
      </c>
      <c r="O211" s="55">
        <f t="shared" si="7"/>
        <v>95</v>
      </c>
      <c r="P211" s="54">
        <v>144</v>
      </c>
      <c r="Q211" s="53">
        <v>14</v>
      </c>
      <c r="R211" s="53">
        <v>10</v>
      </c>
      <c r="S211" s="53">
        <v>10</v>
      </c>
      <c r="T211" s="53">
        <v>7.5</v>
      </c>
      <c r="U211" s="55">
        <f t="shared" si="8"/>
        <v>0.81018518518518523</v>
      </c>
      <c r="V211" s="56"/>
      <c r="W211" s="56"/>
      <c r="X211" s="56"/>
      <c r="Y211" s="56"/>
      <c r="Z211" s="57" t="s">
        <v>26</v>
      </c>
      <c r="AA211" s="56"/>
      <c r="AB211" s="11"/>
      <c r="AC211" s="5"/>
      <c r="AD211" s="5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</row>
    <row r="212" spans="1:47" ht="15" customHeight="1">
      <c r="A212" s="29" t="s">
        <v>3387</v>
      </c>
      <c r="B212" s="29" t="s">
        <v>3388</v>
      </c>
      <c r="C212" s="138" t="s">
        <v>3389</v>
      </c>
      <c r="D212" s="147">
        <v>2.99</v>
      </c>
      <c r="E212" s="147">
        <f t="shared" si="9"/>
        <v>1.1960000000000002</v>
      </c>
      <c r="F212" s="101">
        <v>2.5</v>
      </c>
      <c r="G212" s="101">
        <v>0.5</v>
      </c>
      <c r="H212" s="101">
        <v>9.3125</v>
      </c>
      <c r="I212" s="53">
        <v>0.04</v>
      </c>
      <c r="J212" s="54">
        <v>12</v>
      </c>
      <c r="K212" s="53">
        <v>2.5</v>
      </c>
      <c r="L212" s="53">
        <v>4</v>
      </c>
      <c r="M212" s="53">
        <v>9.5</v>
      </c>
      <c r="N212" s="53">
        <v>0.5</v>
      </c>
      <c r="O212" s="55">
        <f t="shared" si="7"/>
        <v>95</v>
      </c>
      <c r="P212" s="54">
        <v>144</v>
      </c>
      <c r="Q212" s="53">
        <v>14</v>
      </c>
      <c r="R212" s="53">
        <v>10</v>
      </c>
      <c r="S212" s="53">
        <v>10</v>
      </c>
      <c r="T212" s="53">
        <v>7.5</v>
      </c>
      <c r="U212" s="55">
        <f t="shared" si="8"/>
        <v>0.81018518518518523</v>
      </c>
      <c r="V212" s="56"/>
      <c r="W212" s="56"/>
      <c r="X212" s="56"/>
      <c r="Y212" s="56"/>
      <c r="Z212" s="57" t="s">
        <v>26</v>
      </c>
      <c r="AA212" s="56"/>
      <c r="AB212" s="11"/>
      <c r="AC212" s="5"/>
      <c r="AD212" s="5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</row>
    <row r="213" spans="1:47" ht="15" customHeight="1">
      <c r="A213" s="29" t="s">
        <v>3384</v>
      </c>
      <c r="B213" s="29" t="s">
        <v>3385</v>
      </c>
      <c r="C213" s="138" t="s">
        <v>3386</v>
      </c>
      <c r="D213" s="147">
        <v>2.99</v>
      </c>
      <c r="E213" s="147">
        <f t="shared" si="9"/>
        <v>1.1960000000000002</v>
      </c>
      <c r="F213" s="101">
        <v>2.5</v>
      </c>
      <c r="G213" s="101">
        <v>0.5</v>
      </c>
      <c r="H213" s="101">
        <v>9.3125</v>
      </c>
      <c r="I213" s="53">
        <v>0.04</v>
      </c>
      <c r="J213" s="54">
        <v>12</v>
      </c>
      <c r="K213" s="53">
        <v>2.5</v>
      </c>
      <c r="L213" s="53">
        <v>4</v>
      </c>
      <c r="M213" s="53">
        <v>9.5</v>
      </c>
      <c r="N213" s="53">
        <v>0.5</v>
      </c>
      <c r="O213" s="55">
        <f t="shared" si="7"/>
        <v>95</v>
      </c>
      <c r="P213" s="54">
        <v>144</v>
      </c>
      <c r="Q213" s="53">
        <v>14</v>
      </c>
      <c r="R213" s="53">
        <v>10</v>
      </c>
      <c r="S213" s="53">
        <v>10</v>
      </c>
      <c r="T213" s="53">
        <v>7.5</v>
      </c>
      <c r="U213" s="55">
        <f t="shared" si="8"/>
        <v>0.81018518518518523</v>
      </c>
      <c r="V213" s="56"/>
      <c r="W213" s="56"/>
      <c r="X213" s="56"/>
      <c r="Y213" s="56"/>
      <c r="Z213" s="57" t="s">
        <v>26</v>
      </c>
      <c r="AA213" s="56"/>
      <c r="AB213" s="11"/>
      <c r="AC213" s="5"/>
      <c r="AD213" s="5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</row>
    <row r="214" spans="1:47" ht="15" customHeight="1">
      <c r="A214" s="29" t="s">
        <v>3381</v>
      </c>
      <c r="B214" s="29" t="s">
        <v>3382</v>
      </c>
      <c r="C214" s="138" t="s">
        <v>3383</v>
      </c>
      <c r="D214" s="147">
        <v>2.99</v>
      </c>
      <c r="E214" s="147">
        <f t="shared" si="9"/>
        <v>1.1960000000000002</v>
      </c>
      <c r="F214" s="101">
        <v>2.5</v>
      </c>
      <c r="G214" s="101">
        <v>0.5</v>
      </c>
      <c r="H214" s="101">
        <v>9.3125</v>
      </c>
      <c r="I214" s="53">
        <v>0.04</v>
      </c>
      <c r="J214" s="54">
        <v>12</v>
      </c>
      <c r="K214" s="53">
        <v>2.5</v>
      </c>
      <c r="L214" s="53">
        <v>4</v>
      </c>
      <c r="M214" s="53">
        <v>9.5</v>
      </c>
      <c r="N214" s="53">
        <v>0.5</v>
      </c>
      <c r="O214" s="55">
        <f t="shared" si="7"/>
        <v>95</v>
      </c>
      <c r="P214" s="54">
        <v>144</v>
      </c>
      <c r="Q214" s="53">
        <v>14</v>
      </c>
      <c r="R214" s="53">
        <v>10</v>
      </c>
      <c r="S214" s="53">
        <v>10</v>
      </c>
      <c r="T214" s="53">
        <v>7.5</v>
      </c>
      <c r="U214" s="55">
        <f t="shared" si="8"/>
        <v>0.81018518518518523</v>
      </c>
      <c r="V214" s="56"/>
      <c r="W214" s="56"/>
      <c r="X214" s="56"/>
      <c r="Y214" s="56"/>
      <c r="Z214" s="57" t="s">
        <v>26</v>
      </c>
      <c r="AA214" s="56"/>
      <c r="AB214" s="11"/>
      <c r="AC214" s="5"/>
      <c r="AD214" s="5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</row>
    <row r="215" spans="1:47" ht="15" customHeight="1">
      <c r="A215" s="29" t="s">
        <v>3378</v>
      </c>
      <c r="B215" s="29" t="s">
        <v>3379</v>
      </c>
      <c r="C215" s="138" t="s">
        <v>3380</v>
      </c>
      <c r="D215" s="147">
        <v>2.99</v>
      </c>
      <c r="E215" s="147">
        <f t="shared" si="9"/>
        <v>1.1960000000000002</v>
      </c>
      <c r="F215" s="101">
        <v>2.5</v>
      </c>
      <c r="G215" s="101">
        <v>0.5</v>
      </c>
      <c r="H215" s="101">
        <v>9.3125</v>
      </c>
      <c r="I215" s="53">
        <v>0.04</v>
      </c>
      <c r="J215" s="54">
        <v>12</v>
      </c>
      <c r="K215" s="53">
        <v>2.5</v>
      </c>
      <c r="L215" s="53">
        <v>4</v>
      </c>
      <c r="M215" s="53">
        <v>9.5</v>
      </c>
      <c r="N215" s="53">
        <v>0.5</v>
      </c>
      <c r="O215" s="55">
        <f t="shared" si="7"/>
        <v>95</v>
      </c>
      <c r="P215" s="54">
        <v>144</v>
      </c>
      <c r="Q215" s="53">
        <v>14</v>
      </c>
      <c r="R215" s="53">
        <v>10</v>
      </c>
      <c r="S215" s="53">
        <v>10</v>
      </c>
      <c r="T215" s="53">
        <v>7.5</v>
      </c>
      <c r="U215" s="55">
        <f t="shared" si="8"/>
        <v>0.81018518518518523</v>
      </c>
      <c r="V215" s="56"/>
      <c r="W215" s="56"/>
      <c r="X215" s="56"/>
      <c r="Y215" s="56"/>
      <c r="Z215" s="57" t="s">
        <v>26</v>
      </c>
      <c r="AA215" s="56"/>
      <c r="AB215" s="11"/>
      <c r="AC215" s="5"/>
      <c r="AD215" s="5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</row>
    <row r="216" spans="1:47" ht="15" customHeight="1">
      <c r="A216" s="29" t="s">
        <v>3375</v>
      </c>
      <c r="B216" s="29" t="s">
        <v>3376</v>
      </c>
      <c r="C216" s="138" t="s">
        <v>3377</v>
      </c>
      <c r="D216" s="147">
        <v>2.99</v>
      </c>
      <c r="E216" s="147">
        <f t="shared" si="9"/>
        <v>1.1960000000000002</v>
      </c>
      <c r="F216" s="101">
        <v>2.5</v>
      </c>
      <c r="G216" s="101">
        <v>0.5</v>
      </c>
      <c r="H216" s="101">
        <v>9.3125</v>
      </c>
      <c r="I216" s="53">
        <v>0.04</v>
      </c>
      <c r="J216" s="54">
        <v>12</v>
      </c>
      <c r="K216" s="53">
        <v>2.5</v>
      </c>
      <c r="L216" s="53">
        <v>4</v>
      </c>
      <c r="M216" s="53">
        <v>9.5</v>
      </c>
      <c r="N216" s="53">
        <v>0.5</v>
      </c>
      <c r="O216" s="55">
        <f t="shared" si="7"/>
        <v>95</v>
      </c>
      <c r="P216" s="54">
        <v>144</v>
      </c>
      <c r="Q216" s="53">
        <v>14</v>
      </c>
      <c r="R216" s="53">
        <v>10</v>
      </c>
      <c r="S216" s="53">
        <v>10</v>
      </c>
      <c r="T216" s="53">
        <v>7.5</v>
      </c>
      <c r="U216" s="55">
        <f t="shared" si="8"/>
        <v>0.81018518518518523</v>
      </c>
      <c r="V216" s="56"/>
      <c r="W216" s="56"/>
      <c r="X216" s="56"/>
      <c r="Y216" s="56"/>
      <c r="Z216" s="57" t="s">
        <v>26</v>
      </c>
      <c r="AA216" s="56"/>
      <c r="AB216" s="11"/>
      <c r="AC216" s="5"/>
      <c r="AD216" s="5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</row>
    <row r="217" spans="1:47" ht="15" customHeight="1">
      <c r="A217" s="29" t="s">
        <v>3369</v>
      </c>
      <c r="B217" s="29" t="s">
        <v>3370</v>
      </c>
      <c r="C217" s="138" t="s">
        <v>3371</v>
      </c>
      <c r="D217" s="147">
        <v>2.99</v>
      </c>
      <c r="E217" s="147">
        <f t="shared" si="9"/>
        <v>1.1960000000000002</v>
      </c>
      <c r="F217" s="101">
        <v>2.5</v>
      </c>
      <c r="G217" s="101">
        <v>0.5</v>
      </c>
      <c r="H217" s="101">
        <v>9.3125</v>
      </c>
      <c r="I217" s="53">
        <v>0.04</v>
      </c>
      <c r="J217" s="54">
        <v>12</v>
      </c>
      <c r="K217" s="53">
        <v>2.5</v>
      </c>
      <c r="L217" s="53">
        <v>4</v>
      </c>
      <c r="M217" s="53">
        <v>9.5</v>
      </c>
      <c r="N217" s="53">
        <v>0.5</v>
      </c>
      <c r="O217" s="55">
        <f t="shared" si="7"/>
        <v>95</v>
      </c>
      <c r="P217" s="54">
        <v>144</v>
      </c>
      <c r="Q217" s="53">
        <v>14</v>
      </c>
      <c r="R217" s="53">
        <v>10</v>
      </c>
      <c r="S217" s="53">
        <v>10</v>
      </c>
      <c r="T217" s="53">
        <v>7.5</v>
      </c>
      <c r="U217" s="55">
        <f t="shared" si="8"/>
        <v>0.81018518518518523</v>
      </c>
      <c r="V217" s="56"/>
      <c r="W217" s="56"/>
      <c r="X217" s="56"/>
      <c r="Y217" s="56"/>
      <c r="Z217" s="57" t="s">
        <v>26</v>
      </c>
      <c r="AA217" s="56"/>
      <c r="AB217" s="11"/>
      <c r="AC217" s="5"/>
      <c r="AD217" s="5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</row>
    <row r="218" spans="1:47" ht="15" customHeight="1">
      <c r="A218" s="29" t="s">
        <v>3366</v>
      </c>
      <c r="B218" s="29" t="s">
        <v>3367</v>
      </c>
      <c r="C218" s="138" t="s">
        <v>3368</v>
      </c>
      <c r="D218" s="147">
        <v>2.99</v>
      </c>
      <c r="E218" s="147">
        <f t="shared" si="9"/>
        <v>1.1960000000000002</v>
      </c>
      <c r="F218" s="101">
        <v>2.5</v>
      </c>
      <c r="G218" s="101">
        <v>0.5</v>
      </c>
      <c r="H218" s="101">
        <v>9.3125</v>
      </c>
      <c r="I218" s="53">
        <v>0.04</v>
      </c>
      <c r="J218" s="54">
        <v>12</v>
      </c>
      <c r="K218" s="53">
        <v>2.5</v>
      </c>
      <c r="L218" s="53">
        <v>4</v>
      </c>
      <c r="M218" s="53">
        <v>9.5</v>
      </c>
      <c r="N218" s="53">
        <v>0.5</v>
      </c>
      <c r="O218" s="55">
        <f t="shared" si="7"/>
        <v>95</v>
      </c>
      <c r="P218" s="54">
        <v>144</v>
      </c>
      <c r="Q218" s="53">
        <v>14</v>
      </c>
      <c r="R218" s="53">
        <v>10</v>
      </c>
      <c r="S218" s="53">
        <v>10</v>
      </c>
      <c r="T218" s="53">
        <v>7.5</v>
      </c>
      <c r="U218" s="55">
        <f t="shared" si="8"/>
        <v>0.81018518518518523</v>
      </c>
      <c r="V218" s="56"/>
      <c r="W218" s="56"/>
      <c r="X218" s="56"/>
      <c r="Y218" s="56"/>
      <c r="Z218" s="57" t="s">
        <v>26</v>
      </c>
      <c r="AA218" s="56"/>
      <c r="AB218" s="11"/>
      <c r="AC218" s="5"/>
      <c r="AD218" s="5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</row>
    <row r="219" spans="1:47" ht="15" customHeight="1">
      <c r="A219" s="29" t="s">
        <v>3363</v>
      </c>
      <c r="B219" s="29" t="s">
        <v>3364</v>
      </c>
      <c r="C219" s="138" t="s">
        <v>3365</v>
      </c>
      <c r="D219" s="147">
        <v>2.99</v>
      </c>
      <c r="E219" s="147">
        <f t="shared" si="9"/>
        <v>1.1960000000000002</v>
      </c>
      <c r="F219" s="101">
        <v>2.5</v>
      </c>
      <c r="G219" s="101">
        <v>0.5</v>
      </c>
      <c r="H219" s="101">
        <v>9.3125</v>
      </c>
      <c r="I219" s="53">
        <v>0.04</v>
      </c>
      <c r="J219" s="54">
        <v>12</v>
      </c>
      <c r="K219" s="53">
        <v>2.5</v>
      </c>
      <c r="L219" s="53">
        <v>4</v>
      </c>
      <c r="M219" s="53">
        <v>9.5</v>
      </c>
      <c r="N219" s="53">
        <v>0.5</v>
      </c>
      <c r="O219" s="55">
        <f t="shared" si="7"/>
        <v>95</v>
      </c>
      <c r="P219" s="54">
        <v>144</v>
      </c>
      <c r="Q219" s="53">
        <v>14</v>
      </c>
      <c r="R219" s="53">
        <v>10</v>
      </c>
      <c r="S219" s="53">
        <v>10</v>
      </c>
      <c r="T219" s="53">
        <v>7.5</v>
      </c>
      <c r="U219" s="55">
        <f t="shared" si="8"/>
        <v>0.81018518518518523</v>
      </c>
      <c r="V219" s="56"/>
      <c r="W219" s="56"/>
      <c r="X219" s="56"/>
      <c r="Y219" s="56"/>
      <c r="Z219" s="57" t="s">
        <v>26</v>
      </c>
      <c r="AA219" s="56"/>
      <c r="AB219" s="11"/>
      <c r="AC219" s="5"/>
      <c r="AD219" s="5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</row>
    <row r="220" spans="1:47" ht="15" customHeight="1">
      <c r="A220" s="29" t="s">
        <v>3360</v>
      </c>
      <c r="B220" s="29" t="s">
        <v>3361</v>
      </c>
      <c r="C220" s="138" t="s">
        <v>3362</v>
      </c>
      <c r="D220" s="147">
        <v>2.99</v>
      </c>
      <c r="E220" s="147">
        <f t="shared" si="9"/>
        <v>1.1960000000000002</v>
      </c>
      <c r="F220" s="101">
        <v>2.5</v>
      </c>
      <c r="G220" s="101">
        <v>0.5</v>
      </c>
      <c r="H220" s="101">
        <v>9.3125</v>
      </c>
      <c r="I220" s="53">
        <v>0.04</v>
      </c>
      <c r="J220" s="54">
        <v>12</v>
      </c>
      <c r="K220" s="53">
        <v>2.5</v>
      </c>
      <c r="L220" s="53">
        <v>4</v>
      </c>
      <c r="M220" s="53">
        <v>9.5</v>
      </c>
      <c r="N220" s="53">
        <v>0.5</v>
      </c>
      <c r="O220" s="55">
        <f t="shared" si="7"/>
        <v>95</v>
      </c>
      <c r="P220" s="54">
        <v>144</v>
      </c>
      <c r="Q220" s="53">
        <v>14</v>
      </c>
      <c r="R220" s="53">
        <v>10</v>
      </c>
      <c r="S220" s="53">
        <v>10</v>
      </c>
      <c r="T220" s="53">
        <v>7.5</v>
      </c>
      <c r="U220" s="55">
        <f t="shared" si="8"/>
        <v>0.81018518518518523</v>
      </c>
      <c r="V220" s="56"/>
      <c r="W220" s="56"/>
      <c r="X220" s="56"/>
      <c r="Y220" s="56"/>
      <c r="Z220" s="57" t="s">
        <v>26</v>
      </c>
      <c r="AA220" s="56"/>
      <c r="AB220" s="11"/>
      <c r="AC220" s="5"/>
      <c r="AD220" s="5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</row>
    <row r="221" spans="1:47" ht="15" customHeight="1">
      <c r="A221" s="29" t="s">
        <v>3357</v>
      </c>
      <c r="B221" s="29" t="s">
        <v>3358</v>
      </c>
      <c r="C221" s="138" t="s">
        <v>3359</v>
      </c>
      <c r="D221" s="147">
        <v>2.99</v>
      </c>
      <c r="E221" s="147">
        <f t="shared" si="9"/>
        <v>1.1960000000000002</v>
      </c>
      <c r="F221" s="101">
        <v>2.5</v>
      </c>
      <c r="G221" s="101">
        <v>0.5</v>
      </c>
      <c r="H221" s="101">
        <v>9.3125</v>
      </c>
      <c r="I221" s="53">
        <v>0.04</v>
      </c>
      <c r="J221" s="54">
        <v>12</v>
      </c>
      <c r="K221" s="53">
        <v>2.5</v>
      </c>
      <c r="L221" s="53">
        <v>4</v>
      </c>
      <c r="M221" s="53">
        <v>9.5</v>
      </c>
      <c r="N221" s="53">
        <v>0.5</v>
      </c>
      <c r="O221" s="55">
        <f t="shared" si="7"/>
        <v>95</v>
      </c>
      <c r="P221" s="54">
        <v>144</v>
      </c>
      <c r="Q221" s="53">
        <v>14</v>
      </c>
      <c r="R221" s="53">
        <v>10</v>
      </c>
      <c r="S221" s="53">
        <v>10</v>
      </c>
      <c r="T221" s="53">
        <v>7.5</v>
      </c>
      <c r="U221" s="55">
        <f t="shared" si="8"/>
        <v>0.81018518518518523</v>
      </c>
      <c r="V221" s="56"/>
      <c r="W221" s="56"/>
      <c r="X221" s="56"/>
      <c r="Y221" s="56"/>
      <c r="Z221" s="57" t="s">
        <v>26</v>
      </c>
      <c r="AA221" s="56"/>
      <c r="AB221" s="11"/>
      <c r="AC221" s="5"/>
      <c r="AD221" s="5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</row>
    <row r="222" spans="1:47" ht="15" customHeight="1">
      <c r="A222" s="29" t="s">
        <v>3354</v>
      </c>
      <c r="B222" s="29" t="s">
        <v>3355</v>
      </c>
      <c r="C222" s="138" t="s">
        <v>3356</v>
      </c>
      <c r="D222" s="147">
        <v>2.99</v>
      </c>
      <c r="E222" s="147">
        <f t="shared" si="9"/>
        <v>1.1960000000000002</v>
      </c>
      <c r="F222" s="101">
        <v>2.5</v>
      </c>
      <c r="G222" s="101">
        <v>0.5</v>
      </c>
      <c r="H222" s="101">
        <v>9.3125</v>
      </c>
      <c r="I222" s="53">
        <v>0.04</v>
      </c>
      <c r="J222" s="54">
        <v>12</v>
      </c>
      <c r="K222" s="53">
        <v>2.5</v>
      </c>
      <c r="L222" s="53">
        <v>4</v>
      </c>
      <c r="M222" s="53">
        <v>9.5</v>
      </c>
      <c r="N222" s="53">
        <v>0.5</v>
      </c>
      <c r="O222" s="55">
        <f t="shared" si="7"/>
        <v>95</v>
      </c>
      <c r="P222" s="54">
        <v>144</v>
      </c>
      <c r="Q222" s="53">
        <v>14</v>
      </c>
      <c r="R222" s="53">
        <v>10</v>
      </c>
      <c r="S222" s="53">
        <v>10</v>
      </c>
      <c r="T222" s="53">
        <v>7.5</v>
      </c>
      <c r="U222" s="55">
        <f t="shared" si="8"/>
        <v>0.81018518518518523</v>
      </c>
      <c r="V222" s="56"/>
      <c r="W222" s="56"/>
      <c r="X222" s="56"/>
      <c r="Y222" s="56"/>
      <c r="Z222" s="57" t="s">
        <v>26</v>
      </c>
      <c r="AA222" s="56"/>
      <c r="AB222" s="11"/>
      <c r="AC222" s="5"/>
      <c r="AD222" s="5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</row>
    <row r="223" spans="1:47" ht="15" customHeight="1">
      <c r="A223" s="29" t="s">
        <v>3351</v>
      </c>
      <c r="B223" s="29" t="s">
        <v>3352</v>
      </c>
      <c r="C223" s="138" t="s">
        <v>3353</v>
      </c>
      <c r="D223" s="147">
        <v>2.99</v>
      </c>
      <c r="E223" s="147">
        <f t="shared" si="9"/>
        <v>1.1960000000000002</v>
      </c>
      <c r="F223" s="101">
        <v>2.5</v>
      </c>
      <c r="G223" s="101">
        <v>0.5</v>
      </c>
      <c r="H223" s="101">
        <v>9.3125</v>
      </c>
      <c r="I223" s="53">
        <v>0.04</v>
      </c>
      <c r="J223" s="54">
        <v>12</v>
      </c>
      <c r="K223" s="53">
        <v>2.5</v>
      </c>
      <c r="L223" s="53">
        <v>4</v>
      </c>
      <c r="M223" s="53">
        <v>9.5</v>
      </c>
      <c r="N223" s="53">
        <v>0.5</v>
      </c>
      <c r="O223" s="55">
        <f t="shared" si="7"/>
        <v>95</v>
      </c>
      <c r="P223" s="54">
        <v>144</v>
      </c>
      <c r="Q223" s="53">
        <v>14</v>
      </c>
      <c r="R223" s="53">
        <v>10</v>
      </c>
      <c r="S223" s="53">
        <v>10</v>
      </c>
      <c r="T223" s="53">
        <v>7.5</v>
      </c>
      <c r="U223" s="55">
        <f t="shared" si="8"/>
        <v>0.81018518518518523</v>
      </c>
      <c r="V223" s="56"/>
      <c r="W223" s="56"/>
      <c r="X223" s="56"/>
      <c r="Y223" s="56"/>
      <c r="Z223" s="57" t="s">
        <v>26</v>
      </c>
      <c r="AA223" s="56"/>
      <c r="AB223" s="11"/>
      <c r="AC223" s="5"/>
      <c r="AD223" s="5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</row>
    <row r="224" spans="1:47" ht="15" customHeight="1">
      <c r="A224" s="29" t="s">
        <v>3348</v>
      </c>
      <c r="B224" s="29" t="s">
        <v>3349</v>
      </c>
      <c r="C224" s="138" t="s">
        <v>3350</v>
      </c>
      <c r="D224" s="147">
        <v>2.99</v>
      </c>
      <c r="E224" s="147">
        <f t="shared" si="9"/>
        <v>1.1960000000000002</v>
      </c>
      <c r="F224" s="101">
        <v>2.5</v>
      </c>
      <c r="G224" s="101">
        <v>0.5</v>
      </c>
      <c r="H224" s="101">
        <v>9.3125</v>
      </c>
      <c r="I224" s="53">
        <v>0.04</v>
      </c>
      <c r="J224" s="54">
        <v>12</v>
      </c>
      <c r="K224" s="53">
        <v>2.5</v>
      </c>
      <c r="L224" s="53">
        <v>4</v>
      </c>
      <c r="M224" s="53">
        <v>9.5</v>
      </c>
      <c r="N224" s="53">
        <v>0.5</v>
      </c>
      <c r="O224" s="55">
        <f t="shared" si="7"/>
        <v>95</v>
      </c>
      <c r="P224" s="54">
        <v>144</v>
      </c>
      <c r="Q224" s="53">
        <v>14</v>
      </c>
      <c r="R224" s="53">
        <v>10</v>
      </c>
      <c r="S224" s="53">
        <v>10</v>
      </c>
      <c r="T224" s="53">
        <v>7.5</v>
      </c>
      <c r="U224" s="55">
        <f t="shared" si="8"/>
        <v>0.81018518518518523</v>
      </c>
      <c r="V224" s="56"/>
      <c r="W224" s="56"/>
      <c r="X224" s="56"/>
      <c r="Y224" s="56"/>
      <c r="Z224" s="57" t="s">
        <v>26</v>
      </c>
      <c r="AA224" s="56"/>
      <c r="AB224" s="11"/>
      <c r="AC224" s="5"/>
      <c r="AD224" s="5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</row>
    <row r="225" spans="1:47" ht="15" customHeight="1">
      <c r="A225" s="29" t="s">
        <v>3345</v>
      </c>
      <c r="B225" s="29" t="s">
        <v>3346</v>
      </c>
      <c r="C225" s="138" t="s">
        <v>3347</v>
      </c>
      <c r="D225" s="147">
        <v>2.99</v>
      </c>
      <c r="E225" s="147">
        <f t="shared" si="9"/>
        <v>1.1960000000000002</v>
      </c>
      <c r="F225" s="101">
        <v>2.5</v>
      </c>
      <c r="G225" s="101">
        <v>0.5</v>
      </c>
      <c r="H225" s="101">
        <v>9.3125</v>
      </c>
      <c r="I225" s="53">
        <v>0.04</v>
      </c>
      <c r="J225" s="54">
        <v>12</v>
      </c>
      <c r="K225" s="53">
        <v>2.5</v>
      </c>
      <c r="L225" s="53">
        <v>4</v>
      </c>
      <c r="M225" s="53">
        <v>9.5</v>
      </c>
      <c r="N225" s="53">
        <v>0.5</v>
      </c>
      <c r="O225" s="55">
        <f t="shared" si="7"/>
        <v>95</v>
      </c>
      <c r="P225" s="54">
        <v>144</v>
      </c>
      <c r="Q225" s="53">
        <v>14</v>
      </c>
      <c r="R225" s="53">
        <v>10</v>
      </c>
      <c r="S225" s="53">
        <v>10</v>
      </c>
      <c r="T225" s="53">
        <v>7.5</v>
      </c>
      <c r="U225" s="55">
        <f t="shared" si="8"/>
        <v>0.81018518518518523</v>
      </c>
      <c r="V225" s="56"/>
      <c r="W225" s="56"/>
      <c r="X225" s="56"/>
      <c r="Y225" s="56"/>
      <c r="Z225" s="57" t="s">
        <v>26</v>
      </c>
      <c r="AA225" s="56"/>
      <c r="AB225" s="11"/>
      <c r="AC225" s="5"/>
      <c r="AD225" s="5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</row>
    <row r="226" spans="1:47" ht="15" customHeight="1">
      <c r="A226" s="29" t="s">
        <v>3342</v>
      </c>
      <c r="B226" s="29" t="s">
        <v>3343</v>
      </c>
      <c r="C226" s="138" t="s">
        <v>3344</v>
      </c>
      <c r="D226" s="147">
        <v>2.99</v>
      </c>
      <c r="E226" s="147">
        <f t="shared" si="9"/>
        <v>1.1960000000000002</v>
      </c>
      <c r="F226" s="101">
        <v>2.5</v>
      </c>
      <c r="G226" s="101">
        <v>0.5</v>
      </c>
      <c r="H226" s="101">
        <v>9.3125</v>
      </c>
      <c r="I226" s="53">
        <v>0.04</v>
      </c>
      <c r="J226" s="54">
        <v>12</v>
      </c>
      <c r="K226" s="53">
        <v>2.5</v>
      </c>
      <c r="L226" s="53">
        <v>4</v>
      </c>
      <c r="M226" s="53">
        <v>9.5</v>
      </c>
      <c r="N226" s="53">
        <v>0.5</v>
      </c>
      <c r="O226" s="55">
        <f t="shared" si="7"/>
        <v>95</v>
      </c>
      <c r="P226" s="54">
        <v>144</v>
      </c>
      <c r="Q226" s="53">
        <v>14</v>
      </c>
      <c r="R226" s="53">
        <v>10</v>
      </c>
      <c r="S226" s="53">
        <v>10</v>
      </c>
      <c r="T226" s="53">
        <v>7.5</v>
      </c>
      <c r="U226" s="55">
        <f t="shared" si="8"/>
        <v>0.81018518518518523</v>
      </c>
      <c r="V226" s="56"/>
      <c r="W226" s="56"/>
      <c r="X226" s="56"/>
      <c r="Y226" s="56"/>
      <c r="Z226" s="57" t="s">
        <v>26</v>
      </c>
      <c r="AA226" s="56"/>
      <c r="AB226" s="11"/>
      <c r="AC226" s="5"/>
      <c r="AD226" s="5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</row>
    <row r="227" spans="1:47" ht="15" customHeight="1">
      <c r="A227" s="29" t="s">
        <v>3336</v>
      </c>
      <c r="B227" s="29" t="s">
        <v>3337</v>
      </c>
      <c r="C227" s="138" t="s">
        <v>3338</v>
      </c>
      <c r="D227" s="147">
        <v>2.99</v>
      </c>
      <c r="E227" s="147">
        <f t="shared" si="9"/>
        <v>1.1960000000000002</v>
      </c>
      <c r="F227" s="101">
        <v>2.5</v>
      </c>
      <c r="G227" s="101">
        <v>0.5</v>
      </c>
      <c r="H227" s="101">
        <v>9.3125</v>
      </c>
      <c r="I227" s="53">
        <v>0.04</v>
      </c>
      <c r="J227" s="54">
        <v>12</v>
      </c>
      <c r="K227" s="53">
        <v>2.5</v>
      </c>
      <c r="L227" s="53">
        <v>4</v>
      </c>
      <c r="M227" s="53">
        <v>9.5</v>
      </c>
      <c r="N227" s="53">
        <v>0.5</v>
      </c>
      <c r="O227" s="55">
        <f t="shared" si="7"/>
        <v>95</v>
      </c>
      <c r="P227" s="54">
        <v>144</v>
      </c>
      <c r="Q227" s="53">
        <v>14</v>
      </c>
      <c r="R227" s="53">
        <v>10</v>
      </c>
      <c r="S227" s="53">
        <v>10</v>
      </c>
      <c r="T227" s="53">
        <v>7.5</v>
      </c>
      <c r="U227" s="55">
        <f t="shared" si="8"/>
        <v>0.81018518518518523</v>
      </c>
      <c r="V227" s="56"/>
      <c r="W227" s="56"/>
      <c r="X227" s="56"/>
      <c r="Y227" s="56"/>
      <c r="Z227" s="57" t="s">
        <v>26</v>
      </c>
      <c r="AA227" s="56"/>
      <c r="AB227" s="11"/>
      <c r="AC227" s="5"/>
      <c r="AD227" s="5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</row>
    <row r="228" spans="1:47" ht="15" customHeight="1">
      <c r="A228" s="29" t="s">
        <v>3333</v>
      </c>
      <c r="B228" s="29" t="s">
        <v>3334</v>
      </c>
      <c r="C228" s="138" t="s">
        <v>3335</v>
      </c>
      <c r="D228" s="147">
        <v>2.99</v>
      </c>
      <c r="E228" s="147">
        <f t="shared" si="9"/>
        <v>1.1960000000000002</v>
      </c>
      <c r="F228" s="101">
        <v>2.5</v>
      </c>
      <c r="G228" s="101">
        <v>0.5</v>
      </c>
      <c r="H228" s="101">
        <v>9.3125</v>
      </c>
      <c r="I228" s="53">
        <v>0.04</v>
      </c>
      <c r="J228" s="54">
        <v>12</v>
      </c>
      <c r="K228" s="53">
        <v>2.5</v>
      </c>
      <c r="L228" s="53">
        <v>4</v>
      </c>
      <c r="M228" s="53">
        <v>9.5</v>
      </c>
      <c r="N228" s="53">
        <v>0.5</v>
      </c>
      <c r="O228" s="55">
        <f t="shared" si="7"/>
        <v>95</v>
      </c>
      <c r="P228" s="54">
        <v>144</v>
      </c>
      <c r="Q228" s="53">
        <v>14</v>
      </c>
      <c r="R228" s="53">
        <v>10</v>
      </c>
      <c r="S228" s="53">
        <v>10</v>
      </c>
      <c r="T228" s="53">
        <v>7.5</v>
      </c>
      <c r="U228" s="55">
        <f t="shared" si="8"/>
        <v>0.81018518518518523</v>
      </c>
      <c r="V228" s="56"/>
      <c r="W228" s="56"/>
      <c r="X228" s="56"/>
      <c r="Y228" s="56"/>
      <c r="Z228" s="57" t="s">
        <v>26</v>
      </c>
      <c r="AA228" s="56"/>
      <c r="AB228" s="11"/>
      <c r="AC228" s="5"/>
      <c r="AD228" s="5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</row>
    <row r="229" spans="1:47" ht="15" customHeight="1">
      <c r="A229" s="29" t="s">
        <v>3330</v>
      </c>
      <c r="B229" s="29" t="s">
        <v>3331</v>
      </c>
      <c r="C229" s="138" t="s">
        <v>3332</v>
      </c>
      <c r="D229" s="147">
        <v>2.99</v>
      </c>
      <c r="E229" s="147">
        <f t="shared" si="9"/>
        <v>1.1960000000000002</v>
      </c>
      <c r="F229" s="101">
        <v>2.5</v>
      </c>
      <c r="G229" s="101">
        <v>0.5</v>
      </c>
      <c r="H229" s="101">
        <v>9.3125</v>
      </c>
      <c r="I229" s="53">
        <v>0.04</v>
      </c>
      <c r="J229" s="54">
        <v>12</v>
      </c>
      <c r="K229" s="53">
        <v>2.5</v>
      </c>
      <c r="L229" s="53">
        <v>4</v>
      </c>
      <c r="M229" s="53">
        <v>9.5</v>
      </c>
      <c r="N229" s="53">
        <v>0.5</v>
      </c>
      <c r="O229" s="55">
        <f t="shared" si="7"/>
        <v>95</v>
      </c>
      <c r="P229" s="54">
        <v>144</v>
      </c>
      <c r="Q229" s="53">
        <v>14</v>
      </c>
      <c r="R229" s="53">
        <v>10</v>
      </c>
      <c r="S229" s="53">
        <v>10</v>
      </c>
      <c r="T229" s="53">
        <v>7.5</v>
      </c>
      <c r="U229" s="55">
        <f t="shared" si="8"/>
        <v>0.81018518518518523</v>
      </c>
      <c r="V229" s="56"/>
      <c r="W229" s="56"/>
      <c r="X229" s="56"/>
      <c r="Y229" s="56"/>
      <c r="Z229" s="57" t="s">
        <v>26</v>
      </c>
      <c r="AA229" s="56"/>
      <c r="AB229" s="11"/>
      <c r="AC229" s="5"/>
      <c r="AD229" s="5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</row>
    <row r="230" spans="1:47" ht="15" customHeight="1">
      <c r="A230" s="29" t="s">
        <v>3327</v>
      </c>
      <c r="B230" s="29" t="s">
        <v>3328</v>
      </c>
      <c r="C230" s="138" t="s">
        <v>3329</v>
      </c>
      <c r="D230" s="147">
        <v>2.99</v>
      </c>
      <c r="E230" s="147">
        <f t="shared" si="9"/>
        <v>1.1960000000000002</v>
      </c>
      <c r="F230" s="101">
        <v>2.5</v>
      </c>
      <c r="G230" s="101">
        <v>0.5</v>
      </c>
      <c r="H230" s="101">
        <v>9.3125</v>
      </c>
      <c r="I230" s="53">
        <v>0.04</v>
      </c>
      <c r="J230" s="54">
        <v>12</v>
      </c>
      <c r="K230" s="53">
        <v>2.5</v>
      </c>
      <c r="L230" s="53">
        <v>4</v>
      </c>
      <c r="M230" s="53">
        <v>9.5</v>
      </c>
      <c r="N230" s="53">
        <v>0.5</v>
      </c>
      <c r="O230" s="55">
        <f t="shared" si="7"/>
        <v>95</v>
      </c>
      <c r="P230" s="54">
        <v>144</v>
      </c>
      <c r="Q230" s="53">
        <v>14</v>
      </c>
      <c r="R230" s="53">
        <v>10</v>
      </c>
      <c r="S230" s="53">
        <v>10</v>
      </c>
      <c r="T230" s="53">
        <v>7.5</v>
      </c>
      <c r="U230" s="55">
        <f t="shared" si="8"/>
        <v>0.81018518518518523</v>
      </c>
      <c r="V230" s="56"/>
      <c r="W230" s="56"/>
      <c r="X230" s="56"/>
      <c r="Y230" s="56"/>
      <c r="Z230" s="57" t="s">
        <v>26</v>
      </c>
      <c r="AA230" s="56"/>
      <c r="AB230" s="11"/>
      <c r="AC230" s="5"/>
      <c r="AD230" s="5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</row>
    <row r="231" spans="1:47" ht="15" customHeight="1">
      <c r="A231" s="29" t="s">
        <v>3324</v>
      </c>
      <c r="B231" s="29" t="s">
        <v>3325</v>
      </c>
      <c r="C231" s="138" t="s">
        <v>3326</v>
      </c>
      <c r="D231" s="147">
        <v>2.99</v>
      </c>
      <c r="E231" s="147">
        <f t="shared" si="9"/>
        <v>1.1960000000000002</v>
      </c>
      <c r="F231" s="101">
        <v>2.5</v>
      </c>
      <c r="G231" s="101">
        <v>0.5</v>
      </c>
      <c r="H231" s="101">
        <v>9.3125</v>
      </c>
      <c r="I231" s="53">
        <v>0.04</v>
      </c>
      <c r="J231" s="54">
        <v>12</v>
      </c>
      <c r="K231" s="53">
        <v>2.5</v>
      </c>
      <c r="L231" s="53">
        <v>4</v>
      </c>
      <c r="M231" s="53">
        <v>9.5</v>
      </c>
      <c r="N231" s="53">
        <v>0.5</v>
      </c>
      <c r="O231" s="55">
        <f t="shared" si="7"/>
        <v>95</v>
      </c>
      <c r="P231" s="54">
        <v>144</v>
      </c>
      <c r="Q231" s="53">
        <v>14</v>
      </c>
      <c r="R231" s="53">
        <v>10</v>
      </c>
      <c r="S231" s="53">
        <v>10</v>
      </c>
      <c r="T231" s="53">
        <v>7.5</v>
      </c>
      <c r="U231" s="55">
        <f t="shared" si="8"/>
        <v>0.81018518518518523</v>
      </c>
      <c r="V231" s="56"/>
      <c r="W231" s="56"/>
      <c r="X231" s="56"/>
      <c r="Y231" s="56"/>
      <c r="Z231" s="57" t="s">
        <v>26</v>
      </c>
      <c r="AA231" s="56"/>
      <c r="AB231" s="11"/>
      <c r="AC231" s="5"/>
      <c r="AD231" s="5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</row>
    <row r="232" spans="1:47" ht="15" customHeight="1">
      <c r="A232" s="29" t="s">
        <v>3321</v>
      </c>
      <c r="B232" s="29" t="s">
        <v>3322</v>
      </c>
      <c r="C232" s="138" t="s">
        <v>3323</v>
      </c>
      <c r="D232" s="147">
        <v>2.99</v>
      </c>
      <c r="E232" s="147">
        <f t="shared" si="9"/>
        <v>1.1960000000000002</v>
      </c>
      <c r="F232" s="101">
        <v>2.5</v>
      </c>
      <c r="G232" s="101">
        <v>0.5</v>
      </c>
      <c r="H232" s="101">
        <v>9.3125</v>
      </c>
      <c r="I232" s="53">
        <v>0.04</v>
      </c>
      <c r="J232" s="54">
        <v>12</v>
      </c>
      <c r="K232" s="53">
        <v>2.5</v>
      </c>
      <c r="L232" s="53">
        <v>4</v>
      </c>
      <c r="M232" s="53">
        <v>9.5</v>
      </c>
      <c r="N232" s="53">
        <v>0.5</v>
      </c>
      <c r="O232" s="55">
        <f t="shared" si="7"/>
        <v>95</v>
      </c>
      <c r="P232" s="54">
        <v>144</v>
      </c>
      <c r="Q232" s="53">
        <v>14</v>
      </c>
      <c r="R232" s="53">
        <v>10</v>
      </c>
      <c r="S232" s="53">
        <v>10</v>
      </c>
      <c r="T232" s="53">
        <v>7.5</v>
      </c>
      <c r="U232" s="55">
        <f t="shared" si="8"/>
        <v>0.81018518518518523</v>
      </c>
      <c r="V232" s="56"/>
      <c r="W232" s="56"/>
      <c r="X232" s="56"/>
      <c r="Y232" s="56"/>
      <c r="Z232" s="57" t="s">
        <v>26</v>
      </c>
      <c r="AA232" s="56"/>
      <c r="AB232" s="11"/>
      <c r="AC232" s="5"/>
      <c r="AD232" s="5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</row>
    <row r="233" spans="1:47" ht="15" customHeight="1">
      <c r="A233" s="29" t="s">
        <v>3318</v>
      </c>
      <c r="B233" s="29" t="s">
        <v>3319</v>
      </c>
      <c r="C233" s="138" t="s">
        <v>3320</v>
      </c>
      <c r="D233" s="147">
        <v>2.99</v>
      </c>
      <c r="E233" s="147">
        <f t="shared" si="9"/>
        <v>1.1960000000000002</v>
      </c>
      <c r="F233" s="101">
        <v>2.5</v>
      </c>
      <c r="G233" s="101">
        <v>0.5</v>
      </c>
      <c r="H233" s="101">
        <v>9.3125</v>
      </c>
      <c r="I233" s="53">
        <v>0.04</v>
      </c>
      <c r="J233" s="54">
        <v>12</v>
      </c>
      <c r="K233" s="53">
        <v>2.5</v>
      </c>
      <c r="L233" s="53">
        <v>4</v>
      </c>
      <c r="M233" s="53">
        <v>9.5</v>
      </c>
      <c r="N233" s="53">
        <v>0.5</v>
      </c>
      <c r="O233" s="55">
        <f t="shared" si="7"/>
        <v>95</v>
      </c>
      <c r="P233" s="54">
        <v>144</v>
      </c>
      <c r="Q233" s="53">
        <v>14</v>
      </c>
      <c r="R233" s="53">
        <v>10</v>
      </c>
      <c r="S233" s="53">
        <v>10</v>
      </c>
      <c r="T233" s="53">
        <v>7.5</v>
      </c>
      <c r="U233" s="55">
        <f t="shared" si="8"/>
        <v>0.81018518518518523</v>
      </c>
      <c r="V233" s="56"/>
      <c r="W233" s="56"/>
      <c r="X233" s="56"/>
      <c r="Y233" s="56"/>
      <c r="Z233" s="57" t="s">
        <v>26</v>
      </c>
      <c r="AA233" s="56"/>
      <c r="AB233" s="11"/>
      <c r="AC233" s="5"/>
      <c r="AD233" s="5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</row>
    <row r="234" spans="1:47" ht="15" customHeight="1">
      <c r="A234" s="29" t="s">
        <v>3315</v>
      </c>
      <c r="B234" s="29" t="s">
        <v>3316</v>
      </c>
      <c r="C234" s="138" t="s">
        <v>3317</v>
      </c>
      <c r="D234" s="147">
        <v>2.99</v>
      </c>
      <c r="E234" s="147">
        <f t="shared" si="9"/>
        <v>1.1960000000000002</v>
      </c>
      <c r="F234" s="101">
        <v>2.5</v>
      </c>
      <c r="G234" s="101">
        <v>0.5</v>
      </c>
      <c r="H234" s="101">
        <v>9.3125</v>
      </c>
      <c r="I234" s="53">
        <v>0.04</v>
      </c>
      <c r="J234" s="54">
        <v>12</v>
      </c>
      <c r="K234" s="53">
        <v>2.5</v>
      </c>
      <c r="L234" s="53">
        <v>4</v>
      </c>
      <c r="M234" s="53">
        <v>9.5</v>
      </c>
      <c r="N234" s="53">
        <v>0.5</v>
      </c>
      <c r="O234" s="55">
        <f t="shared" si="7"/>
        <v>95</v>
      </c>
      <c r="P234" s="54">
        <v>144</v>
      </c>
      <c r="Q234" s="53">
        <v>14</v>
      </c>
      <c r="R234" s="53">
        <v>10</v>
      </c>
      <c r="S234" s="53">
        <v>10</v>
      </c>
      <c r="T234" s="53">
        <v>7.5</v>
      </c>
      <c r="U234" s="55">
        <f t="shared" si="8"/>
        <v>0.81018518518518523</v>
      </c>
      <c r="V234" s="56"/>
      <c r="W234" s="56"/>
      <c r="X234" s="56"/>
      <c r="Y234" s="56"/>
      <c r="Z234" s="57" t="s">
        <v>26</v>
      </c>
      <c r="AA234" s="56"/>
      <c r="AB234" s="11"/>
      <c r="AC234" s="5"/>
      <c r="AD234" s="5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</row>
    <row r="235" spans="1:47" ht="15" customHeight="1">
      <c r="A235" s="29" t="s">
        <v>3312</v>
      </c>
      <c r="B235" s="29" t="s">
        <v>3313</v>
      </c>
      <c r="C235" s="138" t="s">
        <v>3314</v>
      </c>
      <c r="D235" s="147">
        <v>2.99</v>
      </c>
      <c r="E235" s="147">
        <f t="shared" si="9"/>
        <v>1.1960000000000002</v>
      </c>
      <c r="F235" s="101">
        <v>2.5</v>
      </c>
      <c r="G235" s="101">
        <v>0.5</v>
      </c>
      <c r="H235" s="101">
        <v>9.3125</v>
      </c>
      <c r="I235" s="53">
        <v>0.04</v>
      </c>
      <c r="J235" s="54">
        <v>12</v>
      </c>
      <c r="K235" s="53">
        <v>2.5</v>
      </c>
      <c r="L235" s="53">
        <v>4</v>
      </c>
      <c r="M235" s="53">
        <v>9.5</v>
      </c>
      <c r="N235" s="53">
        <v>0.5</v>
      </c>
      <c r="O235" s="55">
        <f t="shared" si="7"/>
        <v>95</v>
      </c>
      <c r="P235" s="54">
        <v>144</v>
      </c>
      <c r="Q235" s="53">
        <v>14</v>
      </c>
      <c r="R235" s="53">
        <v>10</v>
      </c>
      <c r="S235" s="53">
        <v>10</v>
      </c>
      <c r="T235" s="53">
        <v>7.5</v>
      </c>
      <c r="U235" s="55">
        <f t="shared" si="8"/>
        <v>0.81018518518518523</v>
      </c>
      <c r="V235" s="56"/>
      <c r="W235" s="56"/>
      <c r="X235" s="56"/>
      <c r="Y235" s="56"/>
      <c r="Z235" s="57" t="s">
        <v>26</v>
      </c>
      <c r="AA235" s="56"/>
      <c r="AB235" s="11"/>
      <c r="AC235" s="5"/>
      <c r="AD235" s="5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</row>
    <row r="236" spans="1:47" ht="15" customHeight="1">
      <c r="A236" s="29" t="s">
        <v>3309</v>
      </c>
      <c r="B236" s="29" t="s">
        <v>3310</v>
      </c>
      <c r="C236" s="138" t="s">
        <v>3311</v>
      </c>
      <c r="D236" s="147">
        <v>2.99</v>
      </c>
      <c r="E236" s="147">
        <f t="shared" si="9"/>
        <v>1.1960000000000002</v>
      </c>
      <c r="F236" s="101">
        <v>2.5</v>
      </c>
      <c r="G236" s="101">
        <v>0.5</v>
      </c>
      <c r="H236" s="101">
        <v>9.3125</v>
      </c>
      <c r="I236" s="53">
        <v>0.04</v>
      </c>
      <c r="J236" s="54">
        <v>12</v>
      </c>
      <c r="K236" s="53">
        <v>2.5</v>
      </c>
      <c r="L236" s="53">
        <v>4</v>
      </c>
      <c r="M236" s="53">
        <v>9.5</v>
      </c>
      <c r="N236" s="53">
        <v>0.5</v>
      </c>
      <c r="O236" s="55">
        <f t="shared" si="7"/>
        <v>95</v>
      </c>
      <c r="P236" s="54">
        <v>144</v>
      </c>
      <c r="Q236" s="53">
        <v>14</v>
      </c>
      <c r="R236" s="53">
        <v>10</v>
      </c>
      <c r="S236" s="53">
        <v>10</v>
      </c>
      <c r="T236" s="53">
        <v>7.5</v>
      </c>
      <c r="U236" s="55">
        <f t="shared" si="8"/>
        <v>0.81018518518518523</v>
      </c>
      <c r="V236" s="56"/>
      <c r="W236" s="56"/>
      <c r="X236" s="56"/>
      <c r="Y236" s="56"/>
      <c r="Z236" s="57" t="s">
        <v>26</v>
      </c>
      <c r="AA236" s="56"/>
      <c r="AB236" s="11"/>
      <c r="AC236" s="5"/>
      <c r="AD236" s="5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</row>
    <row r="237" spans="1:47" ht="15" customHeight="1">
      <c r="A237" s="29" t="s">
        <v>3303</v>
      </c>
      <c r="B237" s="29" t="s">
        <v>3304</v>
      </c>
      <c r="C237" s="138" t="s">
        <v>3305</v>
      </c>
      <c r="D237" s="147">
        <v>2.99</v>
      </c>
      <c r="E237" s="147">
        <f t="shared" si="9"/>
        <v>1.1960000000000002</v>
      </c>
      <c r="F237" s="101">
        <v>2.5</v>
      </c>
      <c r="G237" s="101">
        <v>0.5</v>
      </c>
      <c r="H237" s="101">
        <v>9.3125</v>
      </c>
      <c r="I237" s="53">
        <v>0.04</v>
      </c>
      <c r="J237" s="54">
        <v>12</v>
      </c>
      <c r="K237" s="53">
        <v>2.5</v>
      </c>
      <c r="L237" s="53">
        <v>4</v>
      </c>
      <c r="M237" s="53">
        <v>9.5</v>
      </c>
      <c r="N237" s="53">
        <v>0.5</v>
      </c>
      <c r="O237" s="55">
        <f t="shared" si="7"/>
        <v>95</v>
      </c>
      <c r="P237" s="54">
        <v>144</v>
      </c>
      <c r="Q237" s="53">
        <v>14</v>
      </c>
      <c r="R237" s="53">
        <v>10</v>
      </c>
      <c r="S237" s="53">
        <v>10</v>
      </c>
      <c r="T237" s="53">
        <v>7.5</v>
      </c>
      <c r="U237" s="55">
        <f t="shared" si="8"/>
        <v>0.81018518518518523</v>
      </c>
      <c r="V237" s="56"/>
      <c r="W237" s="56"/>
      <c r="X237" s="56"/>
      <c r="Y237" s="56"/>
      <c r="Z237" s="57" t="s">
        <v>26</v>
      </c>
      <c r="AA237" s="56"/>
      <c r="AB237" s="11"/>
      <c r="AC237" s="5"/>
      <c r="AD237" s="5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</row>
    <row r="238" spans="1:47" ht="15" customHeight="1">
      <c r="A238" s="29" t="s">
        <v>3300</v>
      </c>
      <c r="B238" s="29" t="s">
        <v>3301</v>
      </c>
      <c r="C238" s="138" t="s">
        <v>3302</v>
      </c>
      <c r="D238" s="147">
        <v>2.99</v>
      </c>
      <c r="E238" s="147">
        <f t="shared" si="9"/>
        <v>1.1960000000000002</v>
      </c>
      <c r="F238" s="101">
        <v>2.5</v>
      </c>
      <c r="G238" s="101">
        <v>0.5</v>
      </c>
      <c r="H238" s="101">
        <v>9.3125</v>
      </c>
      <c r="I238" s="53">
        <v>0.04</v>
      </c>
      <c r="J238" s="54">
        <v>12</v>
      </c>
      <c r="K238" s="53">
        <v>2.5</v>
      </c>
      <c r="L238" s="53">
        <v>4</v>
      </c>
      <c r="M238" s="53">
        <v>9.5</v>
      </c>
      <c r="N238" s="53">
        <v>0.5</v>
      </c>
      <c r="O238" s="55">
        <f t="shared" si="7"/>
        <v>95</v>
      </c>
      <c r="P238" s="54">
        <v>144</v>
      </c>
      <c r="Q238" s="53">
        <v>14</v>
      </c>
      <c r="R238" s="53">
        <v>10</v>
      </c>
      <c r="S238" s="53">
        <v>10</v>
      </c>
      <c r="T238" s="53">
        <v>7.5</v>
      </c>
      <c r="U238" s="55">
        <f t="shared" si="8"/>
        <v>0.81018518518518523</v>
      </c>
      <c r="V238" s="56"/>
      <c r="W238" s="56"/>
      <c r="X238" s="56"/>
      <c r="Y238" s="56"/>
      <c r="Z238" s="57" t="s">
        <v>26</v>
      </c>
      <c r="AA238" s="56"/>
      <c r="AB238" s="11"/>
      <c r="AC238" s="5"/>
      <c r="AD238" s="5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</row>
    <row r="239" spans="1:47" ht="15" customHeight="1">
      <c r="A239" s="29" t="s">
        <v>3297</v>
      </c>
      <c r="B239" s="29" t="s">
        <v>3298</v>
      </c>
      <c r="C239" s="138" t="s">
        <v>3299</v>
      </c>
      <c r="D239" s="147">
        <v>2.99</v>
      </c>
      <c r="E239" s="147">
        <f t="shared" si="9"/>
        <v>1.1960000000000002</v>
      </c>
      <c r="F239" s="101">
        <v>2.5</v>
      </c>
      <c r="G239" s="101">
        <v>0.5</v>
      </c>
      <c r="H239" s="101">
        <v>9.3125</v>
      </c>
      <c r="I239" s="53">
        <v>0.04</v>
      </c>
      <c r="J239" s="54">
        <v>12</v>
      </c>
      <c r="K239" s="53">
        <v>2.5</v>
      </c>
      <c r="L239" s="53">
        <v>4</v>
      </c>
      <c r="M239" s="53">
        <v>9.5</v>
      </c>
      <c r="N239" s="53">
        <v>0.5</v>
      </c>
      <c r="O239" s="55">
        <f t="shared" si="7"/>
        <v>95</v>
      </c>
      <c r="P239" s="54">
        <v>144</v>
      </c>
      <c r="Q239" s="53">
        <v>14</v>
      </c>
      <c r="R239" s="53">
        <v>10</v>
      </c>
      <c r="S239" s="53">
        <v>10</v>
      </c>
      <c r="T239" s="53">
        <v>7.5</v>
      </c>
      <c r="U239" s="55">
        <f t="shared" si="8"/>
        <v>0.81018518518518523</v>
      </c>
      <c r="V239" s="56"/>
      <c r="W239" s="56"/>
      <c r="X239" s="56"/>
      <c r="Y239" s="56"/>
      <c r="Z239" s="57" t="s">
        <v>26</v>
      </c>
      <c r="AA239" s="56"/>
      <c r="AB239" s="11"/>
      <c r="AC239" s="5"/>
      <c r="AD239" s="5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</row>
    <row r="240" spans="1:47" ht="15" customHeight="1">
      <c r="A240" s="29" t="s">
        <v>3294</v>
      </c>
      <c r="B240" s="29" t="s">
        <v>3295</v>
      </c>
      <c r="C240" s="138" t="s">
        <v>3296</v>
      </c>
      <c r="D240" s="147">
        <v>2.99</v>
      </c>
      <c r="E240" s="147">
        <f t="shared" si="9"/>
        <v>1.1960000000000002</v>
      </c>
      <c r="F240" s="101">
        <v>2.5</v>
      </c>
      <c r="G240" s="101">
        <v>0.5</v>
      </c>
      <c r="H240" s="101">
        <v>9.3125</v>
      </c>
      <c r="I240" s="53">
        <v>0.04</v>
      </c>
      <c r="J240" s="54">
        <v>12</v>
      </c>
      <c r="K240" s="53">
        <v>2.5</v>
      </c>
      <c r="L240" s="53">
        <v>4</v>
      </c>
      <c r="M240" s="53">
        <v>9.5</v>
      </c>
      <c r="N240" s="53">
        <v>0.5</v>
      </c>
      <c r="O240" s="55">
        <f t="shared" si="7"/>
        <v>95</v>
      </c>
      <c r="P240" s="54">
        <v>144</v>
      </c>
      <c r="Q240" s="53">
        <v>14</v>
      </c>
      <c r="R240" s="53">
        <v>10</v>
      </c>
      <c r="S240" s="53">
        <v>10</v>
      </c>
      <c r="T240" s="53">
        <v>7.5</v>
      </c>
      <c r="U240" s="55">
        <f t="shared" si="8"/>
        <v>0.81018518518518523</v>
      </c>
      <c r="V240" s="56"/>
      <c r="W240" s="56"/>
      <c r="X240" s="56"/>
      <c r="Y240" s="56"/>
      <c r="Z240" s="57" t="s">
        <v>26</v>
      </c>
      <c r="AA240" s="56"/>
      <c r="AB240" s="11"/>
      <c r="AC240" s="5"/>
      <c r="AD240" s="5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</row>
    <row r="241" spans="1:47" ht="15" customHeight="1">
      <c r="A241" s="29" t="s">
        <v>3291</v>
      </c>
      <c r="B241" s="29" t="s">
        <v>3292</v>
      </c>
      <c r="C241" s="138" t="s">
        <v>3293</v>
      </c>
      <c r="D241" s="147">
        <v>2.99</v>
      </c>
      <c r="E241" s="147">
        <f t="shared" si="9"/>
        <v>1.1960000000000002</v>
      </c>
      <c r="F241" s="101">
        <v>2.5</v>
      </c>
      <c r="G241" s="101">
        <v>0.5</v>
      </c>
      <c r="H241" s="101">
        <v>9.3125</v>
      </c>
      <c r="I241" s="53">
        <v>0.04</v>
      </c>
      <c r="J241" s="54">
        <v>12</v>
      </c>
      <c r="K241" s="53">
        <v>2.5</v>
      </c>
      <c r="L241" s="53">
        <v>4</v>
      </c>
      <c r="M241" s="53">
        <v>9.5</v>
      </c>
      <c r="N241" s="53">
        <v>0.5</v>
      </c>
      <c r="O241" s="55">
        <f t="shared" si="7"/>
        <v>95</v>
      </c>
      <c r="P241" s="54">
        <v>144</v>
      </c>
      <c r="Q241" s="53">
        <v>14</v>
      </c>
      <c r="R241" s="53">
        <v>10</v>
      </c>
      <c r="S241" s="53">
        <v>10</v>
      </c>
      <c r="T241" s="53">
        <v>7.5</v>
      </c>
      <c r="U241" s="55">
        <f t="shared" si="8"/>
        <v>0.81018518518518523</v>
      </c>
      <c r="V241" s="56"/>
      <c r="W241" s="56"/>
      <c r="X241" s="56"/>
      <c r="Y241" s="56"/>
      <c r="Z241" s="57" t="s">
        <v>26</v>
      </c>
      <c r="AA241" s="56"/>
      <c r="AB241" s="11"/>
      <c r="AC241" s="5"/>
      <c r="AD241" s="5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</row>
    <row r="242" spans="1:47" ht="15" customHeight="1">
      <c r="A242" s="29" t="s">
        <v>3288</v>
      </c>
      <c r="B242" s="29" t="s">
        <v>3289</v>
      </c>
      <c r="C242" s="138" t="s">
        <v>3290</v>
      </c>
      <c r="D242" s="147">
        <v>2.99</v>
      </c>
      <c r="E242" s="147">
        <f t="shared" si="9"/>
        <v>1.1960000000000002</v>
      </c>
      <c r="F242" s="101">
        <v>2.5</v>
      </c>
      <c r="G242" s="101">
        <v>0.5</v>
      </c>
      <c r="H242" s="101">
        <v>9.3125</v>
      </c>
      <c r="I242" s="53">
        <v>0.04</v>
      </c>
      <c r="J242" s="54">
        <v>12</v>
      </c>
      <c r="K242" s="53">
        <v>2.5</v>
      </c>
      <c r="L242" s="53">
        <v>4</v>
      </c>
      <c r="M242" s="53">
        <v>9.5</v>
      </c>
      <c r="N242" s="53">
        <v>0.5</v>
      </c>
      <c r="O242" s="55">
        <f t="shared" si="7"/>
        <v>95</v>
      </c>
      <c r="P242" s="54">
        <v>144</v>
      </c>
      <c r="Q242" s="53">
        <v>14</v>
      </c>
      <c r="R242" s="53">
        <v>10</v>
      </c>
      <c r="S242" s="53">
        <v>10</v>
      </c>
      <c r="T242" s="53">
        <v>7.5</v>
      </c>
      <c r="U242" s="55">
        <f t="shared" si="8"/>
        <v>0.81018518518518523</v>
      </c>
      <c r="V242" s="56"/>
      <c r="W242" s="56"/>
      <c r="X242" s="56"/>
      <c r="Y242" s="56"/>
      <c r="Z242" s="57" t="s">
        <v>26</v>
      </c>
      <c r="AA242" s="56"/>
      <c r="AB242" s="11"/>
      <c r="AC242" s="5"/>
      <c r="AD242" s="5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</row>
    <row r="243" spans="1:47" ht="15" customHeight="1">
      <c r="A243" s="29" t="s">
        <v>3285</v>
      </c>
      <c r="B243" s="29" t="s">
        <v>3286</v>
      </c>
      <c r="C243" s="138" t="s">
        <v>3287</v>
      </c>
      <c r="D243" s="147">
        <v>2.99</v>
      </c>
      <c r="E243" s="147">
        <f t="shared" si="9"/>
        <v>1.1960000000000002</v>
      </c>
      <c r="F243" s="101">
        <v>2.5</v>
      </c>
      <c r="G243" s="101">
        <v>0.5</v>
      </c>
      <c r="H243" s="101">
        <v>9.3125</v>
      </c>
      <c r="I243" s="53">
        <v>0.04</v>
      </c>
      <c r="J243" s="54">
        <v>12</v>
      </c>
      <c r="K243" s="53">
        <v>2.5</v>
      </c>
      <c r="L243" s="53">
        <v>4</v>
      </c>
      <c r="M243" s="53">
        <v>9.5</v>
      </c>
      <c r="N243" s="53">
        <v>0.5</v>
      </c>
      <c r="O243" s="55">
        <f t="shared" si="7"/>
        <v>95</v>
      </c>
      <c r="P243" s="54">
        <v>144</v>
      </c>
      <c r="Q243" s="53">
        <v>14</v>
      </c>
      <c r="R243" s="53">
        <v>10</v>
      </c>
      <c r="S243" s="53">
        <v>10</v>
      </c>
      <c r="T243" s="53">
        <v>7.5</v>
      </c>
      <c r="U243" s="55">
        <f t="shared" si="8"/>
        <v>0.81018518518518523</v>
      </c>
      <c r="V243" s="56"/>
      <c r="W243" s="56"/>
      <c r="X243" s="56"/>
      <c r="Y243" s="56"/>
      <c r="Z243" s="57" t="s">
        <v>26</v>
      </c>
      <c r="AA243" s="56"/>
      <c r="AB243" s="11"/>
      <c r="AC243" s="5"/>
      <c r="AD243" s="5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</row>
    <row r="244" spans="1:47" ht="15" customHeight="1">
      <c r="A244" s="29" t="s">
        <v>3282</v>
      </c>
      <c r="B244" s="29" t="s">
        <v>3283</v>
      </c>
      <c r="C244" s="138" t="s">
        <v>3284</v>
      </c>
      <c r="D244" s="147">
        <v>2.99</v>
      </c>
      <c r="E244" s="147">
        <f t="shared" si="9"/>
        <v>1.1960000000000002</v>
      </c>
      <c r="F244" s="101">
        <v>2.5</v>
      </c>
      <c r="G244" s="101">
        <v>0.5</v>
      </c>
      <c r="H244" s="101">
        <v>9.3125</v>
      </c>
      <c r="I244" s="53">
        <v>0.04</v>
      </c>
      <c r="J244" s="54">
        <v>12</v>
      </c>
      <c r="K244" s="53">
        <v>2.5</v>
      </c>
      <c r="L244" s="53">
        <v>4</v>
      </c>
      <c r="M244" s="53">
        <v>9.5</v>
      </c>
      <c r="N244" s="53">
        <v>0.5</v>
      </c>
      <c r="O244" s="55">
        <f t="shared" si="7"/>
        <v>95</v>
      </c>
      <c r="P244" s="54">
        <v>144</v>
      </c>
      <c r="Q244" s="53">
        <v>14</v>
      </c>
      <c r="R244" s="53">
        <v>10</v>
      </c>
      <c r="S244" s="53">
        <v>10</v>
      </c>
      <c r="T244" s="53">
        <v>7.5</v>
      </c>
      <c r="U244" s="55">
        <f t="shared" si="8"/>
        <v>0.81018518518518523</v>
      </c>
      <c r="V244" s="56"/>
      <c r="W244" s="56"/>
      <c r="X244" s="56"/>
      <c r="Y244" s="56"/>
      <c r="Z244" s="57" t="s">
        <v>26</v>
      </c>
      <c r="AA244" s="56"/>
      <c r="AB244" s="11"/>
      <c r="AC244" s="5"/>
      <c r="AD244" s="5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</row>
    <row r="245" spans="1:47" ht="15" customHeight="1">
      <c r="A245" s="29" t="s">
        <v>3279</v>
      </c>
      <c r="B245" s="29" t="s">
        <v>3280</v>
      </c>
      <c r="C245" s="138" t="s">
        <v>3281</v>
      </c>
      <c r="D245" s="147">
        <v>2.99</v>
      </c>
      <c r="E245" s="147">
        <f t="shared" si="9"/>
        <v>1.1960000000000002</v>
      </c>
      <c r="F245" s="101">
        <v>2.5</v>
      </c>
      <c r="G245" s="101">
        <v>0.5</v>
      </c>
      <c r="H245" s="101">
        <v>9.3125</v>
      </c>
      <c r="I245" s="53">
        <v>0.04</v>
      </c>
      <c r="J245" s="54">
        <v>12</v>
      </c>
      <c r="K245" s="53">
        <v>2.5</v>
      </c>
      <c r="L245" s="53">
        <v>4</v>
      </c>
      <c r="M245" s="53">
        <v>9.5</v>
      </c>
      <c r="N245" s="53">
        <v>0.5</v>
      </c>
      <c r="O245" s="55">
        <f t="shared" si="7"/>
        <v>95</v>
      </c>
      <c r="P245" s="54">
        <v>144</v>
      </c>
      <c r="Q245" s="53">
        <v>14</v>
      </c>
      <c r="R245" s="53">
        <v>10</v>
      </c>
      <c r="S245" s="53">
        <v>10</v>
      </c>
      <c r="T245" s="53">
        <v>7.5</v>
      </c>
      <c r="U245" s="55">
        <f t="shared" si="8"/>
        <v>0.81018518518518523</v>
      </c>
      <c r="V245" s="56"/>
      <c r="W245" s="56"/>
      <c r="X245" s="56"/>
      <c r="Y245" s="56"/>
      <c r="Z245" s="57" t="s">
        <v>26</v>
      </c>
      <c r="AA245" s="56"/>
      <c r="AB245" s="11"/>
      <c r="AC245" s="5"/>
      <c r="AD245" s="5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</row>
    <row r="246" spans="1:47" ht="15" customHeight="1">
      <c r="A246" s="29" t="s">
        <v>3276</v>
      </c>
      <c r="B246" s="29" t="s">
        <v>3277</v>
      </c>
      <c r="C246" s="138" t="s">
        <v>3278</v>
      </c>
      <c r="D246" s="147">
        <v>2.99</v>
      </c>
      <c r="E246" s="147">
        <f t="shared" si="9"/>
        <v>1.1960000000000002</v>
      </c>
      <c r="F246" s="101">
        <v>2.5</v>
      </c>
      <c r="G246" s="101">
        <v>0.5</v>
      </c>
      <c r="H246" s="101">
        <v>9.3125</v>
      </c>
      <c r="I246" s="53">
        <v>0.04</v>
      </c>
      <c r="J246" s="54">
        <v>12</v>
      </c>
      <c r="K246" s="53">
        <v>2.5</v>
      </c>
      <c r="L246" s="53">
        <v>4</v>
      </c>
      <c r="M246" s="53">
        <v>9.5</v>
      </c>
      <c r="N246" s="53">
        <v>0.5</v>
      </c>
      <c r="O246" s="55">
        <f t="shared" si="7"/>
        <v>95</v>
      </c>
      <c r="P246" s="54">
        <v>144</v>
      </c>
      <c r="Q246" s="53">
        <v>14</v>
      </c>
      <c r="R246" s="53">
        <v>10</v>
      </c>
      <c r="S246" s="53">
        <v>10</v>
      </c>
      <c r="T246" s="53">
        <v>7.5</v>
      </c>
      <c r="U246" s="55">
        <f t="shared" si="8"/>
        <v>0.81018518518518523</v>
      </c>
      <c r="V246" s="56"/>
      <c r="W246" s="56"/>
      <c r="X246" s="56"/>
      <c r="Y246" s="56"/>
      <c r="Z246" s="57" t="s">
        <v>26</v>
      </c>
      <c r="AA246" s="56"/>
      <c r="AB246" s="11"/>
      <c r="AC246" s="5"/>
      <c r="AD246" s="5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</row>
    <row r="247" spans="1:47" ht="15" customHeight="1">
      <c r="A247" s="29" t="s">
        <v>3270</v>
      </c>
      <c r="B247" s="29" t="s">
        <v>3271</v>
      </c>
      <c r="C247" s="138" t="s">
        <v>3272</v>
      </c>
      <c r="D247" s="147">
        <v>2.99</v>
      </c>
      <c r="E247" s="147">
        <f t="shared" si="9"/>
        <v>1.1960000000000002</v>
      </c>
      <c r="F247" s="101">
        <v>2.5</v>
      </c>
      <c r="G247" s="101">
        <v>0.5</v>
      </c>
      <c r="H247" s="101">
        <v>9.3125</v>
      </c>
      <c r="I247" s="53">
        <v>0.04</v>
      </c>
      <c r="J247" s="54">
        <v>12</v>
      </c>
      <c r="K247" s="53">
        <v>2.5</v>
      </c>
      <c r="L247" s="53">
        <v>4</v>
      </c>
      <c r="M247" s="53">
        <v>9.5</v>
      </c>
      <c r="N247" s="53">
        <v>0.5</v>
      </c>
      <c r="O247" s="55">
        <f t="shared" si="7"/>
        <v>95</v>
      </c>
      <c r="P247" s="54">
        <v>144</v>
      </c>
      <c r="Q247" s="53">
        <v>14</v>
      </c>
      <c r="R247" s="53">
        <v>10</v>
      </c>
      <c r="S247" s="53">
        <v>10</v>
      </c>
      <c r="T247" s="53">
        <v>7.5</v>
      </c>
      <c r="U247" s="55">
        <f t="shared" si="8"/>
        <v>0.81018518518518523</v>
      </c>
      <c r="V247" s="56"/>
      <c r="W247" s="56"/>
      <c r="X247" s="56"/>
      <c r="Y247" s="56"/>
      <c r="Z247" s="57" t="s">
        <v>26</v>
      </c>
      <c r="AA247" s="56"/>
      <c r="AB247" s="11"/>
      <c r="AC247" s="5"/>
      <c r="AD247" s="5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</row>
    <row r="248" spans="1:47" ht="15" customHeight="1">
      <c r="A248" s="29" t="s">
        <v>3267</v>
      </c>
      <c r="B248" s="29" t="s">
        <v>3268</v>
      </c>
      <c r="C248" s="138" t="s">
        <v>3269</v>
      </c>
      <c r="D248" s="147">
        <v>2.99</v>
      </c>
      <c r="E248" s="147">
        <f t="shared" si="9"/>
        <v>1.1960000000000002</v>
      </c>
      <c r="F248" s="101">
        <v>2.5</v>
      </c>
      <c r="G248" s="101">
        <v>0.5</v>
      </c>
      <c r="H248" s="101">
        <v>9.3125</v>
      </c>
      <c r="I248" s="53">
        <v>0.04</v>
      </c>
      <c r="J248" s="54">
        <v>12</v>
      </c>
      <c r="K248" s="53">
        <v>2.5</v>
      </c>
      <c r="L248" s="53">
        <v>4</v>
      </c>
      <c r="M248" s="53">
        <v>9.5</v>
      </c>
      <c r="N248" s="53">
        <v>0.5</v>
      </c>
      <c r="O248" s="55">
        <f t="shared" si="7"/>
        <v>95</v>
      </c>
      <c r="P248" s="54">
        <v>144</v>
      </c>
      <c r="Q248" s="53">
        <v>14</v>
      </c>
      <c r="R248" s="53">
        <v>10</v>
      </c>
      <c r="S248" s="53">
        <v>10</v>
      </c>
      <c r="T248" s="53">
        <v>7.5</v>
      </c>
      <c r="U248" s="55">
        <f t="shared" si="8"/>
        <v>0.81018518518518523</v>
      </c>
      <c r="V248" s="56"/>
      <c r="W248" s="56"/>
      <c r="X248" s="56"/>
      <c r="Y248" s="56"/>
      <c r="Z248" s="57" t="s">
        <v>26</v>
      </c>
      <c r="AA248" s="56"/>
      <c r="AB248" s="11"/>
      <c r="AC248" s="5"/>
      <c r="AD248" s="5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</row>
    <row r="249" spans="1:47" ht="15" customHeight="1">
      <c r="A249" s="29" t="s">
        <v>3264</v>
      </c>
      <c r="B249" s="29" t="s">
        <v>3265</v>
      </c>
      <c r="C249" s="138" t="s">
        <v>3266</v>
      </c>
      <c r="D249" s="147">
        <v>2.99</v>
      </c>
      <c r="E249" s="147">
        <f t="shared" si="9"/>
        <v>1.1960000000000002</v>
      </c>
      <c r="F249" s="101">
        <v>2.5</v>
      </c>
      <c r="G249" s="101">
        <v>0.5</v>
      </c>
      <c r="H249" s="101">
        <v>9.3125</v>
      </c>
      <c r="I249" s="53">
        <v>0.04</v>
      </c>
      <c r="J249" s="54">
        <v>12</v>
      </c>
      <c r="K249" s="53">
        <v>2.5</v>
      </c>
      <c r="L249" s="53">
        <v>4</v>
      </c>
      <c r="M249" s="53">
        <v>9.5</v>
      </c>
      <c r="N249" s="53">
        <v>0.5</v>
      </c>
      <c r="O249" s="55">
        <f t="shared" si="7"/>
        <v>95</v>
      </c>
      <c r="P249" s="54">
        <v>144</v>
      </c>
      <c r="Q249" s="53">
        <v>14</v>
      </c>
      <c r="R249" s="53">
        <v>10</v>
      </c>
      <c r="S249" s="53">
        <v>10</v>
      </c>
      <c r="T249" s="53">
        <v>7.5</v>
      </c>
      <c r="U249" s="55">
        <f t="shared" si="8"/>
        <v>0.81018518518518523</v>
      </c>
      <c r="V249" s="56"/>
      <c r="W249" s="56"/>
      <c r="X249" s="56"/>
      <c r="Y249" s="56"/>
      <c r="Z249" s="57" t="s">
        <v>26</v>
      </c>
      <c r="AA249" s="56"/>
      <c r="AB249" s="11"/>
      <c r="AC249" s="5"/>
      <c r="AD249" s="5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</row>
    <row r="250" spans="1:47" ht="15" customHeight="1">
      <c r="A250" s="29" t="s">
        <v>3261</v>
      </c>
      <c r="B250" s="29" t="s">
        <v>3262</v>
      </c>
      <c r="C250" s="138" t="s">
        <v>3263</v>
      </c>
      <c r="D250" s="147">
        <v>2.99</v>
      </c>
      <c r="E250" s="147">
        <f t="shared" si="9"/>
        <v>1.1960000000000002</v>
      </c>
      <c r="F250" s="101">
        <v>2.5</v>
      </c>
      <c r="G250" s="101">
        <v>0.5</v>
      </c>
      <c r="H250" s="101">
        <v>9.3125</v>
      </c>
      <c r="I250" s="53">
        <v>0.04</v>
      </c>
      <c r="J250" s="54">
        <v>12</v>
      </c>
      <c r="K250" s="53">
        <v>2.5</v>
      </c>
      <c r="L250" s="53">
        <v>4</v>
      </c>
      <c r="M250" s="53">
        <v>9.5</v>
      </c>
      <c r="N250" s="53">
        <v>0.5</v>
      </c>
      <c r="O250" s="55">
        <f t="shared" ref="O250:O325" si="10">K250*L250*M250</f>
        <v>95</v>
      </c>
      <c r="P250" s="54">
        <v>144</v>
      </c>
      <c r="Q250" s="53">
        <v>14</v>
      </c>
      <c r="R250" s="53">
        <v>10</v>
      </c>
      <c r="S250" s="53">
        <v>10</v>
      </c>
      <c r="T250" s="53">
        <v>7.5</v>
      </c>
      <c r="U250" s="55">
        <f t="shared" ref="U250:U325" si="11">Q250*R250*S250/1728</f>
        <v>0.81018518518518523</v>
      </c>
      <c r="V250" s="56"/>
      <c r="W250" s="56"/>
      <c r="X250" s="56"/>
      <c r="Y250" s="56"/>
      <c r="Z250" s="57" t="s">
        <v>26</v>
      </c>
      <c r="AA250" s="56"/>
      <c r="AB250" s="11"/>
      <c r="AC250" s="5"/>
      <c r="AD250" s="5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</row>
    <row r="251" spans="1:47" ht="15" customHeight="1">
      <c r="A251" s="29" t="s">
        <v>3258</v>
      </c>
      <c r="B251" s="29" t="s">
        <v>3259</v>
      </c>
      <c r="C251" s="138" t="s">
        <v>3260</v>
      </c>
      <c r="D251" s="147">
        <v>2.99</v>
      </c>
      <c r="E251" s="147">
        <f t="shared" si="9"/>
        <v>1.1960000000000002</v>
      </c>
      <c r="F251" s="101">
        <v>2.5</v>
      </c>
      <c r="G251" s="101">
        <v>0.5</v>
      </c>
      <c r="H251" s="101">
        <v>9.3125</v>
      </c>
      <c r="I251" s="53">
        <v>0.04</v>
      </c>
      <c r="J251" s="54">
        <v>12</v>
      </c>
      <c r="K251" s="53">
        <v>2.5</v>
      </c>
      <c r="L251" s="53">
        <v>4</v>
      </c>
      <c r="M251" s="53">
        <v>9.5</v>
      </c>
      <c r="N251" s="53">
        <v>0.5</v>
      </c>
      <c r="O251" s="55">
        <f t="shared" si="10"/>
        <v>95</v>
      </c>
      <c r="P251" s="54">
        <v>144</v>
      </c>
      <c r="Q251" s="53">
        <v>14</v>
      </c>
      <c r="R251" s="53">
        <v>10</v>
      </c>
      <c r="S251" s="53">
        <v>10</v>
      </c>
      <c r="T251" s="53">
        <v>7.5</v>
      </c>
      <c r="U251" s="55">
        <f t="shared" si="11"/>
        <v>0.81018518518518523</v>
      </c>
      <c r="V251" s="56"/>
      <c r="W251" s="56"/>
      <c r="X251" s="56"/>
      <c r="Y251" s="56"/>
      <c r="Z251" s="57" t="s">
        <v>26</v>
      </c>
      <c r="AA251" s="56"/>
      <c r="AB251" s="11"/>
      <c r="AC251" s="5"/>
      <c r="AD251" s="5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</row>
    <row r="252" spans="1:47" ht="15" customHeight="1">
      <c r="A252" s="29" t="s">
        <v>3255</v>
      </c>
      <c r="B252" s="29" t="s">
        <v>3256</v>
      </c>
      <c r="C252" s="138" t="s">
        <v>3257</v>
      </c>
      <c r="D252" s="147">
        <v>2.99</v>
      </c>
      <c r="E252" s="147">
        <f t="shared" si="9"/>
        <v>1.1960000000000002</v>
      </c>
      <c r="F252" s="101">
        <v>2.5</v>
      </c>
      <c r="G252" s="101">
        <v>0.5</v>
      </c>
      <c r="H252" s="101">
        <v>9.3125</v>
      </c>
      <c r="I252" s="53">
        <v>0.04</v>
      </c>
      <c r="J252" s="54">
        <v>12</v>
      </c>
      <c r="K252" s="53">
        <v>2.5</v>
      </c>
      <c r="L252" s="53">
        <v>4</v>
      </c>
      <c r="M252" s="53">
        <v>9.5</v>
      </c>
      <c r="N252" s="53">
        <v>0.5</v>
      </c>
      <c r="O252" s="55">
        <f t="shared" si="10"/>
        <v>95</v>
      </c>
      <c r="P252" s="54">
        <v>144</v>
      </c>
      <c r="Q252" s="53">
        <v>14</v>
      </c>
      <c r="R252" s="53">
        <v>10</v>
      </c>
      <c r="S252" s="53">
        <v>10</v>
      </c>
      <c r="T252" s="53">
        <v>7.5</v>
      </c>
      <c r="U252" s="55">
        <f t="shared" si="11"/>
        <v>0.81018518518518523</v>
      </c>
      <c r="V252" s="56"/>
      <c r="W252" s="56"/>
      <c r="X252" s="56"/>
      <c r="Y252" s="56"/>
      <c r="Z252" s="57" t="s">
        <v>26</v>
      </c>
      <c r="AA252" s="56"/>
      <c r="AB252" s="11"/>
      <c r="AC252" s="5"/>
      <c r="AD252" s="5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</row>
    <row r="253" spans="1:47" ht="15" customHeight="1">
      <c r="A253" s="29" t="s">
        <v>3252</v>
      </c>
      <c r="B253" s="29" t="s">
        <v>3253</v>
      </c>
      <c r="C253" s="138" t="s">
        <v>3254</v>
      </c>
      <c r="D253" s="147">
        <v>2.99</v>
      </c>
      <c r="E253" s="147">
        <f t="shared" si="9"/>
        <v>1.1960000000000002</v>
      </c>
      <c r="F253" s="101">
        <v>2.5</v>
      </c>
      <c r="G253" s="101">
        <v>0.5</v>
      </c>
      <c r="H253" s="101">
        <v>9.3125</v>
      </c>
      <c r="I253" s="53">
        <v>0.04</v>
      </c>
      <c r="J253" s="54">
        <v>12</v>
      </c>
      <c r="K253" s="53">
        <v>2.5</v>
      </c>
      <c r="L253" s="53">
        <v>4</v>
      </c>
      <c r="M253" s="53">
        <v>9.5</v>
      </c>
      <c r="N253" s="53">
        <v>0.5</v>
      </c>
      <c r="O253" s="55">
        <f t="shared" si="10"/>
        <v>95</v>
      </c>
      <c r="P253" s="54">
        <v>144</v>
      </c>
      <c r="Q253" s="53">
        <v>14</v>
      </c>
      <c r="R253" s="53">
        <v>10</v>
      </c>
      <c r="S253" s="53">
        <v>10</v>
      </c>
      <c r="T253" s="53">
        <v>7.5</v>
      </c>
      <c r="U253" s="55">
        <f t="shared" si="11"/>
        <v>0.81018518518518523</v>
      </c>
      <c r="V253" s="56"/>
      <c r="W253" s="56"/>
      <c r="X253" s="56"/>
      <c r="Y253" s="56"/>
      <c r="Z253" s="57" t="s">
        <v>26</v>
      </c>
      <c r="AA253" s="56"/>
      <c r="AB253" s="11"/>
      <c r="AC253" s="5"/>
      <c r="AD253" s="5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</row>
    <row r="254" spans="1:47" ht="15" customHeight="1">
      <c r="A254" s="29" t="s">
        <v>3249</v>
      </c>
      <c r="B254" s="29" t="s">
        <v>3250</v>
      </c>
      <c r="C254" s="138" t="s">
        <v>3251</v>
      </c>
      <c r="D254" s="147">
        <v>2.99</v>
      </c>
      <c r="E254" s="147">
        <f t="shared" si="9"/>
        <v>1.1960000000000002</v>
      </c>
      <c r="F254" s="101">
        <v>2.5</v>
      </c>
      <c r="G254" s="101">
        <v>0.5</v>
      </c>
      <c r="H254" s="101">
        <v>9.3125</v>
      </c>
      <c r="I254" s="53">
        <v>0.04</v>
      </c>
      <c r="J254" s="54">
        <v>12</v>
      </c>
      <c r="K254" s="53">
        <v>2.5</v>
      </c>
      <c r="L254" s="53">
        <v>4</v>
      </c>
      <c r="M254" s="53">
        <v>9.5</v>
      </c>
      <c r="N254" s="53">
        <v>0.5</v>
      </c>
      <c r="O254" s="55">
        <f t="shared" si="10"/>
        <v>95</v>
      </c>
      <c r="P254" s="54">
        <v>144</v>
      </c>
      <c r="Q254" s="53">
        <v>14</v>
      </c>
      <c r="R254" s="53">
        <v>10</v>
      </c>
      <c r="S254" s="53">
        <v>10</v>
      </c>
      <c r="T254" s="53">
        <v>7.5</v>
      </c>
      <c r="U254" s="55">
        <f t="shared" si="11"/>
        <v>0.81018518518518523</v>
      </c>
      <c r="V254" s="56"/>
      <c r="W254" s="56"/>
      <c r="X254" s="56"/>
      <c r="Y254" s="56"/>
      <c r="Z254" s="57" t="s">
        <v>26</v>
      </c>
      <c r="AA254" s="56"/>
      <c r="AB254" s="11"/>
      <c r="AC254" s="5"/>
      <c r="AD254" s="5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</row>
    <row r="255" spans="1:47" ht="15" customHeight="1">
      <c r="A255" s="29" t="s">
        <v>3246</v>
      </c>
      <c r="B255" s="29" t="s">
        <v>3247</v>
      </c>
      <c r="C255" s="138" t="s">
        <v>3248</v>
      </c>
      <c r="D255" s="147">
        <v>2.99</v>
      </c>
      <c r="E255" s="147">
        <f t="shared" si="9"/>
        <v>1.1960000000000002</v>
      </c>
      <c r="F255" s="101">
        <v>2.5</v>
      </c>
      <c r="G255" s="101">
        <v>0.5</v>
      </c>
      <c r="H255" s="101">
        <v>9.3125</v>
      </c>
      <c r="I255" s="53">
        <v>0.04</v>
      </c>
      <c r="J255" s="54">
        <v>12</v>
      </c>
      <c r="K255" s="53">
        <v>2.5</v>
      </c>
      <c r="L255" s="53">
        <v>4</v>
      </c>
      <c r="M255" s="53">
        <v>9.5</v>
      </c>
      <c r="N255" s="53">
        <v>0.5</v>
      </c>
      <c r="O255" s="55">
        <f t="shared" si="10"/>
        <v>95</v>
      </c>
      <c r="P255" s="54">
        <v>144</v>
      </c>
      <c r="Q255" s="53">
        <v>14</v>
      </c>
      <c r="R255" s="53">
        <v>10</v>
      </c>
      <c r="S255" s="53">
        <v>10</v>
      </c>
      <c r="T255" s="53">
        <v>7.5</v>
      </c>
      <c r="U255" s="55">
        <f t="shared" si="11"/>
        <v>0.81018518518518523</v>
      </c>
      <c r="V255" s="56"/>
      <c r="W255" s="56"/>
      <c r="X255" s="56"/>
      <c r="Y255" s="56"/>
      <c r="Z255" s="57" t="s">
        <v>26</v>
      </c>
      <c r="AA255" s="56"/>
      <c r="AB255" s="11"/>
      <c r="AC255" s="5"/>
      <c r="AD255" s="5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</row>
    <row r="256" spans="1:47" ht="15" customHeight="1">
      <c r="A256" s="29" t="s">
        <v>3243</v>
      </c>
      <c r="B256" s="29" t="s">
        <v>3244</v>
      </c>
      <c r="C256" s="138" t="s">
        <v>3245</v>
      </c>
      <c r="D256" s="147">
        <v>2.99</v>
      </c>
      <c r="E256" s="147">
        <f t="shared" si="9"/>
        <v>1.1960000000000002</v>
      </c>
      <c r="F256" s="101">
        <v>2.5</v>
      </c>
      <c r="G256" s="101">
        <v>0.5</v>
      </c>
      <c r="H256" s="101">
        <v>9.3125</v>
      </c>
      <c r="I256" s="53">
        <v>0.04</v>
      </c>
      <c r="J256" s="54">
        <v>12</v>
      </c>
      <c r="K256" s="53">
        <v>2.5</v>
      </c>
      <c r="L256" s="53">
        <v>4</v>
      </c>
      <c r="M256" s="53">
        <v>9.5</v>
      </c>
      <c r="N256" s="53">
        <v>0.5</v>
      </c>
      <c r="O256" s="55">
        <f t="shared" si="10"/>
        <v>95</v>
      </c>
      <c r="P256" s="54">
        <v>144</v>
      </c>
      <c r="Q256" s="53">
        <v>14</v>
      </c>
      <c r="R256" s="53">
        <v>10</v>
      </c>
      <c r="S256" s="53">
        <v>10</v>
      </c>
      <c r="T256" s="53">
        <v>7.5</v>
      </c>
      <c r="U256" s="55">
        <f t="shared" si="11"/>
        <v>0.81018518518518523</v>
      </c>
      <c r="V256" s="56"/>
      <c r="W256" s="56"/>
      <c r="X256" s="56"/>
      <c r="Y256" s="56"/>
      <c r="Z256" s="57" t="s">
        <v>26</v>
      </c>
      <c r="AA256" s="56"/>
      <c r="AB256" s="11"/>
      <c r="AC256" s="5"/>
      <c r="AD256" s="5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</row>
    <row r="257" spans="1:47" ht="15" customHeight="1">
      <c r="A257" s="29" t="s">
        <v>3237</v>
      </c>
      <c r="B257" s="29" t="s">
        <v>3238</v>
      </c>
      <c r="C257" s="138" t="s">
        <v>3239</v>
      </c>
      <c r="D257" s="147">
        <v>2.99</v>
      </c>
      <c r="E257" s="147">
        <f t="shared" si="9"/>
        <v>1.1960000000000002</v>
      </c>
      <c r="F257" s="101">
        <v>2.5</v>
      </c>
      <c r="G257" s="101">
        <v>0.5</v>
      </c>
      <c r="H257" s="101">
        <v>9.3125</v>
      </c>
      <c r="I257" s="53">
        <v>0.04</v>
      </c>
      <c r="J257" s="54">
        <v>12</v>
      </c>
      <c r="K257" s="53">
        <v>2.5</v>
      </c>
      <c r="L257" s="53">
        <v>4</v>
      </c>
      <c r="M257" s="53">
        <v>9.5</v>
      </c>
      <c r="N257" s="53">
        <v>0.5</v>
      </c>
      <c r="O257" s="55">
        <f t="shared" si="10"/>
        <v>95</v>
      </c>
      <c r="P257" s="54">
        <v>144</v>
      </c>
      <c r="Q257" s="53">
        <v>14</v>
      </c>
      <c r="R257" s="53">
        <v>10</v>
      </c>
      <c r="S257" s="53">
        <v>10</v>
      </c>
      <c r="T257" s="53">
        <v>7.5</v>
      </c>
      <c r="U257" s="55">
        <f t="shared" si="11"/>
        <v>0.81018518518518523</v>
      </c>
      <c r="V257" s="56"/>
      <c r="W257" s="56"/>
      <c r="X257" s="56"/>
      <c r="Y257" s="56"/>
      <c r="Z257" s="57" t="s">
        <v>26</v>
      </c>
      <c r="AA257" s="56"/>
      <c r="AB257" s="11"/>
      <c r="AC257" s="5"/>
      <c r="AD257" s="5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</row>
    <row r="258" spans="1:47" ht="15" customHeight="1">
      <c r="A258" s="29" t="s">
        <v>3234</v>
      </c>
      <c r="B258" s="29" t="s">
        <v>3235</v>
      </c>
      <c r="C258" s="138" t="s">
        <v>3236</v>
      </c>
      <c r="D258" s="147">
        <v>2.99</v>
      </c>
      <c r="E258" s="147">
        <f t="shared" si="9"/>
        <v>1.1960000000000002</v>
      </c>
      <c r="F258" s="101">
        <v>2.5</v>
      </c>
      <c r="G258" s="101">
        <v>0.5</v>
      </c>
      <c r="H258" s="101">
        <v>9.3125</v>
      </c>
      <c r="I258" s="53">
        <v>0.04</v>
      </c>
      <c r="J258" s="54">
        <v>12</v>
      </c>
      <c r="K258" s="53">
        <v>2.5</v>
      </c>
      <c r="L258" s="53">
        <v>4</v>
      </c>
      <c r="M258" s="53">
        <v>9.5</v>
      </c>
      <c r="N258" s="53">
        <v>0.5</v>
      </c>
      <c r="O258" s="55">
        <f t="shared" si="10"/>
        <v>95</v>
      </c>
      <c r="P258" s="54">
        <v>144</v>
      </c>
      <c r="Q258" s="53">
        <v>14</v>
      </c>
      <c r="R258" s="53">
        <v>10</v>
      </c>
      <c r="S258" s="53">
        <v>10</v>
      </c>
      <c r="T258" s="53">
        <v>7.5</v>
      </c>
      <c r="U258" s="55">
        <f t="shared" si="11"/>
        <v>0.81018518518518523</v>
      </c>
      <c r="V258" s="56"/>
      <c r="W258" s="56"/>
      <c r="X258" s="56"/>
      <c r="Y258" s="56"/>
      <c r="Z258" s="57" t="s">
        <v>26</v>
      </c>
      <c r="AA258" s="56"/>
      <c r="AB258" s="11"/>
      <c r="AC258" s="5"/>
      <c r="AD258" s="5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</row>
    <row r="259" spans="1:47" ht="15" customHeight="1">
      <c r="A259" s="29" t="s">
        <v>3231</v>
      </c>
      <c r="B259" s="29" t="s">
        <v>3232</v>
      </c>
      <c r="C259" s="138" t="s">
        <v>3233</v>
      </c>
      <c r="D259" s="147">
        <v>2.99</v>
      </c>
      <c r="E259" s="147">
        <f t="shared" si="9"/>
        <v>1.1960000000000002</v>
      </c>
      <c r="F259" s="101">
        <v>2.5</v>
      </c>
      <c r="G259" s="101">
        <v>0.5</v>
      </c>
      <c r="H259" s="101">
        <v>9.3125</v>
      </c>
      <c r="I259" s="53">
        <v>0.04</v>
      </c>
      <c r="J259" s="54">
        <v>12</v>
      </c>
      <c r="K259" s="53">
        <v>2.5</v>
      </c>
      <c r="L259" s="53">
        <v>4</v>
      </c>
      <c r="M259" s="53">
        <v>9.5</v>
      </c>
      <c r="N259" s="53">
        <v>0.5</v>
      </c>
      <c r="O259" s="55">
        <f t="shared" si="10"/>
        <v>95</v>
      </c>
      <c r="P259" s="54">
        <v>144</v>
      </c>
      <c r="Q259" s="53">
        <v>14</v>
      </c>
      <c r="R259" s="53">
        <v>10</v>
      </c>
      <c r="S259" s="53">
        <v>10</v>
      </c>
      <c r="T259" s="53">
        <v>7.5</v>
      </c>
      <c r="U259" s="55">
        <f t="shared" si="11"/>
        <v>0.81018518518518523</v>
      </c>
      <c r="V259" s="56"/>
      <c r="W259" s="56"/>
      <c r="X259" s="56"/>
      <c r="Y259" s="56"/>
      <c r="Z259" s="57" t="s">
        <v>26</v>
      </c>
      <c r="AA259" s="56"/>
      <c r="AB259" s="11"/>
      <c r="AC259" s="5"/>
      <c r="AD259" s="5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</row>
    <row r="260" spans="1:47" ht="15" customHeight="1">
      <c r="A260" s="29" t="s">
        <v>3228</v>
      </c>
      <c r="B260" s="29" t="s">
        <v>3229</v>
      </c>
      <c r="C260" s="138" t="s">
        <v>3230</v>
      </c>
      <c r="D260" s="147">
        <v>2.99</v>
      </c>
      <c r="E260" s="147">
        <f t="shared" ref="E260:E323" si="12">+D260*0.4</f>
        <v>1.1960000000000002</v>
      </c>
      <c r="F260" s="101">
        <v>2.5</v>
      </c>
      <c r="G260" s="101">
        <v>0.5</v>
      </c>
      <c r="H260" s="101">
        <v>9.3125</v>
      </c>
      <c r="I260" s="53">
        <v>0.04</v>
      </c>
      <c r="J260" s="54">
        <v>12</v>
      </c>
      <c r="K260" s="53">
        <v>2.5</v>
      </c>
      <c r="L260" s="53">
        <v>4</v>
      </c>
      <c r="M260" s="53">
        <v>9.5</v>
      </c>
      <c r="N260" s="53">
        <v>0.5</v>
      </c>
      <c r="O260" s="55">
        <f t="shared" si="10"/>
        <v>95</v>
      </c>
      <c r="P260" s="54">
        <v>144</v>
      </c>
      <c r="Q260" s="53">
        <v>14</v>
      </c>
      <c r="R260" s="53">
        <v>10</v>
      </c>
      <c r="S260" s="53">
        <v>10</v>
      </c>
      <c r="T260" s="53">
        <v>7.5</v>
      </c>
      <c r="U260" s="55">
        <f t="shared" si="11"/>
        <v>0.81018518518518523</v>
      </c>
      <c r="V260" s="56"/>
      <c r="W260" s="56"/>
      <c r="X260" s="56"/>
      <c r="Y260" s="56"/>
      <c r="Z260" s="57" t="s">
        <v>26</v>
      </c>
      <c r="AA260" s="56"/>
      <c r="AB260" s="11"/>
      <c r="AC260" s="5"/>
      <c r="AD260" s="5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</row>
    <row r="261" spans="1:47" ht="15" customHeight="1">
      <c r="A261" s="29" t="s">
        <v>3225</v>
      </c>
      <c r="B261" s="29" t="s">
        <v>3226</v>
      </c>
      <c r="C261" s="138" t="s">
        <v>3227</v>
      </c>
      <c r="D261" s="147">
        <v>2.99</v>
      </c>
      <c r="E261" s="147">
        <f t="shared" si="12"/>
        <v>1.1960000000000002</v>
      </c>
      <c r="F261" s="101">
        <v>2.5</v>
      </c>
      <c r="G261" s="101">
        <v>0.5</v>
      </c>
      <c r="H261" s="101">
        <v>9.3125</v>
      </c>
      <c r="I261" s="53">
        <v>0.04</v>
      </c>
      <c r="J261" s="54">
        <v>12</v>
      </c>
      <c r="K261" s="53">
        <v>2.5</v>
      </c>
      <c r="L261" s="53">
        <v>4</v>
      </c>
      <c r="M261" s="53">
        <v>9.5</v>
      </c>
      <c r="N261" s="53">
        <v>0.5</v>
      </c>
      <c r="O261" s="55">
        <f t="shared" si="10"/>
        <v>95</v>
      </c>
      <c r="P261" s="54">
        <v>144</v>
      </c>
      <c r="Q261" s="53">
        <v>14</v>
      </c>
      <c r="R261" s="53">
        <v>10</v>
      </c>
      <c r="S261" s="53">
        <v>10</v>
      </c>
      <c r="T261" s="53">
        <v>7.5</v>
      </c>
      <c r="U261" s="55">
        <f t="shared" si="11"/>
        <v>0.81018518518518523</v>
      </c>
      <c r="V261" s="56"/>
      <c r="W261" s="56"/>
      <c r="X261" s="56"/>
      <c r="Y261" s="56"/>
      <c r="Z261" s="57" t="s">
        <v>26</v>
      </c>
      <c r="AA261" s="56"/>
      <c r="AB261" s="11"/>
      <c r="AC261" s="5"/>
      <c r="AD261" s="5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</row>
    <row r="262" spans="1:47" ht="15" customHeight="1">
      <c r="A262" s="29" t="s">
        <v>3222</v>
      </c>
      <c r="B262" s="29" t="s">
        <v>3223</v>
      </c>
      <c r="C262" s="138" t="s">
        <v>3224</v>
      </c>
      <c r="D262" s="147">
        <v>2.99</v>
      </c>
      <c r="E262" s="147">
        <f t="shared" si="12"/>
        <v>1.1960000000000002</v>
      </c>
      <c r="F262" s="101">
        <v>2.5</v>
      </c>
      <c r="G262" s="101">
        <v>0.5</v>
      </c>
      <c r="H262" s="101">
        <v>9.3125</v>
      </c>
      <c r="I262" s="53">
        <v>0.04</v>
      </c>
      <c r="J262" s="54">
        <v>12</v>
      </c>
      <c r="K262" s="53">
        <v>2.5</v>
      </c>
      <c r="L262" s="53">
        <v>4</v>
      </c>
      <c r="M262" s="53">
        <v>9.5</v>
      </c>
      <c r="N262" s="53">
        <v>0.5</v>
      </c>
      <c r="O262" s="55">
        <f t="shared" si="10"/>
        <v>95</v>
      </c>
      <c r="P262" s="54">
        <v>144</v>
      </c>
      <c r="Q262" s="53">
        <v>14</v>
      </c>
      <c r="R262" s="53">
        <v>10</v>
      </c>
      <c r="S262" s="53">
        <v>10</v>
      </c>
      <c r="T262" s="53">
        <v>7.5</v>
      </c>
      <c r="U262" s="55">
        <f t="shared" si="11"/>
        <v>0.81018518518518523</v>
      </c>
      <c r="V262" s="56"/>
      <c r="W262" s="56"/>
      <c r="X262" s="56"/>
      <c r="Y262" s="56"/>
      <c r="Z262" s="57" t="s">
        <v>26</v>
      </c>
      <c r="AA262" s="56"/>
      <c r="AB262" s="11"/>
      <c r="AC262" s="5"/>
      <c r="AD262" s="5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</row>
    <row r="263" spans="1:47" ht="15" customHeight="1">
      <c r="A263" s="29" t="s">
        <v>3219</v>
      </c>
      <c r="B263" s="29" t="s">
        <v>3220</v>
      </c>
      <c r="C263" s="138" t="s">
        <v>3221</v>
      </c>
      <c r="D263" s="147">
        <v>2.99</v>
      </c>
      <c r="E263" s="147">
        <f t="shared" si="12"/>
        <v>1.1960000000000002</v>
      </c>
      <c r="F263" s="101">
        <v>2.5</v>
      </c>
      <c r="G263" s="101">
        <v>0.5</v>
      </c>
      <c r="H263" s="101">
        <v>9.3125</v>
      </c>
      <c r="I263" s="53">
        <v>0.04</v>
      </c>
      <c r="J263" s="54">
        <v>12</v>
      </c>
      <c r="K263" s="53">
        <v>2.5</v>
      </c>
      <c r="L263" s="53">
        <v>4</v>
      </c>
      <c r="M263" s="53">
        <v>9.5</v>
      </c>
      <c r="N263" s="53">
        <v>0.5</v>
      </c>
      <c r="O263" s="55">
        <f t="shared" si="10"/>
        <v>95</v>
      </c>
      <c r="P263" s="54">
        <v>144</v>
      </c>
      <c r="Q263" s="53">
        <v>14</v>
      </c>
      <c r="R263" s="53">
        <v>10</v>
      </c>
      <c r="S263" s="53">
        <v>10</v>
      </c>
      <c r="T263" s="53">
        <v>7.5</v>
      </c>
      <c r="U263" s="55">
        <f t="shared" si="11"/>
        <v>0.81018518518518523</v>
      </c>
      <c r="V263" s="56"/>
      <c r="W263" s="56"/>
      <c r="X263" s="56"/>
      <c r="Y263" s="56"/>
      <c r="Z263" s="57" t="s">
        <v>26</v>
      </c>
      <c r="AA263" s="56"/>
      <c r="AB263" s="11"/>
      <c r="AC263" s="5"/>
      <c r="AD263" s="5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</row>
    <row r="264" spans="1:47" ht="15" customHeight="1">
      <c r="A264" s="29" t="s">
        <v>3216</v>
      </c>
      <c r="B264" s="29" t="s">
        <v>3217</v>
      </c>
      <c r="C264" s="138" t="s">
        <v>3218</v>
      </c>
      <c r="D264" s="147">
        <v>2.99</v>
      </c>
      <c r="E264" s="147">
        <f t="shared" si="12"/>
        <v>1.1960000000000002</v>
      </c>
      <c r="F264" s="101">
        <v>2.5</v>
      </c>
      <c r="G264" s="101">
        <v>0.5</v>
      </c>
      <c r="H264" s="101">
        <v>9.3125</v>
      </c>
      <c r="I264" s="53">
        <v>0.04</v>
      </c>
      <c r="J264" s="54">
        <v>12</v>
      </c>
      <c r="K264" s="53">
        <v>2.5</v>
      </c>
      <c r="L264" s="53">
        <v>4</v>
      </c>
      <c r="M264" s="53">
        <v>9.5</v>
      </c>
      <c r="N264" s="53">
        <v>0.5</v>
      </c>
      <c r="O264" s="55">
        <f t="shared" si="10"/>
        <v>95</v>
      </c>
      <c r="P264" s="54">
        <v>144</v>
      </c>
      <c r="Q264" s="53">
        <v>14</v>
      </c>
      <c r="R264" s="53">
        <v>10</v>
      </c>
      <c r="S264" s="53">
        <v>10</v>
      </c>
      <c r="T264" s="53">
        <v>7.5</v>
      </c>
      <c r="U264" s="55">
        <f t="shared" si="11"/>
        <v>0.81018518518518523</v>
      </c>
      <c r="V264" s="56"/>
      <c r="W264" s="56"/>
      <c r="X264" s="56"/>
      <c r="Y264" s="56"/>
      <c r="Z264" s="57" t="s">
        <v>26</v>
      </c>
      <c r="AA264" s="56"/>
      <c r="AB264" s="11"/>
      <c r="AC264" s="5"/>
      <c r="AD264" s="5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</row>
    <row r="265" spans="1:47" ht="15" customHeight="1">
      <c r="A265" s="29" t="s">
        <v>3213</v>
      </c>
      <c r="B265" s="29" t="s">
        <v>3214</v>
      </c>
      <c r="C265" s="138" t="s">
        <v>3215</v>
      </c>
      <c r="D265" s="147">
        <v>2.99</v>
      </c>
      <c r="E265" s="147">
        <f t="shared" si="12"/>
        <v>1.1960000000000002</v>
      </c>
      <c r="F265" s="101">
        <v>2.5</v>
      </c>
      <c r="G265" s="101">
        <v>0.5</v>
      </c>
      <c r="H265" s="101">
        <v>9.3125</v>
      </c>
      <c r="I265" s="53">
        <v>0.04</v>
      </c>
      <c r="J265" s="54">
        <v>12</v>
      </c>
      <c r="K265" s="53">
        <v>2.5</v>
      </c>
      <c r="L265" s="53">
        <v>4</v>
      </c>
      <c r="M265" s="53">
        <v>9.5</v>
      </c>
      <c r="N265" s="53">
        <v>0.5</v>
      </c>
      <c r="O265" s="55">
        <f t="shared" si="10"/>
        <v>95</v>
      </c>
      <c r="P265" s="54">
        <v>144</v>
      </c>
      <c r="Q265" s="53">
        <v>14</v>
      </c>
      <c r="R265" s="53">
        <v>10</v>
      </c>
      <c r="S265" s="53">
        <v>10</v>
      </c>
      <c r="T265" s="53">
        <v>7.5</v>
      </c>
      <c r="U265" s="55">
        <f t="shared" si="11"/>
        <v>0.81018518518518523</v>
      </c>
      <c r="V265" s="56"/>
      <c r="W265" s="56"/>
      <c r="X265" s="56"/>
      <c r="Y265" s="56"/>
      <c r="Z265" s="57" t="s">
        <v>26</v>
      </c>
      <c r="AA265" s="56"/>
      <c r="AB265" s="11"/>
      <c r="AC265" s="5"/>
      <c r="AD265" s="5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</row>
    <row r="266" spans="1:47" ht="15" customHeight="1">
      <c r="A266" s="29" t="s">
        <v>3210</v>
      </c>
      <c r="B266" s="29" t="s">
        <v>3211</v>
      </c>
      <c r="C266" s="138" t="s">
        <v>3212</v>
      </c>
      <c r="D266" s="147">
        <v>2.99</v>
      </c>
      <c r="E266" s="147">
        <f t="shared" si="12"/>
        <v>1.1960000000000002</v>
      </c>
      <c r="F266" s="101">
        <v>2.5</v>
      </c>
      <c r="G266" s="101">
        <v>0.5</v>
      </c>
      <c r="H266" s="101">
        <v>9.3125</v>
      </c>
      <c r="I266" s="53">
        <v>0.04</v>
      </c>
      <c r="J266" s="54">
        <v>12</v>
      </c>
      <c r="K266" s="53">
        <v>2.5</v>
      </c>
      <c r="L266" s="53">
        <v>4</v>
      </c>
      <c r="M266" s="53">
        <v>9.5</v>
      </c>
      <c r="N266" s="53">
        <v>0.5</v>
      </c>
      <c r="O266" s="55">
        <f t="shared" si="10"/>
        <v>95</v>
      </c>
      <c r="P266" s="54">
        <v>144</v>
      </c>
      <c r="Q266" s="53">
        <v>14</v>
      </c>
      <c r="R266" s="53">
        <v>10</v>
      </c>
      <c r="S266" s="53">
        <v>10</v>
      </c>
      <c r="T266" s="53">
        <v>7.5</v>
      </c>
      <c r="U266" s="55">
        <f t="shared" si="11"/>
        <v>0.81018518518518523</v>
      </c>
      <c r="V266" s="56"/>
      <c r="W266" s="56"/>
      <c r="X266" s="56"/>
      <c r="Y266" s="56"/>
      <c r="Z266" s="57" t="s">
        <v>26</v>
      </c>
      <c r="AA266" s="56"/>
      <c r="AB266" s="11"/>
      <c r="AC266" s="5"/>
      <c r="AD266" s="5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</row>
    <row r="267" spans="1:47" ht="15" customHeight="1">
      <c r="A267" s="29" t="s">
        <v>3525</v>
      </c>
      <c r="B267" s="29" t="s">
        <v>3526</v>
      </c>
      <c r="C267" s="138" t="s">
        <v>3527</v>
      </c>
      <c r="D267" s="147">
        <v>2.99</v>
      </c>
      <c r="E267" s="147">
        <f t="shared" si="12"/>
        <v>1.1960000000000002</v>
      </c>
      <c r="F267" s="101">
        <v>2.5</v>
      </c>
      <c r="G267" s="101">
        <v>0.5</v>
      </c>
      <c r="H267" s="101">
        <v>9.3125</v>
      </c>
      <c r="I267" s="53">
        <v>0.04</v>
      </c>
      <c r="J267" s="54">
        <v>12</v>
      </c>
      <c r="K267" s="53">
        <v>2.5</v>
      </c>
      <c r="L267" s="53">
        <v>4</v>
      </c>
      <c r="M267" s="53">
        <v>9.5</v>
      </c>
      <c r="N267" s="53">
        <v>0.5</v>
      </c>
      <c r="O267" s="55">
        <f t="shared" si="10"/>
        <v>95</v>
      </c>
      <c r="P267" s="54">
        <v>144</v>
      </c>
      <c r="Q267" s="53">
        <v>14</v>
      </c>
      <c r="R267" s="53">
        <v>10</v>
      </c>
      <c r="S267" s="53">
        <v>10</v>
      </c>
      <c r="T267" s="53">
        <v>7.5</v>
      </c>
      <c r="U267" s="55">
        <f t="shared" si="11"/>
        <v>0.81018518518518523</v>
      </c>
      <c r="V267" s="56"/>
      <c r="W267" s="56"/>
      <c r="X267" s="56"/>
      <c r="Y267" s="56"/>
      <c r="Z267" s="57" t="s">
        <v>26</v>
      </c>
      <c r="AA267" s="56"/>
      <c r="AB267" s="11"/>
      <c r="AC267" s="5"/>
      <c r="AD267" s="5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</row>
    <row r="268" spans="1:47" ht="15" customHeight="1">
      <c r="A268" s="29" t="s">
        <v>3522</v>
      </c>
      <c r="B268" s="29" t="s">
        <v>3523</v>
      </c>
      <c r="C268" s="138" t="s">
        <v>3524</v>
      </c>
      <c r="D268" s="147">
        <v>2.99</v>
      </c>
      <c r="E268" s="147">
        <f t="shared" si="12"/>
        <v>1.1960000000000002</v>
      </c>
      <c r="F268" s="101">
        <v>2.5</v>
      </c>
      <c r="G268" s="101">
        <v>0.5</v>
      </c>
      <c r="H268" s="101">
        <v>9.3125</v>
      </c>
      <c r="I268" s="53">
        <v>0.04</v>
      </c>
      <c r="J268" s="54">
        <v>12</v>
      </c>
      <c r="K268" s="53">
        <v>2.5</v>
      </c>
      <c r="L268" s="53">
        <v>4</v>
      </c>
      <c r="M268" s="53">
        <v>9.5</v>
      </c>
      <c r="N268" s="53">
        <v>0.5</v>
      </c>
      <c r="O268" s="55">
        <f t="shared" si="10"/>
        <v>95</v>
      </c>
      <c r="P268" s="54">
        <v>144</v>
      </c>
      <c r="Q268" s="53">
        <v>14</v>
      </c>
      <c r="R268" s="53">
        <v>10</v>
      </c>
      <c r="S268" s="53">
        <v>10</v>
      </c>
      <c r="T268" s="53">
        <v>7.5</v>
      </c>
      <c r="U268" s="55">
        <f t="shared" si="11"/>
        <v>0.81018518518518523</v>
      </c>
      <c r="V268" s="56"/>
      <c r="W268" s="56"/>
      <c r="X268" s="56"/>
      <c r="Y268" s="56"/>
      <c r="Z268" s="57" t="s">
        <v>26</v>
      </c>
      <c r="AA268" s="56"/>
      <c r="AB268" s="11"/>
      <c r="AC268" s="5"/>
      <c r="AD268" s="5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</row>
    <row r="269" spans="1:47" ht="15" customHeight="1">
      <c r="A269" s="29" t="s">
        <v>3519</v>
      </c>
      <c r="B269" s="29" t="s">
        <v>3520</v>
      </c>
      <c r="C269" s="138" t="s">
        <v>3521</v>
      </c>
      <c r="D269" s="147">
        <v>2.99</v>
      </c>
      <c r="E269" s="147">
        <f t="shared" si="12"/>
        <v>1.1960000000000002</v>
      </c>
      <c r="F269" s="101">
        <v>2.5</v>
      </c>
      <c r="G269" s="101">
        <v>0.5</v>
      </c>
      <c r="H269" s="101">
        <v>9.3125</v>
      </c>
      <c r="I269" s="53">
        <v>0.04</v>
      </c>
      <c r="J269" s="54">
        <v>12</v>
      </c>
      <c r="K269" s="53">
        <v>2.5</v>
      </c>
      <c r="L269" s="53">
        <v>4</v>
      </c>
      <c r="M269" s="53">
        <v>9.5</v>
      </c>
      <c r="N269" s="53">
        <v>0.5</v>
      </c>
      <c r="O269" s="55">
        <f t="shared" si="10"/>
        <v>95</v>
      </c>
      <c r="P269" s="54">
        <v>144</v>
      </c>
      <c r="Q269" s="53">
        <v>14</v>
      </c>
      <c r="R269" s="53">
        <v>10</v>
      </c>
      <c r="S269" s="53">
        <v>10</v>
      </c>
      <c r="T269" s="53">
        <v>7.5</v>
      </c>
      <c r="U269" s="55">
        <f t="shared" si="11"/>
        <v>0.81018518518518523</v>
      </c>
      <c r="V269" s="56"/>
      <c r="W269" s="56"/>
      <c r="X269" s="56"/>
      <c r="Y269" s="56"/>
      <c r="Z269" s="57" t="s">
        <v>26</v>
      </c>
      <c r="AA269" s="56"/>
      <c r="AB269" s="11"/>
      <c r="AC269" s="5"/>
      <c r="AD269" s="5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</row>
    <row r="270" spans="1:47" ht="15" customHeight="1">
      <c r="A270" s="29" t="s">
        <v>3516</v>
      </c>
      <c r="B270" s="29" t="s">
        <v>3517</v>
      </c>
      <c r="C270" s="138" t="s">
        <v>3518</v>
      </c>
      <c r="D270" s="147">
        <v>2.99</v>
      </c>
      <c r="E270" s="147">
        <f t="shared" si="12"/>
        <v>1.1960000000000002</v>
      </c>
      <c r="F270" s="101">
        <v>2.5</v>
      </c>
      <c r="G270" s="101">
        <v>0.5</v>
      </c>
      <c r="H270" s="101">
        <v>9.3125</v>
      </c>
      <c r="I270" s="53">
        <v>0.04</v>
      </c>
      <c r="J270" s="54">
        <v>12</v>
      </c>
      <c r="K270" s="53">
        <v>2.5</v>
      </c>
      <c r="L270" s="53">
        <v>4</v>
      </c>
      <c r="M270" s="53">
        <v>9.5</v>
      </c>
      <c r="N270" s="53">
        <v>0.5</v>
      </c>
      <c r="O270" s="55">
        <f t="shared" si="10"/>
        <v>95</v>
      </c>
      <c r="P270" s="54">
        <v>144</v>
      </c>
      <c r="Q270" s="53">
        <v>14</v>
      </c>
      <c r="R270" s="53">
        <v>10</v>
      </c>
      <c r="S270" s="53">
        <v>10</v>
      </c>
      <c r="T270" s="53">
        <v>7.5</v>
      </c>
      <c r="U270" s="55">
        <f t="shared" si="11"/>
        <v>0.81018518518518523</v>
      </c>
      <c r="V270" s="56"/>
      <c r="W270" s="56"/>
      <c r="X270" s="56"/>
      <c r="Y270" s="56"/>
      <c r="Z270" s="57" t="s">
        <v>26</v>
      </c>
      <c r="AA270" s="56"/>
      <c r="AB270" s="11"/>
      <c r="AC270" s="5"/>
      <c r="AD270" s="5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</row>
    <row r="271" spans="1:47" ht="15" customHeight="1">
      <c r="A271" s="29" t="s">
        <v>3513</v>
      </c>
      <c r="B271" s="29" t="s">
        <v>3514</v>
      </c>
      <c r="C271" s="138" t="s">
        <v>3515</v>
      </c>
      <c r="D271" s="147">
        <v>2.99</v>
      </c>
      <c r="E271" s="147">
        <f t="shared" si="12"/>
        <v>1.1960000000000002</v>
      </c>
      <c r="F271" s="101">
        <v>2.5</v>
      </c>
      <c r="G271" s="101">
        <v>0.5</v>
      </c>
      <c r="H271" s="101">
        <v>9.3125</v>
      </c>
      <c r="I271" s="53">
        <v>0.04</v>
      </c>
      <c r="J271" s="54">
        <v>12</v>
      </c>
      <c r="K271" s="53">
        <v>2.5</v>
      </c>
      <c r="L271" s="53">
        <v>4</v>
      </c>
      <c r="M271" s="53">
        <v>9.5</v>
      </c>
      <c r="N271" s="53">
        <v>0.5</v>
      </c>
      <c r="O271" s="55">
        <f t="shared" si="10"/>
        <v>95</v>
      </c>
      <c r="P271" s="54">
        <v>144</v>
      </c>
      <c r="Q271" s="53">
        <v>14</v>
      </c>
      <c r="R271" s="53">
        <v>10</v>
      </c>
      <c r="S271" s="53">
        <v>10</v>
      </c>
      <c r="T271" s="53">
        <v>7.5</v>
      </c>
      <c r="U271" s="55">
        <f t="shared" si="11"/>
        <v>0.81018518518518523</v>
      </c>
      <c r="V271" s="56"/>
      <c r="W271" s="56"/>
      <c r="X271" s="56"/>
      <c r="Y271" s="56"/>
      <c r="Z271" s="57" t="s">
        <v>26</v>
      </c>
      <c r="AA271" s="56"/>
      <c r="AB271" s="11"/>
      <c r="AC271" s="5"/>
      <c r="AD271" s="5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</row>
    <row r="272" spans="1:47" ht="15" customHeight="1">
      <c r="A272" s="29" t="s">
        <v>3510</v>
      </c>
      <c r="B272" s="29" t="s">
        <v>3511</v>
      </c>
      <c r="C272" s="138" t="s">
        <v>3512</v>
      </c>
      <c r="D272" s="147">
        <v>2.99</v>
      </c>
      <c r="E272" s="147">
        <f t="shared" si="12"/>
        <v>1.1960000000000002</v>
      </c>
      <c r="F272" s="101">
        <v>2.5</v>
      </c>
      <c r="G272" s="101">
        <v>0.5</v>
      </c>
      <c r="H272" s="101">
        <v>9.3125</v>
      </c>
      <c r="I272" s="53">
        <v>0.04</v>
      </c>
      <c r="J272" s="54">
        <v>12</v>
      </c>
      <c r="K272" s="53">
        <v>2.5</v>
      </c>
      <c r="L272" s="53">
        <v>4</v>
      </c>
      <c r="M272" s="53">
        <v>9.5</v>
      </c>
      <c r="N272" s="53">
        <v>0.5</v>
      </c>
      <c r="O272" s="55">
        <f t="shared" si="10"/>
        <v>95</v>
      </c>
      <c r="P272" s="54">
        <v>144</v>
      </c>
      <c r="Q272" s="53">
        <v>14</v>
      </c>
      <c r="R272" s="53">
        <v>10</v>
      </c>
      <c r="S272" s="53">
        <v>10</v>
      </c>
      <c r="T272" s="53">
        <v>7.5</v>
      </c>
      <c r="U272" s="55">
        <f t="shared" si="11"/>
        <v>0.81018518518518523</v>
      </c>
      <c r="V272" s="56"/>
      <c r="W272" s="56"/>
      <c r="X272" s="56"/>
      <c r="Y272" s="56"/>
      <c r="Z272" s="57" t="s">
        <v>26</v>
      </c>
      <c r="AA272" s="56"/>
      <c r="AB272" s="11"/>
      <c r="AC272" s="5"/>
      <c r="AD272" s="5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</row>
    <row r="273" spans="1:47" ht="15" customHeight="1">
      <c r="A273" s="29" t="s">
        <v>3507</v>
      </c>
      <c r="B273" s="29" t="s">
        <v>3508</v>
      </c>
      <c r="C273" s="138" t="s">
        <v>3509</v>
      </c>
      <c r="D273" s="147">
        <v>2.99</v>
      </c>
      <c r="E273" s="147">
        <f t="shared" si="12"/>
        <v>1.1960000000000002</v>
      </c>
      <c r="F273" s="101">
        <v>2.5</v>
      </c>
      <c r="G273" s="101">
        <v>0.5</v>
      </c>
      <c r="H273" s="101">
        <v>9.3125</v>
      </c>
      <c r="I273" s="53">
        <v>0.04</v>
      </c>
      <c r="J273" s="54">
        <v>12</v>
      </c>
      <c r="K273" s="53">
        <v>2.5</v>
      </c>
      <c r="L273" s="53">
        <v>4</v>
      </c>
      <c r="M273" s="53">
        <v>9.5</v>
      </c>
      <c r="N273" s="53">
        <v>0.5</v>
      </c>
      <c r="O273" s="55">
        <f t="shared" si="10"/>
        <v>95</v>
      </c>
      <c r="P273" s="54">
        <v>144</v>
      </c>
      <c r="Q273" s="53">
        <v>14</v>
      </c>
      <c r="R273" s="53">
        <v>10</v>
      </c>
      <c r="S273" s="53">
        <v>10</v>
      </c>
      <c r="T273" s="53">
        <v>7.5</v>
      </c>
      <c r="U273" s="55">
        <f t="shared" si="11"/>
        <v>0.81018518518518523</v>
      </c>
      <c r="V273" s="56"/>
      <c r="W273" s="56"/>
      <c r="X273" s="56"/>
      <c r="Y273" s="56"/>
      <c r="Z273" s="57" t="s">
        <v>26</v>
      </c>
      <c r="AA273" s="56"/>
      <c r="AB273" s="11"/>
      <c r="AC273" s="5"/>
      <c r="AD273" s="5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</row>
    <row r="274" spans="1:47" ht="15" customHeight="1">
      <c r="A274" s="29" t="s">
        <v>3504</v>
      </c>
      <c r="B274" s="29" t="s">
        <v>3505</v>
      </c>
      <c r="C274" s="138" t="s">
        <v>3506</v>
      </c>
      <c r="D274" s="147">
        <v>2.99</v>
      </c>
      <c r="E274" s="147">
        <f t="shared" si="12"/>
        <v>1.1960000000000002</v>
      </c>
      <c r="F274" s="101">
        <v>2.5</v>
      </c>
      <c r="G274" s="101">
        <v>0.5</v>
      </c>
      <c r="H274" s="101">
        <v>9.3125</v>
      </c>
      <c r="I274" s="53">
        <v>0.04</v>
      </c>
      <c r="J274" s="54">
        <v>12</v>
      </c>
      <c r="K274" s="53">
        <v>2.5</v>
      </c>
      <c r="L274" s="53">
        <v>4</v>
      </c>
      <c r="M274" s="53">
        <v>9.5</v>
      </c>
      <c r="N274" s="53">
        <v>0.5</v>
      </c>
      <c r="O274" s="55">
        <f t="shared" si="10"/>
        <v>95</v>
      </c>
      <c r="P274" s="54">
        <v>144</v>
      </c>
      <c r="Q274" s="53">
        <v>14</v>
      </c>
      <c r="R274" s="53">
        <v>10</v>
      </c>
      <c r="S274" s="53">
        <v>10</v>
      </c>
      <c r="T274" s="53">
        <v>7.5</v>
      </c>
      <c r="U274" s="55">
        <f t="shared" si="11"/>
        <v>0.81018518518518523</v>
      </c>
      <c r="V274" s="56"/>
      <c r="W274" s="56"/>
      <c r="X274" s="56"/>
      <c r="Y274" s="56"/>
      <c r="Z274" s="57" t="s">
        <v>26</v>
      </c>
      <c r="AA274" s="56"/>
      <c r="AB274" s="11"/>
      <c r="AC274" s="5"/>
      <c r="AD274" s="5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</row>
    <row r="275" spans="1:47" ht="15" customHeight="1">
      <c r="A275" s="29" t="s">
        <v>3501</v>
      </c>
      <c r="B275" s="29" t="s">
        <v>3502</v>
      </c>
      <c r="C275" s="138" t="s">
        <v>3503</v>
      </c>
      <c r="D275" s="147">
        <v>2.99</v>
      </c>
      <c r="E275" s="147">
        <f t="shared" si="12"/>
        <v>1.1960000000000002</v>
      </c>
      <c r="F275" s="101">
        <v>2.5</v>
      </c>
      <c r="G275" s="101">
        <v>0.5</v>
      </c>
      <c r="H275" s="101">
        <v>9.3125</v>
      </c>
      <c r="I275" s="53">
        <v>0.04</v>
      </c>
      <c r="J275" s="54">
        <v>12</v>
      </c>
      <c r="K275" s="53">
        <v>2.5</v>
      </c>
      <c r="L275" s="53">
        <v>4</v>
      </c>
      <c r="M275" s="53">
        <v>9.5</v>
      </c>
      <c r="N275" s="53">
        <v>0.5</v>
      </c>
      <c r="O275" s="55">
        <f t="shared" si="10"/>
        <v>95</v>
      </c>
      <c r="P275" s="54">
        <v>144</v>
      </c>
      <c r="Q275" s="53">
        <v>14</v>
      </c>
      <c r="R275" s="53">
        <v>10</v>
      </c>
      <c r="S275" s="53">
        <v>10</v>
      </c>
      <c r="T275" s="53">
        <v>7.5</v>
      </c>
      <c r="U275" s="55">
        <f t="shared" si="11"/>
        <v>0.81018518518518523</v>
      </c>
      <c r="V275" s="56"/>
      <c r="W275" s="56"/>
      <c r="X275" s="56"/>
      <c r="Y275" s="56"/>
      <c r="Z275" s="57" t="s">
        <v>26</v>
      </c>
      <c r="AA275" s="56"/>
      <c r="AB275" s="11"/>
      <c r="AC275" s="5"/>
      <c r="AD275" s="5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</row>
    <row r="276" spans="1:47" ht="15" customHeight="1">
      <c r="A276" s="29" t="s">
        <v>3573</v>
      </c>
      <c r="B276" s="29" t="s">
        <v>3574</v>
      </c>
      <c r="C276" s="138" t="s">
        <v>3575</v>
      </c>
      <c r="D276" s="147">
        <v>17.440000000000001</v>
      </c>
      <c r="E276" s="147">
        <f t="shared" si="12"/>
        <v>6.9760000000000009</v>
      </c>
      <c r="F276" s="101">
        <v>3.25</v>
      </c>
      <c r="G276" s="101">
        <v>0.5</v>
      </c>
      <c r="H276" s="101">
        <v>9.3125</v>
      </c>
      <c r="I276" s="53">
        <v>0.18</v>
      </c>
      <c r="J276" s="54">
        <v>1</v>
      </c>
      <c r="K276" s="53" t="s">
        <v>5325</v>
      </c>
      <c r="L276" s="53" t="s">
        <v>5325</v>
      </c>
      <c r="M276" s="53" t="s">
        <v>5325</v>
      </c>
      <c r="N276" s="53" t="s">
        <v>5325</v>
      </c>
      <c r="O276" s="53" t="s">
        <v>5325</v>
      </c>
      <c r="P276" s="54">
        <v>72</v>
      </c>
      <c r="Q276" s="53">
        <v>14</v>
      </c>
      <c r="R276" s="53">
        <v>10</v>
      </c>
      <c r="S276" s="53">
        <v>10</v>
      </c>
      <c r="T276" s="53">
        <v>13</v>
      </c>
      <c r="U276" s="55">
        <f t="shared" si="11"/>
        <v>0.81018518518518523</v>
      </c>
      <c r="V276" s="56"/>
      <c r="W276" s="56"/>
      <c r="X276" s="56"/>
      <c r="Y276" s="56"/>
      <c r="Z276" s="57" t="s">
        <v>26</v>
      </c>
      <c r="AA276" s="56"/>
      <c r="AB276" s="11"/>
      <c r="AC276" s="5"/>
      <c r="AD276" s="5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</row>
    <row r="277" spans="1:47" ht="15" customHeight="1">
      <c r="A277" s="29" t="s">
        <v>3570</v>
      </c>
      <c r="B277" s="29" t="s">
        <v>3571</v>
      </c>
      <c r="C277" s="138" t="s">
        <v>3572</v>
      </c>
      <c r="D277" s="147">
        <v>17.440000000000001</v>
      </c>
      <c r="E277" s="147">
        <f t="shared" si="12"/>
        <v>6.9760000000000009</v>
      </c>
      <c r="F277" s="101">
        <v>3.25</v>
      </c>
      <c r="G277" s="101">
        <v>0.5</v>
      </c>
      <c r="H277" s="101">
        <v>9.3125</v>
      </c>
      <c r="I277" s="53">
        <v>0.18</v>
      </c>
      <c r="J277" s="54">
        <v>1</v>
      </c>
      <c r="K277" s="53" t="s">
        <v>5325</v>
      </c>
      <c r="L277" s="53" t="s">
        <v>5325</v>
      </c>
      <c r="M277" s="53" t="s">
        <v>5325</v>
      </c>
      <c r="N277" s="53" t="s">
        <v>5325</v>
      </c>
      <c r="O277" s="53" t="s">
        <v>5325</v>
      </c>
      <c r="P277" s="54">
        <v>72</v>
      </c>
      <c r="Q277" s="53">
        <v>14</v>
      </c>
      <c r="R277" s="53">
        <v>10</v>
      </c>
      <c r="S277" s="53">
        <v>10</v>
      </c>
      <c r="T277" s="53">
        <v>13</v>
      </c>
      <c r="U277" s="55">
        <f t="shared" si="11"/>
        <v>0.81018518518518523</v>
      </c>
      <c r="V277" s="56"/>
      <c r="W277" s="56"/>
      <c r="X277" s="56"/>
      <c r="Y277" s="56"/>
      <c r="Z277" s="57" t="s">
        <v>26</v>
      </c>
      <c r="AA277" s="56"/>
      <c r="AB277" s="11"/>
      <c r="AC277" s="5"/>
      <c r="AD277" s="5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</row>
    <row r="278" spans="1:47" ht="15" customHeight="1">
      <c r="A278" s="29" t="s">
        <v>3567</v>
      </c>
      <c r="B278" s="29" t="s">
        <v>3568</v>
      </c>
      <c r="C278" s="138" t="s">
        <v>3569</v>
      </c>
      <c r="D278" s="147">
        <v>17.440000000000001</v>
      </c>
      <c r="E278" s="147">
        <f t="shared" si="12"/>
        <v>6.9760000000000009</v>
      </c>
      <c r="F278" s="101">
        <v>3.25</v>
      </c>
      <c r="G278" s="101">
        <v>0.5</v>
      </c>
      <c r="H278" s="101">
        <v>9.3125</v>
      </c>
      <c r="I278" s="53">
        <v>0.18</v>
      </c>
      <c r="J278" s="54">
        <v>1</v>
      </c>
      <c r="K278" s="53" t="s">
        <v>5325</v>
      </c>
      <c r="L278" s="53" t="s">
        <v>5325</v>
      </c>
      <c r="M278" s="53" t="s">
        <v>5325</v>
      </c>
      <c r="N278" s="53" t="s">
        <v>5325</v>
      </c>
      <c r="O278" s="53" t="s">
        <v>5325</v>
      </c>
      <c r="P278" s="54">
        <v>72</v>
      </c>
      <c r="Q278" s="53">
        <v>14</v>
      </c>
      <c r="R278" s="53">
        <v>10</v>
      </c>
      <c r="S278" s="53">
        <v>10</v>
      </c>
      <c r="T278" s="53">
        <v>13</v>
      </c>
      <c r="U278" s="55">
        <f t="shared" si="11"/>
        <v>0.81018518518518523</v>
      </c>
      <c r="V278" s="56"/>
      <c r="W278" s="56"/>
      <c r="X278" s="56"/>
      <c r="Y278" s="56"/>
      <c r="Z278" s="57" t="s">
        <v>26</v>
      </c>
      <c r="AA278" s="56"/>
      <c r="AB278" s="11"/>
      <c r="AC278" s="5"/>
      <c r="AD278" s="5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</row>
    <row r="279" spans="1:47" ht="15" customHeight="1">
      <c r="A279" s="29" t="s">
        <v>3564</v>
      </c>
      <c r="B279" s="29" t="s">
        <v>3565</v>
      </c>
      <c r="C279" s="138" t="s">
        <v>3566</v>
      </c>
      <c r="D279" s="147">
        <v>17.440000000000001</v>
      </c>
      <c r="E279" s="147">
        <f t="shared" si="12"/>
        <v>6.9760000000000009</v>
      </c>
      <c r="F279" s="101">
        <v>3.25</v>
      </c>
      <c r="G279" s="101">
        <v>0.5</v>
      </c>
      <c r="H279" s="101">
        <v>9.3125</v>
      </c>
      <c r="I279" s="53">
        <v>0.18</v>
      </c>
      <c r="J279" s="54">
        <v>1</v>
      </c>
      <c r="K279" s="53" t="s">
        <v>5325</v>
      </c>
      <c r="L279" s="53" t="s">
        <v>5325</v>
      </c>
      <c r="M279" s="53" t="s">
        <v>5325</v>
      </c>
      <c r="N279" s="53" t="s">
        <v>5325</v>
      </c>
      <c r="O279" s="53" t="s">
        <v>5325</v>
      </c>
      <c r="P279" s="54">
        <v>72</v>
      </c>
      <c r="Q279" s="53">
        <v>14</v>
      </c>
      <c r="R279" s="53">
        <v>10</v>
      </c>
      <c r="S279" s="53">
        <v>10</v>
      </c>
      <c r="T279" s="53">
        <v>13</v>
      </c>
      <c r="U279" s="55">
        <f t="shared" si="11"/>
        <v>0.81018518518518523</v>
      </c>
      <c r="V279" s="56"/>
      <c r="W279" s="56"/>
      <c r="X279" s="56"/>
      <c r="Y279" s="56"/>
      <c r="Z279" s="57" t="s">
        <v>26</v>
      </c>
      <c r="AA279" s="56"/>
      <c r="AB279" s="11"/>
      <c r="AC279" s="5"/>
      <c r="AD279" s="5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</row>
    <row r="280" spans="1:47" ht="15" customHeight="1">
      <c r="A280" s="29" t="s">
        <v>5373</v>
      </c>
      <c r="B280" s="29" t="s">
        <v>3591</v>
      </c>
      <c r="C280" s="138" t="s">
        <v>5590</v>
      </c>
      <c r="D280" s="147">
        <v>34.78</v>
      </c>
      <c r="E280" s="147">
        <f t="shared" si="12"/>
        <v>13.912000000000001</v>
      </c>
      <c r="F280" s="101">
        <v>6</v>
      </c>
      <c r="G280" s="101">
        <v>0.5</v>
      </c>
      <c r="H280" s="101">
        <v>9.3125</v>
      </c>
      <c r="I280" s="53">
        <v>0.34</v>
      </c>
      <c r="J280" s="54">
        <v>1</v>
      </c>
      <c r="K280" s="53" t="s">
        <v>5325</v>
      </c>
      <c r="L280" s="53" t="s">
        <v>5325</v>
      </c>
      <c r="M280" s="53" t="s">
        <v>5325</v>
      </c>
      <c r="N280" s="53" t="s">
        <v>5325</v>
      </c>
      <c r="O280" s="53" t="s">
        <v>5325</v>
      </c>
      <c r="P280" s="54">
        <v>72</v>
      </c>
      <c r="Q280" s="53">
        <v>17</v>
      </c>
      <c r="R280" s="53">
        <v>14</v>
      </c>
      <c r="S280" s="53">
        <v>9</v>
      </c>
      <c r="T280" s="53">
        <v>25</v>
      </c>
      <c r="U280" s="55">
        <f t="shared" si="11"/>
        <v>1.2395833333333333</v>
      </c>
      <c r="V280" s="56"/>
      <c r="W280" s="56"/>
      <c r="X280" s="56"/>
      <c r="Y280" s="56"/>
      <c r="Z280" s="57" t="s">
        <v>26</v>
      </c>
      <c r="AA280" s="56"/>
      <c r="AB280" s="11"/>
      <c r="AC280" s="5"/>
      <c r="AD280" s="5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</row>
    <row r="281" spans="1:47" ht="15" customHeight="1">
      <c r="A281" s="29" t="s">
        <v>3588</v>
      </c>
      <c r="B281" s="29" t="s">
        <v>3589</v>
      </c>
      <c r="C281" s="138" t="s">
        <v>3590</v>
      </c>
      <c r="D281" s="147">
        <v>34.78</v>
      </c>
      <c r="E281" s="147">
        <f t="shared" si="12"/>
        <v>13.912000000000001</v>
      </c>
      <c r="F281" s="101">
        <v>6</v>
      </c>
      <c r="G281" s="101">
        <v>0.5</v>
      </c>
      <c r="H281" s="101">
        <v>9.3125</v>
      </c>
      <c r="I281" s="53">
        <v>0.34</v>
      </c>
      <c r="J281" s="54">
        <v>1</v>
      </c>
      <c r="K281" s="53" t="s">
        <v>5325</v>
      </c>
      <c r="L281" s="53" t="s">
        <v>5325</v>
      </c>
      <c r="M281" s="53" t="s">
        <v>5325</v>
      </c>
      <c r="N281" s="53" t="s">
        <v>5325</v>
      </c>
      <c r="O281" s="53" t="s">
        <v>5325</v>
      </c>
      <c r="P281" s="54">
        <v>72</v>
      </c>
      <c r="Q281" s="53">
        <v>17</v>
      </c>
      <c r="R281" s="53">
        <v>14</v>
      </c>
      <c r="S281" s="53">
        <v>9</v>
      </c>
      <c r="T281" s="53">
        <v>25</v>
      </c>
      <c r="U281" s="55">
        <f t="shared" si="11"/>
        <v>1.2395833333333333</v>
      </c>
      <c r="V281" s="56"/>
      <c r="W281" s="56"/>
      <c r="X281" s="56"/>
      <c r="Y281" s="56"/>
      <c r="Z281" s="57" t="s">
        <v>26</v>
      </c>
      <c r="AA281" s="56"/>
      <c r="AB281" s="11"/>
      <c r="AC281" s="5"/>
      <c r="AD281" s="5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</row>
    <row r="282" spans="1:47" ht="15" customHeight="1">
      <c r="A282" s="29" t="s">
        <v>3585</v>
      </c>
      <c r="B282" s="29" t="s">
        <v>3586</v>
      </c>
      <c r="C282" s="138" t="s">
        <v>3587</v>
      </c>
      <c r="D282" s="147">
        <v>34.78</v>
      </c>
      <c r="E282" s="147">
        <f t="shared" si="12"/>
        <v>13.912000000000001</v>
      </c>
      <c r="F282" s="101">
        <v>6</v>
      </c>
      <c r="G282" s="101">
        <v>0.5</v>
      </c>
      <c r="H282" s="101">
        <v>9.3125</v>
      </c>
      <c r="I282" s="53">
        <v>0.34</v>
      </c>
      <c r="J282" s="54">
        <v>1</v>
      </c>
      <c r="K282" s="53" t="s">
        <v>5325</v>
      </c>
      <c r="L282" s="53" t="s">
        <v>5325</v>
      </c>
      <c r="M282" s="53" t="s">
        <v>5325</v>
      </c>
      <c r="N282" s="53" t="s">
        <v>5325</v>
      </c>
      <c r="O282" s="53" t="s">
        <v>5325</v>
      </c>
      <c r="P282" s="54">
        <v>72</v>
      </c>
      <c r="Q282" s="53">
        <v>17</v>
      </c>
      <c r="R282" s="53">
        <v>14</v>
      </c>
      <c r="S282" s="53">
        <v>9</v>
      </c>
      <c r="T282" s="53">
        <v>25</v>
      </c>
      <c r="U282" s="55">
        <f t="shared" si="11"/>
        <v>1.2395833333333333</v>
      </c>
      <c r="V282" s="56"/>
      <c r="W282" s="56"/>
      <c r="X282" s="56"/>
      <c r="Y282" s="56"/>
      <c r="Z282" s="57" t="s">
        <v>26</v>
      </c>
      <c r="AA282" s="56"/>
      <c r="AB282" s="11"/>
      <c r="AC282" s="5"/>
      <c r="AD282" s="5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</row>
    <row r="283" spans="1:47" ht="15" customHeight="1">
      <c r="A283" s="29" t="s">
        <v>3582</v>
      </c>
      <c r="B283" s="29" t="s">
        <v>3583</v>
      </c>
      <c r="C283" s="138" t="s">
        <v>3584</v>
      </c>
      <c r="D283" s="147">
        <v>34.78</v>
      </c>
      <c r="E283" s="147">
        <f t="shared" si="12"/>
        <v>13.912000000000001</v>
      </c>
      <c r="F283" s="101">
        <v>6</v>
      </c>
      <c r="G283" s="101">
        <v>0.5</v>
      </c>
      <c r="H283" s="101">
        <v>9.3125</v>
      </c>
      <c r="I283" s="53">
        <v>0.34</v>
      </c>
      <c r="J283" s="54">
        <v>1</v>
      </c>
      <c r="K283" s="53" t="s">
        <v>5325</v>
      </c>
      <c r="L283" s="53" t="s">
        <v>5325</v>
      </c>
      <c r="M283" s="53" t="s">
        <v>5325</v>
      </c>
      <c r="N283" s="53" t="s">
        <v>5325</v>
      </c>
      <c r="O283" s="53" t="s">
        <v>5325</v>
      </c>
      <c r="P283" s="54">
        <v>72</v>
      </c>
      <c r="Q283" s="53">
        <v>17</v>
      </c>
      <c r="R283" s="53">
        <v>14</v>
      </c>
      <c r="S283" s="53">
        <v>9</v>
      </c>
      <c r="T283" s="53">
        <v>25</v>
      </c>
      <c r="U283" s="55">
        <f t="shared" si="11"/>
        <v>1.2395833333333333</v>
      </c>
      <c r="V283" s="56"/>
      <c r="W283" s="56"/>
      <c r="X283" s="56"/>
      <c r="Y283" s="56"/>
      <c r="Z283" s="57" t="s">
        <v>26</v>
      </c>
      <c r="AA283" s="56"/>
      <c r="AB283" s="11"/>
      <c r="AC283" s="5"/>
      <c r="AD283" s="5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</row>
    <row r="284" spans="1:47" ht="15" customHeight="1">
      <c r="A284" s="29" t="s">
        <v>3579</v>
      </c>
      <c r="B284" s="29" t="s">
        <v>3580</v>
      </c>
      <c r="C284" s="138" t="s">
        <v>3581</v>
      </c>
      <c r="D284" s="147">
        <v>34.78</v>
      </c>
      <c r="E284" s="147">
        <f t="shared" si="12"/>
        <v>13.912000000000001</v>
      </c>
      <c r="F284" s="101">
        <v>6</v>
      </c>
      <c r="G284" s="101">
        <v>0.5</v>
      </c>
      <c r="H284" s="101">
        <v>9.3125</v>
      </c>
      <c r="I284" s="53">
        <v>0.34</v>
      </c>
      <c r="J284" s="54">
        <v>1</v>
      </c>
      <c r="K284" s="53" t="s">
        <v>5325</v>
      </c>
      <c r="L284" s="53" t="s">
        <v>5325</v>
      </c>
      <c r="M284" s="53" t="s">
        <v>5325</v>
      </c>
      <c r="N284" s="53" t="s">
        <v>5325</v>
      </c>
      <c r="O284" s="53" t="s">
        <v>5325</v>
      </c>
      <c r="P284" s="54">
        <v>72</v>
      </c>
      <c r="Q284" s="53">
        <v>17</v>
      </c>
      <c r="R284" s="53">
        <v>14</v>
      </c>
      <c r="S284" s="53">
        <v>9</v>
      </c>
      <c r="T284" s="53">
        <v>25</v>
      </c>
      <c r="U284" s="55">
        <f t="shared" si="11"/>
        <v>1.2395833333333333</v>
      </c>
      <c r="V284" s="56"/>
      <c r="W284" s="56"/>
      <c r="X284" s="56"/>
      <c r="Y284" s="56"/>
      <c r="Z284" s="57" t="s">
        <v>26</v>
      </c>
      <c r="AA284" s="56"/>
      <c r="AB284" s="11"/>
      <c r="AC284" s="5"/>
      <c r="AD284" s="5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</row>
    <row r="285" spans="1:47" ht="15" customHeight="1">
      <c r="A285" s="29" t="s">
        <v>3576</v>
      </c>
      <c r="B285" s="29" t="s">
        <v>3577</v>
      </c>
      <c r="C285" s="138" t="s">
        <v>3578</v>
      </c>
      <c r="D285" s="147">
        <v>34.78</v>
      </c>
      <c r="E285" s="147">
        <f t="shared" si="12"/>
        <v>13.912000000000001</v>
      </c>
      <c r="F285" s="101">
        <v>6</v>
      </c>
      <c r="G285" s="101">
        <v>0.5</v>
      </c>
      <c r="H285" s="101">
        <v>9.3125</v>
      </c>
      <c r="I285" s="53">
        <v>0.34</v>
      </c>
      <c r="J285" s="54">
        <v>1</v>
      </c>
      <c r="K285" s="53" t="s">
        <v>5325</v>
      </c>
      <c r="L285" s="53" t="s">
        <v>5325</v>
      </c>
      <c r="M285" s="53" t="s">
        <v>5325</v>
      </c>
      <c r="N285" s="53" t="s">
        <v>5325</v>
      </c>
      <c r="O285" s="53" t="s">
        <v>5325</v>
      </c>
      <c r="P285" s="54">
        <v>72</v>
      </c>
      <c r="Q285" s="53">
        <v>17</v>
      </c>
      <c r="R285" s="53">
        <v>14</v>
      </c>
      <c r="S285" s="53">
        <v>9</v>
      </c>
      <c r="T285" s="53">
        <v>25</v>
      </c>
      <c r="U285" s="55">
        <f t="shared" si="11"/>
        <v>1.2395833333333333</v>
      </c>
      <c r="V285" s="56"/>
      <c r="W285" s="56"/>
      <c r="X285" s="56"/>
      <c r="Y285" s="56"/>
      <c r="Z285" s="57" t="s">
        <v>26</v>
      </c>
      <c r="AA285" s="56"/>
      <c r="AB285" s="11"/>
      <c r="AC285" s="5"/>
      <c r="AD285" s="5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</row>
    <row r="286" spans="1:47" ht="15" customHeight="1">
      <c r="A286" s="29" t="s">
        <v>3592</v>
      </c>
      <c r="B286" s="29" t="s">
        <v>3593</v>
      </c>
      <c r="C286" s="138" t="s">
        <v>3594</v>
      </c>
      <c r="D286" s="147">
        <v>832.32</v>
      </c>
      <c r="E286" s="147">
        <f t="shared" si="12"/>
        <v>332.92800000000005</v>
      </c>
      <c r="F286" s="101">
        <v>12</v>
      </c>
      <c r="G286" s="101">
        <v>7</v>
      </c>
      <c r="H286" s="101">
        <v>18</v>
      </c>
      <c r="I286" s="53">
        <v>6.5</v>
      </c>
      <c r="J286" s="54">
        <v>1</v>
      </c>
      <c r="K286" s="53">
        <v>12</v>
      </c>
      <c r="L286" s="53">
        <v>7</v>
      </c>
      <c r="M286" s="53">
        <v>18</v>
      </c>
      <c r="N286" s="53">
        <v>6.5</v>
      </c>
      <c r="O286" s="55">
        <f t="shared" si="10"/>
        <v>1512</v>
      </c>
      <c r="P286" s="54">
        <v>1</v>
      </c>
      <c r="Q286" s="53">
        <v>20</v>
      </c>
      <c r="R286" s="53">
        <v>14</v>
      </c>
      <c r="S286" s="53">
        <v>10</v>
      </c>
      <c r="T286" s="53">
        <v>7</v>
      </c>
      <c r="U286" s="55">
        <f t="shared" si="11"/>
        <v>1.6203703703703705</v>
      </c>
      <c r="V286" s="56"/>
      <c r="W286" s="56"/>
      <c r="X286" s="56"/>
      <c r="Y286" s="56"/>
      <c r="Z286" s="57" t="s">
        <v>26</v>
      </c>
      <c r="AA286" s="56"/>
      <c r="AB286" s="11"/>
      <c r="AC286" s="5"/>
      <c r="AD286" s="5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</row>
    <row r="287" spans="1:47" ht="15" customHeight="1">
      <c r="A287" s="29" t="s">
        <v>3549</v>
      </c>
      <c r="B287" s="29" t="s">
        <v>3550</v>
      </c>
      <c r="C287" s="138" t="s">
        <v>3551</v>
      </c>
      <c r="D287" s="147">
        <v>17.440000000000001</v>
      </c>
      <c r="E287" s="147">
        <f t="shared" si="12"/>
        <v>6.9760000000000009</v>
      </c>
      <c r="F287" s="101">
        <v>3.25</v>
      </c>
      <c r="G287" s="101">
        <v>0.5</v>
      </c>
      <c r="H287" s="101">
        <v>9.3125</v>
      </c>
      <c r="I287" s="53">
        <v>0.18</v>
      </c>
      <c r="J287" s="54">
        <v>1</v>
      </c>
      <c r="K287" s="53" t="s">
        <v>5325</v>
      </c>
      <c r="L287" s="53" t="s">
        <v>5325</v>
      </c>
      <c r="M287" s="53" t="s">
        <v>5325</v>
      </c>
      <c r="N287" s="53" t="s">
        <v>5325</v>
      </c>
      <c r="O287" s="53" t="s">
        <v>5325</v>
      </c>
      <c r="P287" s="54">
        <v>72</v>
      </c>
      <c r="Q287" s="53">
        <v>14</v>
      </c>
      <c r="R287" s="53">
        <v>10</v>
      </c>
      <c r="S287" s="53">
        <v>10</v>
      </c>
      <c r="T287" s="53">
        <v>13</v>
      </c>
      <c r="U287" s="55">
        <f t="shared" si="11"/>
        <v>0.81018518518518523</v>
      </c>
      <c r="V287" s="56"/>
      <c r="W287" s="56"/>
      <c r="X287" s="56"/>
      <c r="Y287" s="56"/>
      <c r="Z287" s="57" t="s">
        <v>26</v>
      </c>
      <c r="AA287" s="56"/>
      <c r="AB287" s="11"/>
      <c r="AC287" s="5"/>
      <c r="AD287" s="5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</row>
    <row r="288" spans="1:47" ht="15" customHeight="1">
      <c r="A288" s="29" t="s">
        <v>3546</v>
      </c>
      <c r="B288" s="29" t="s">
        <v>3547</v>
      </c>
      <c r="C288" s="138" t="s">
        <v>3548</v>
      </c>
      <c r="D288" s="147">
        <v>17.440000000000001</v>
      </c>
      <c r="E288" s="147">
        <f t="shared" si="12"/>
        <v>6.9760000000000009</v>
      </c>
      <c r="F288" s="101">
        <v>3.25</v>
      </c>
      <c r="G288" s="101">
        <v>0.5</v>
      </c>
      <c r="H288" s="101">
        <v>9.3125</v>
      </c>
      <c r="I288" s="53">
        <v>0.18</v>
      </c>
      <c r="J288" s="54">
        <v>1</v>
      </c>
      <c r="K288" s="53" t="s">
        <v>5325</v>
      </c>
      <c r="L288" s="53" t="s">
        <v>5325</v>
      </c>
      <c r="M288" s="53" t="s">
        <v>5325</v>
      </c>
      <c r="N288" s="53" t="s">
        <v>5325</v>
      </c>
      <c r="O288" s="53" t="s">
        <v>5325</v>
      </c>
      <c r="P288" s="54">
        <v>72</v>
      </c>
      <c r="Q288" s="53">
        <v>14</v>
      </c>
      <c r="R288" s="53">
        <v>10</v>
      </c>
      <c r="S288" s="53">
        <v>10</v>
      </c>
      <c r="T288" s="53">
        <v>13</v>
      </c>
      <c r="U288" s="55">
        <f t="shared" si="11"/>
        <v>0.81018518518518523</v>
      </c>
      <c r="V288" s="56"/>
      <c r="W288" s="56"/>
      <c r="X288" s="56"/>
      <c r="Y288" s="56"/>
      <c r="Z288" s="57" t="s">
        <v>26</v>
      </c>
      <c r="AA288" s="56"/>
      <c r="AB288" s="11"/>
      <c r="AC288" s="5"/>
      <c r="AD288" s="5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</row>
    <row r="289" spans="1:47" ht="15" customHeight="1">
      <c r="A289" s="29" t="s">
        <v>3543</v>
      </c>
      <c r="B289" s="29" t="s">
        <v>3544</v>
      </c>
      <c r="C289" s="138" t="s">
        <v>3545</v>
      </c>
      <c r="D289" s="147">
        <v>17.440000000000001</v>
      </c>
      <c r="E289" s="147">
        <f t="shared" si="12"/>
        <v>6.9760000000000009</v>
      </c>
      <c r="F289" s="101">
        <v>3.25</v>
      </c>
      <c r="G289" s="101">
        <v>0.5</v>
      </c>
      <c r="H289" s="101">
        <v>9.3125</v>
      </c>
      <c r="I289" s="53">
        <v>0.18</v>
      </c>
      <c r="J289" s="54">
        <v>1</v>
      </c>
      <c r="K289" s="53" t="s">
        <v>5325</v>
      </c>
      <c r="L289" s="53" t="s">
        <v>5325</v>
      </c>
      <c r="M289" s="53" t="s">
        <v>5325</v>
      </c>
      <c r="N289" s="53" t="s">
        <v>5325</v>
      </c>
      <c r="O289" s="53" t="s">
        <v>5325</v>
      </c>
      <c r="P289" s="54">
        <v>72</v>
      </c>
      <c r="Q289" s="53">
        <v>14</v>
      </c>
      <c r="R289" s="53">
        <v>10</v>
      </c>
      <c r="S289" s="53">
        <v>10</v>
      </c>
      <c r="T289" s="53">
        <v>13</v>
      </c>
      <c r="U289" s="55">
        <f t="shared" si="11"/>
        <v>0.81018518518518523</v>
      </c>
      <c r="V289" s="56"/>
      <c r="W289" s="56"/>
      <c r="X289" s="56"/>
      <c r="Y289" s="56"/>
      <c r="Z289" s="57" t="s">
        <v>26</v>
      </c>
      <c r="AA289" s="56"/>
      <c r="AB289" s="11"/>
      <c r="AC289" s="5"/>
      <c r="AD289" s="5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</row>
    <row r="290" spans="1:47" ht="15" customHeight="1">
      <c r="A290" s="29" t="s">
        <v>3540</v>
      </c>
      <c r="B290" s="29" t="s">
        <v>3541</v>
      </c>
      <c r="C290" s="138" t="s">
        <v>3542</v>
      </c>
      <c r="D290" s="147">
        <v>17.440000000000001</v>
      </c>
      <c r="E290" s="147">
        <f t="shared" si="12"/>
        <v>6.9760000000000009</v>
      </c>
      <c r="F290" s="101">
        <v>3.25</v>
      </c>
      <c r="G290" s="101">
        <v>0.5</v>
      </c>
      <c r="H290" s="101">
        <v>9.3125</v>
      </c>
      <c r="I290" s="53">
        <v>0.18</v>
      </c>
      <c r="J290" s="54">
        <v>1</v>
      </c>
      <c r="K290" s="53" t="s">
        <v>5325</v>
      </c>
      <c r="L290" s="53" t="s">
        <v>5325</v>
      </c>
      <c r="M290" s="53" t="s">
        <v>5325</v>
      </c>
      <c r="N290" s="53" t="s">
        <v>5325</v>
      </c>
      <c r="O290" s="53" t="s">
        <v>5325</v>
      </c>
      <c r="P290" s="54">
        <v>72</v>
      </c>
      <c r="Q290" s="53">
        <v>14</v>
      </c>
      <c r="R290" s="53">
        <v>10</v>
      </c>
      <c r="S290" s="53">
        <v>10</v>
      </c>
      <c r="T290" s="53">
        <v>13</v>
      </c>
      <c r="U290" s="55">
        <f t="shared" si="11"/>
        <v>0.81018518518518523</v>
      </c>
      <c r="V290" s="56"/>
      <c r="W290" s="56"/>
      <c r="X290" s="56"/>
      <c r="Y290" s="56"/>
      <c r="Z290" s="57" t="s">
        <v>26</v>
      </c>
      <c r="AA290" s="56"/>
      <c r="AB290" s="11"/>
      <c r="AC290" s="5"/>
      <c r="AD290" s="5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</row>
    <row r="291" spans="1:47" ht="15" customHeight="1">
      <c r="A291" s="29" t="s">
        <v>3537</v>
      </c>
      <c r="B291" s="29" t="s">
        <v>3538</v>
      </c>
      <c r="C291" s="138" t="s">
        <v>3539</v>
      </c>
      <c r="D291" s="147">
        <v>17.440000000000001</v>
      </c>
      <c r="E291" s="147">
        <f t="shared" si="12"/>
        <v>6.9760000000000009</v>
      </c>
      <c r="F291" s="101">
        <v>3.25</v>
      </c>
      <c r="G291" s="101">
        <v>0.5</v>
      </c>
      <c r="H291" s="101">
        <v>9.3125</v>
      </c>
      <c r="I291" s="53">
        <v>0.18</v>
      </c>
      <c r="J291" s="54">
        <v>1</v>
      </c>
      <c r="K291" s="53" t="s">
        <v>5325</v>
      </c>
      <c r="L291" s="53" t="s">
        <v>5325</v>
      </c>
      <c r="M291" s="53" t="s">
        <v>5325</v>
      </c>
      <c r="N291" s="53" t="s">
        <v>5325</v>
      </c>
      <c r="O291" s="53" t="s">
        <v>5325</v>
      </c>
      <c r="P291" s="54">
        <v>72</v>
      </c>
      <c r="Q291" s="53">
        <v>14</v>
      </c>
      <c r="R291" s="53">
        <v>10</v>
      </c>
      <c r="S291" s="53">
        <v>10</v>
      </c>
      <c r="T291" s="53">
        <v>13</v>
      </c>
      <c r="U291" s="55">
        <f t="shared" si="11"/>
        <v>0.81018518518518523</v>
      </c>
      <c r="V291" s="56"/>
      <c r="W291" s="56"/>
      <c r="X291" s="56"/>
      <c r="Y291" s="56"/>
      <c r="Z291" s="57" t="s">
        <v>26</v>
      </c>
      <c r="AA291" s="56"/>
      <c r="AB291" s="11"/>
      <c r="AC291" s="5"/>
      <c r="AD291" s="5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</row>
    <row r="292" spans="1:47" ht="15" customHeight="1">
      <c r="A292" s="29" t="s">
        <v>3561</v>
      </c>
      <c r="B292" s="29" t="s">
        <v>3562</v>
      </c>
      <c r="C292" s="138" t="s">
        <v>3563</v>
      </c>
      <c r="D292" s="147">
        <v>34.78</v>
      </c>
      <c r="E292" s="147">
        <f t="shared" si="12"/>
        <v>13.912000000000001</v>
      </c>
      <c r="F292" s="101">
        <v>3.25</v>
      </c>
      <c r="G292" s="101">
        <v>0.5</v>
      </c>
      <c r="H292" s="101">
        <v>9.3125</v>
      </c>
      <c r="I292" s="53">
        <v>0.34</v>
      </c>
      <c r="J292" s="54">
        <v>1</v>
      </c>
      <c r="K292" s="53" t="s">
        <v>5325</v>
      </c>
      <c r="L292" s="53" t="s">
        <v>5325</v>
      </c>
      <c r="M292" s="53" t="s">
        <v>5325</v>
      </c>
      <c r="N292" s="53" t="s">
        <v>5325</v>
      </c>
      <c r="O292" s="53" t="s">
        <v>5325</v>
      </c>
      <c r="P292" s="54">
        <v>72</v>
      </c>
      <c r="Q292" s="53">
        <v>17</v>
      </c>
      <c r="R292" s="53">
        <v>14</v>
      </c>
      <c r="S292" s="53">
        <v>9</v>
      </c>
      <c r="T292" s="53">
        <v>25</v>
      </c>
      <c r="U292" s="55">
        <f t="shared" si="11"/>
        <v>1.2395833333333333</v>
      </c>
      <c r="V292" s="56"/>
      <c r="W292" s="56"/>
      <c r="X292" s="56"/>
      <c r="Y292" s="56"/>
      <c r="Z292" s="57" t="s">
        <v>26</v>
      </c>
      <c r="AA292" s="56"/>
      <c r="AB292" s="11"/>
      <c r="AC292" s="5"/>
      <c r="AD292" s="5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</row>
    <row r="293" spans="1:47" ht="15" customHeight="1">
      <c r="A293" s="29" t="s">
        <v>3558</v>
      </c>
      <c r="B293" s="29" t="s">
        <v>3559</v>
      </c>
      <c r="C293" s="138" t="s">
        <v>3560</v>
      </c>
      <c r="D293" s="147">
        <v>34.78</v>
      </c>
      <c r="E293" s="147">
        <f t="shared" si="12"/>
        <v>13.912000000000001</v>
      </c>
      <c r="F293" s="101">
        <v>3.25</v>
      </c>
      <c r="G293" s="101">
        <v>0.5</v>
      </c>
      <c r="H293" s="101">
        <v>9.3125</v>
      </c>
      <c r="I293" s="53">
        <v>0.34</v>
      </c>
      <c r="J293" s="54">
        <v>1</v>
      </c>
      <c r="K293" s="53" t="s">
        <v>5325</v>
      </c>
      <c r="L293" s="53" t="s">
        <v>5325</v>
      </c>
      <c r="M293" s="53" t="s">
        <v>5325</v>
      </c>
      <c r="N293" s="53" t="s">
        <v>5325</v>
      </c>
      <c r="O293" s="53" t="s">
        <v>5325</v>
      </c>
      <c r="P293" s="54">
        <v>72</v>
      </c>
      <c r="Q293" s="53">
        <v>17</v>
      </c>
      <c r="R293" s="53">
        <v>14</v>
      </c>
      <c r="S293" s="53">
        <v>9</v>
      </c>
      <c r="T293" s="53">
        <v>25</v>
      </c>
      <c r="U293" s="55">
        <f t="shared" si="11"/>
        <v>1.2395833333333333</v>
      </c>
      <c r="V293" s="56"/>
      <c r="W293" s="56"/>
      <c r="X293" s="56"/>
      <c r="Y293" s="56"/>
      <c r="Z293" s="57" t="s">
        <v>26</v>
      </c>
      <c r="AA293" s="56"/>
      <c r="AB293" s="11"/>
      <c r="AC293" s="5"/>
      <c r="AD293" s="5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</row>
    <row r="294" spans="1:47" ht="15" customHeight="1">
      <c r="A294" s="29" t="s">
        <v>3555</v>
      </c>
      <c r="B294" s="29" t="s">
        <v>3556</v>
      </c>
      <c r="C294" s="138" t="s">
        <v>3557</v>
      </c>
      <c r="D294" s="147">
        <v>34.78</v>
      </c>
      <c r="E294" s="147">
        <f t="shared" si="12"/>
        <v>13.912000000000001</v>
      </c>
      <c r="F294" s="101">
        <v>3.25</v>
      </c>
      <c r="G294" s="101">
        <v>0.5</v>
      </c>
      <c r="H294" s="101">
        <v>9.3125</v>
      </c>
      <c r="I294" s="53">
        <v>0.34</v>
      </c>
      <c r="J294" s="54">
        <v>1</v>
      </c>
      <c r="K294" s="53" t="s">
        <v>5325</v>
      </c>
      <c r="L294" s="53" t="s">
        <v>5325</v>
      </c>
      <c r="M294" s="53" t="s">
        <v>5325</v>
      </c>
      <c r="N294" s="53" t="s">
        <v>5325</v>
      </c>
      <c r="O294" s="53" t="s">
        <v>5325</v>
      </c>
      <c r="P294" s="54">
        <v>72</v>
      </c>
      <c r="Q294" s="53">
        <v>17</v>
      </c>
      <c r="R294" s="53">
        <v>14</v>
      </c>
      <c r="S294" s="53">
        <v>9</v>
      </c>
      <c r="T294" s="53">
        <v>25</v>
      </c>
      <c r="U294" s="55">
        <f t="shared" si="11"/>
        <v>1.2395833333333333</v>
      </c>
      <c r="V294" s="56"/>
      <c r="W294" s="56"/>
      <c r="X294" s="56"/>
      <c r="Y294" s="56"/>
      <c r="Z294" s="57" t="s">
        <v>26</v>
      </c>
      <c r="AA294" s="56"/>
      <c r="AB294" s="11"/>
      <c r="AC294" s="5"/>
      <c r="AD294" s="5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</row>
    <row r="295" spans="1:47" ht="15" customHeight="1">
      <c r="A295" s="29" t="s">
        <v>3552</v>
      </c>
      <c r="B295" s="29" t="s">
        <v>3553</v>
      </c>
      <c r="C295" s="138" t="s">
        <v>3554</v>
      </c>
      <c r="D295" s="147">
        <v>34.78</v>
      </c>
      <c r="E295" s="147">
        <f t="shared" si="12"/>
        <v>13.912000000000001</v>
      </c>
      <c r="F295" s="101">
        <v>3.25</v>
      </c>
      <c r="G295" s="101">
        <v>0.5</v>
      </c>
      <c r="H295" s="101">
        <v>9.3125</v>
      </c>
      <c r="I295" s="53">
        <v>0.34</v>
      </c>
      <c r="J295" s="54">
        <v>1</v>
      </c>
      <c r="K295" s="53" t="s">
        <v>5325</v>
      </c>
      <c r="L295" s="53" t="s">
        <v>5325</v>
      </c>
      <c r="M295" s="53" t="s">
        <v>5325</v>
      </c>
      <c r="N295" s="53" t="s">
        <v>5325</v>
      </c>
      <c r="O295" s="53" t="s">
        <v>5325</v>
      </c>
      <c r="P295" s="54">
        <v>72</v>
      </c>
      <c r="Q295" s="53">
        <v>17</v>
      </c>
      <c r="R295" s="53">
        <v>14</v>
      </c>
      <c r="S295" s="53">
        <v>9</v>
      </c>
      <c r="T295" s="53">
        <v>25</v>
      </c>
      <c r="U295" s="55">
        <f t="shared" si="11"/>
        <v>1.2395833333333333</v>
      </c>
      <c r="V295" s="56"/>
      <c r="W295" s="56"/>
      <c r="X295" s="56"/>
      <c r="Y295" s="56"/>
      <c r="Z295" s="57" t="s">
        <v>26</v>
      </c>
      <c r="AA295" s="56"/>
      <c r="AB295" s="11"/>
      <c r="AC295" s="5"/>
      <c r="AD295" s="5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</row>
    <row r="296" spans="1:47" ht="15" customHeight="1">
      <c r="A296" s="29" t="s">
        <v>5129</v>
      </c>
      <c r="B296" s="29" t="s">
        <v>5130</v>
      </c>
      <c r="C296" s="138" t="s">
        <v>5131</v>
      </c>
      <c r="D296" s="147">
        <v>6.49</v>
      </c>
      <c r="E296" s="147">
        <f t="shared" si="12"/>
        <v>2.5960000000000001</v>
      </c>
      <c r="F296" s="101">
        <v>2</v>
      </c>
      <c r="G296" s="101">
        <v>0.375</v>
      </c>
      <c r="H296" s="101">
        <v>6.75</v>
      </c>
      <c r="I296" s="53">
        <v>0.05</v>
      </c>
      <c r="J296" s="54">
        <v>12</v>
      </c>
      <c r="K296" s="53">
        <v>6.5</v>
      </c>
      <c r="L296" s="53">
        <v>4.25</v>
      </c>
      <c r="M296" s="53">
        <v>2</v>
      </c>
      <c r="N296" s="53">
        <v>0.6</v>
      </c>
      <c r="O296" s="55">
        <f t="shared" si="10"/>
        <v>55.25</v>
      </c>
      <c r="P296" s="54">
        <v>240</v>
      </c>
      <c r="Q296" s="53">
        <v>20</v>
      </c>
      <c r="R296" s="53">
        <v>14.5</v>
      </c>
      <c r="S296" s="53">
        <v>6.5</v>
      </c>
      <c r="T296" s="53">
        <v>14.15</v>
      </c>
      <c r="U296" s="55">
        <f t="shared" si="11"/>
        <v>1.0908564814814814</v>
      </c>
      <c r="V296" s="56"/>
      <c r="W296" s="56"/>
      <c r="X296" s="56"/>
      <c r="Y296" s="56"/>
      <c r="Z296" s="57" t="s">
        <v>26</v>
      </c>
      <c r="AA296" s="56"/>
      <c r="AB296" s="21"/>
      <c r="AC296" s="21"/>
      <c r="AD296" s="21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</row>
    <row r="297" spans="1:47" ht="15" customHeight="1">
      <c r="A297" s="29" t="s">
        <v>5132</v>
      </c>
      <c r="B297" s="29" t="s">
        <v>5152</v>
      </c>
      <c r="C297" s="138" t="s">
        <v>5136</v>
      </c>
      <c r="D297" s="147">
        <v>6.49</v>
      </c>
      <c r="E297" s="147">
        <f t="shared" si="12"/>
        <v>2.5960000000000001</v>
      </c>
      <c r="F297" s="101">
        <v>2</v>
      </c>
      <c r="G297" s="101">
        <v>0.375</v>
      </c>
      <c r="H297" s="101">
        <v>6.75</v>
      </c>
      <c r="I297" s="53">
        <v>0.05</v>
      </c>
      <c r="J297" s="54">
        <v>12</v>
      </c>
      <c r="K297" s="53">
        <v>6.5</v>
      </c>
      <c r="L297" s="53">
        <v>4.25</v>
      </c>
      <c r="M297" s="53">
        <v>2</v>
      </c>
      <c r="N297" s="53">
        <v>0.6</v>
      </c>
      <c r="O297" s="55">
        <f t="shared" si="10"/>
        <v>55.25</v>
      </c>
      <c r="P297" s="54">
        <v>240</v>
      </c>
      <c r="Q297" s="53">
        <v>20</v>
      </c>
      <c r="R297" s="53">
        <v>14.5</v>
      </c>
      <c r="S297" s="53">
        <v>6.5</v>
      </c>
      <c r="T297" s="53">
        <v>14.15</v>
      </c>
      <c r="U297" s="55">
        <f t="shared" si="11"/>
        <v>1.0908564814814814</v>
      </c>
      <c r="V297" s="56"/>
      <c r="W297" s="56"/>
      <c r="X297" s="56"/>
      <c r="Y297" s="56"/>
      <c r="Z297" s="57" t="s">
        <v>26</v>
      </c>
      <c r="AA297" s="56"/>
      <c r="AB297" s="21"/>
      <c r="AC297" s="21"/>
      <c r="AD297" s="21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</row>
    <row r="298" spans="1:47" ht="15" customHeight="1">
      <c r="A298" s="29" t="s">
        <v>5133</v>
      </c>
      <c r="B298" s="29" t="s">
        <v>5153</v>
      </c>
      <c r="C298" s="138" t="s">
        <v>5137</v>
      </c>
      <c r="D298" s="147">
        <v>6.49</v>
      </c>
      <c r="E298" s="147">
        <f t="shared" si="12"/>
        <v>2.5960000000000001</v>
      </c>
      <c r="F298" s="101">
        <v>2</v>
      </c>
      <c r="G298" s="101">
        <v>0.375</v>
      </c>
      <c r="H298" s="101">
        <v>6.75</v>
      </c>
      <c r="I298" s="53">
        <v>0.05</v>
      </c>
      <c r="J298" s="54">
        <v>12</v>
      </c>
      <c r="K298" s="53">
        <v>6.5</v>
      </c>
      <c r="L298" s="53">
        <v>4.25</v>
      </c>
      <c r="M298" s="53">
        <v>2</v>
      </c>
      <c r="N298" s="53">
        <v>0.6</v>
      </c>
      <c r="O298" s="55">
        <f t="shared" si="10"/>
        <v>55.25</v>
      </c>
      <c r="P298" s="54">
        <v>240</v>
      </c>
      <c r="Q298" s="53">
        <v>20</v>
      </c>
      <c r="R298" s="53">
        <v>14.5</v>
      </c>
      <c r="S298" s="53">
        <v>6.5</v>
      </c>
      <c r="T298" s="53">
        <v>14.15</v>
      </c>
      <c r="U298" s="55">
        <f t="shared" si="11"/>
        <v>1.0908564814814814</v>
      </c>
      <c r="V298" s="56"/>
      <c r="W298" s="56"/>
      <c r="X298" s="56"/>
      <c r="Y298" s="56"/>
      <c r="Z298" s="57" t="s">
        <v>26</v>
      </c>
      <c r="AA298" s="56"/>
      <c r="AB298" s="21"/>
      <c r="AC298" s="21"/>
      <c r="AD298" s="21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</row>
    <row r="299" spans="1:47" ht="15" customHeight="1">
      <c r="A299" s="29" t="s">
        <v>5134</v>
      </c>
      <c r="B299" s="29" t="s">
        <v>5154</v>
      </c>
      <c r="C299" s="138" t="s">
        <v>5138</v>
      </c>
      <c r="D299" s="147">
        <v>6.49</v>
      </c>
      <c r="E299" s="147">
        <f t="shared" si="12"/>
        <v>2.5960000000000001</v>
      </c>
      <c r="F299" s="101">
        <v>2</v>
      </c>
      <c r="G299" s="101">
        <v>0.375</v>
      </c>
      <c r="H299" s="101">
        <v>6.75</v>
      </c>
      <c r="I299" s="53">
        <v>0.05</v>
      </c>
      <c r="J299" s="54">
        <v>12</v>
      </c>
      <c r="K299" s="53">
        <v>6.5</v>
      </c>
      <c r="L299" s="53">
        <v>4.25</v>
      </c>
      <c r="M299" s="53">
        <v>2</v>
      </c>
      <c r="N299" s="53">
        <v>0.6</v>
      </c>
      <c r="O299" s="55">
        <f t="shared" si="10"/>
        <v>55.25</v>
      </c>
      <c r="P299" s="54">
        <v>240</v>
      </c>
      <c r="Q299" s="53">
        <v>20</v>
      </c>
      <c r="R299" s="53">
        <v>14.5</v>
      </c>
      <c r="S299" s="53">
        <v>6.5</v>
      </c>
      <c r="T299" s="53">
        <v>14.15</v>
      </c>
      <c r="U299" s="55">
        <f t="shared" si="11"/>
        <v>1.0908564814814814</v>
      </c>
      <c r="V299" s="56"/>
      <c r="W299" s="56"/>
      <c r="X299" s="56"/>
      <c r="Y299" s="56"/>
      <c r="Z299" s="57" t="s">
        <v>26</v>
      </c>
      <c r="AA299" s="56"/>
      <c r="AB299" s="21"/>
      <c r="AC299" s="21"/>
      <c r="AD299" s="21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</row>
    <row r="300" spans="1:47" ht="15" customHeight="1">
      <c r="A300" s="29" t="s">
        <v>5135</v>
      </c>
      <c r="B300" s="29" t="s">
        <v>5155</v>
      </c>
      <c r="C300" s="138" t="s">
        <v>5139</v>
      </c>
      <c r="D300" s="147">
        <v>6.49</v>
      </c>
      <c r="E300" s="147">
        <f t="shared" si="12"/>
        <v>2.5960000000000001</v>
      </c>
      <c r="F300" s="101">
        <v>2</v>
      </c>
      <c r="G300" s="101">
        <v>0.375</v>
      </c>
      <c r="H300" s="101">
        <v>6.75</v>
      </c>
      <c r="I300" s="53">
        <v>0.05</v>
      </c>
      <c r="J300" s="54">
        <v>12</v>
      </c>
      <c r="K300" s="53">
        <v>6.5</v>
      </c>
      <c r="L300" s="53">
        <v>4.25</v>
      </c>
      <c r="M300" s="53">
        <v>2</v>
      </c>
      <c r="N300" s="53">
        <v>0.6</v>
      </c>
      <c r="O300" s="55">
        <f t="shared" si="10"/>
        <v>55.25</v>
      </c>
      <c r="P300" s="54">
        <v>240</v>
      </c>
      <c r="Q300" s="53">
        <v>20</v>
      </c>
      <c r="R300" s="53">
        <v>14.5</v>
      </c>
      <c r="S300" s="53">
        <v>6.5</v>
      </c>
      <c r="T300" s="53">
        <v>14.15</v>
      </c>
      <c r="U300" s="55">
        <f t="shared" si="11"/>
        <v>1.0908564814814814</v>
      </c>
      <c r="V300" s="56"/>
      <c r="W300" s="56"/>
      <c r="X300" s="56"/>
      <c r="Y300" s="56"/>
      <c r="Z300" s="57" t="s">
        <v>26</v>
      </c>
      <c r="AA300" s="56"/>
      <c r="AB300" s="21"/>
      <c r="AC300" s="21"/>
      <c r="AD300" s="21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</row>
    <row r="301" spans="1:47" ht="15" customHeight="1">
      <c r="A301" s="29" t="s">
        <v>5140</v>
      </c>
      <c r="B301" s="29" t="s">
        <v>5156</v>
      </c>
      <c r="C301" s="138" t="s">
        <v>5146</v>
      </c>
      <c r="D301" s="147">
        <v>6.49</v>
      </c>
      <c r="E301" s="147">
        <f t="shared" si="12"/>
        <v>2.5960000000000001</v>
      </c>
      <c r="F301" s="101">
        <v>2</v>
      </c>
      <c r="G301" s="101">
        <v>0.375</v>
      </c>
      <c r="H301" s="101">
        <v>6.75</v>
      </c>
      <c r="I301" s="53">
        <v>0.05</v>
      </c>
      <c r="J301" s="54">
        <v>12</v>
      </c>
      <c r="K301" s="53">
        <v>6.5</v>
      </c>
      <c r="L301" s="53">
        <v>4.25</v>
      </c>
      <c r="M301" s="53">
        <v>2</v>
      </c>
      <c r="N301" s="53">
        <v>0.6</v>
      </c>
      <c r="O301" s="55">
        <f t="shared" si="10"/>
        <v>55.25</v>
      </c>
      <c r="P301" s="54">
        <v>240</v>
      </c>
      <c r="Q301" s="53">
        <v>20</v>
      </c>
      <c r="R301" s="53">
        <v>14.5</v>
      </c>
      <c r="S301" s="53">
        <v>6.5</v>
      </c>
      <c r="T301" s="53">
        <v>14.15</v>
      </c>
      <c r="U301" s="55">
        <f t="shared" si="11"/>
        <v>1.0908564814814814</v>
      </c>
      <c r="V301" s="56"/>
      <c r="W301" s="56"/>
      <c r="X301" s="56"/>
      <c r="Y301" s="56"/>
      <c r="Z301" s="57" t="s">
        <v>26</v>
      </c>
      <c r="AA301" s="56"/>
      <c r="AB301" s="21"/>
      <c r="AC301" s="21"/>
      <c r="AD301" s="21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</row>
    <row r="302" spans="1:47" ht="15" customHeight="1">
      <c r="A302" s="29" t="s">
        <v>5141</v>
      </c>
      <c r="B302" s="29" t="s">
        <v>5157</v>
      </c>
      <c r="C302" s="138" t="s">
        <v>5147</v>
      </c>
      <c r="D302" s="147">
        <v>6.49</v>
      </c>
      <c r="E302" s="147">
        <f t="shared" si="12"/>
        <v>2.5960000000000001</v>
      </c>
      <c r="F302" s="101">
        <v>2</v>
      </c>
      <c r="G302" s="101">
        <v>0.375</v>
      </c>
      <c r="H302" s="101">
        <v>6.75</v>
      </c>
      <c r="I302" s="53">
        <v>0.05</v>
      </c>
      <c r="J302" s="54">
        <v>12</v>
      </c>
      <c r="K302" s="53">
        <v>6.5</v>
      </c>
      <c r="L302" s="53">
        <v>4.25</v>
      </c>
      <c r="M302" s="53">
        <v>2</v>
      </c>
      <c r="N302" s="53">
        <v>0.6</v>
      </c>
      <c r="O302" s="55">
        <f t="shared" si="10"/>
        <v>55.25</v>
      </c>
      <c r="P302" s="54">
        <v>240</v>
      </c>
      <c r="Q302" s="53">
        <v>20</v>
      </c>
      <c r="R302" s="53">
        <v>14.5</v>
      </c>
      <c r="S302" s="53">
        <v>6.5</v>
      </c>
      <c r="T302" s="53">
        <v>14.15</v>
      </c>
      <c r="U302" s="55">
        <f t="shared" si="11"/>
        <v>1.0908564814814814</v>
      </c>
      <c r="V302" s="56"/>
      <c r="W302" s="56"/>
      <c r="X302" s="56"/>
      <c r="Y302" s="56"/>
      <c r="Z302" s="57" t="s">
        <v>26</v>
      </c>
      <c r="AA302" s="56"/>
      <c r="AB302" s="21"/>
      <c r="AC302" s="21"/>
      <c r="AD302" s="21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</row>
    <row r="303" spans="1:47" ht="15" customHeight="1">
      <c r="A303" s="29" t="s">
        <v>5142</v>
      </c>
      <c r="B303" s="29" t="s">
        <v>5158</v>
      </c>
      <c r="C303" s="138" t="s">
        <v>5148</v>
      </c>
      <c r="D303" s="147">
        <v>6.49</v>
      </c>
      <c r="E303" s="147">
        <f t="shared" si="12"/>
        <v>2.5960000000000001</v>
      </c>
      <c r="F303" s="101">
        <v>2</v>
      </c>
      <c r="G303" s="101">
        <v>0.375</v>
      </c>
      <c r="H303" s="101">
        <v>6.75</v>
      </c>
      <c r="I303" s="53">
        <v>0.05</v>
      </c>
      <c r="J303" s="54">
        <v>12</v>
      </c>
      <c r="K303" s="53">
        <v>6.5</v>
      </c>
      <c r="L303" s="53">
        <v>4.25</v>
      </c>
      <c r="M303" s="53">
        <v>2</v>
      </c>
      <c r="N303" s="53">
        <v>0.6</v>
      </c>
      <c r="O303" s="55">
        <f t="shared" si="10"/>
        <v>55.25</v>
      </c>
      <c r="P303" s="54">
        <v>240</v>
      </c>
      <c r="Q303" s="53">
        <v>20</v>
      </c>
      <c r="R303" s="53">
        <v>14.5</v>
      </c>
      <c r="S303" s="53">
        <v>6.5</v>
      </c>
      <c r="T303" s="53">
        <v>14.15</v>
      </c>
      <c r="U303" s="55">
        <f t="shared" si="11"/>
        <v>1.0908564814814814</v>
      </c>
      <c r="V303" s="56"/>
      <c r="W303" s="56"/>
      <c r="X303" s="56"/>
      <c r="Y303" s="56"/>
      <c r="Z303" s="57" t="s">
        <v>26</v>
      </c>
      <c r="AA303" s="56"/>
      <c r="AB303" s="21"/>
      <c r="AC303" s="21"/>
      <c r="AD303" s="21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</row>
    <row r="304" spans="1:47" ht="15" customHeight="1">
      <c r="A304" s="29" t="s">
        <v>5143</v>
      </c>
      <c r="B304" s="29" t="s">
        <v>5159</v>
      </c>
      <c r="C304" s="138" t="s">
        <v>5149</v>
      </c>
      <c r="D304" s="147">
        <v>6.49</v>
      </c>
      <c r="E304" s="147">
        <f t="shared" si="12"/>
        <v>2.5960000000000001</v>
      </c>
      <c r="F304" s="101">
        <v>2</v>
      </c>
      <c r="G304" s="101">
        <v>0.375</v>
      </c>
      <c r="H304" s="101">
        <v>6.75</v>
      </c>
      <c r="I304" s="53">
        <v>0.05</v>
      </c>
      <c r="J304" s="54">
        <v>12</v>
      </c>
      <c r="K304" s="53">
        <v>6.5</v>
      </c>
      <c r="L304" s="53">
        <v>4.25</v>
      </c>
      <c r="M304" s="53">
        <v>2</v>
      </c>
      <c r="N304" s="53">
        <v>0.6</v>
      </c>
      <c r="O304" s="55">
        <f t="shared" si="10"/>
        <v>55.25</v>
      </c>
      <c r="P304" s="54">
        <v>240</v>
      </c>
      <c r="Q304" s="53">
        <v>20</v>
      </c>
      <c r="R304" s="53">
        <v>14.5</v>
      </c>
      <c r="S304" s="53">
        <v>6.5</v>
      </c>
      <c r="T304" s="53">
        <v>14.15</v>
      </c>
      <c r="U304" s="55">
        <f t="shared" si="11"/>
        <v>1.0908564814814814</v>
      </c>
      <c r="V304" s="56"/>
      <c r="W304" s="56"/>
      <c r="X304" s="56"/>
      <c r="Y304" s="56"/>
      <c r="Z304" s="57" t="s">
        <v>26</v>
      </c>
      <c r="AA304" s="56"/>
      <c r="AB304" s="21"/>
      <c r="AC304" s="21"/>
      <c r="AD304" s="21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</row>
    <row r="305" spans="1:47" ht="15" customHeight="1">
      <c r="A305" s="29" t="s">
        <v>5144</v>
      </c>
      <c r="B305" s="29" t="s">
        <v>5160</v>
      </c>
      <c r="C305" s="138" t="s">
        <v>5150</v>
      </c>
      <c r="D305" s="147">
        <v>6.49</v>
      </c>
      <c r="E305" s="147">
        <f t="shared" si="12"/>
        <v>2.5960000000000001</v>
      </c>
      <c r="F305" s="101">
        <v>2</v>
      </c>
      <c r="G305" s="101">
        <v>0.375</v>
      </c>
      <c r="H305" s="101">
        <v>6.75</v>
      </c>
      <c r="I305" s="53">
        <v>0.05</v>
      </c>
      <c r="J305" s="54">
        <v>12</v>
      </c>
      <c r="K305" s="53">
        <v>6.5</v>
      </c>
      <c r="L305" s="53">
        <v>4.25</v>
      </c>
      <c r="M305" s="53">
        <v>2</v>
      </c>
      <c r="N305" s="53">
        <v>0.6</v>
      </c>
      <c r="O305" s="55">
        <f t="shared" si="10"/>
        <v>55.25</v>
      </c>
      <c r="P305" s="54">
        <v>240</v>
      </c>
      <c r="Q305" s="53">
        <v>20</v>
      </c>
      <c r="R305" s="53">
        <v>14.5</v>
      </c>
      <c r="S305" s="53">
        <v>6.5</v>
      </c>
      <c r="T305" s="53">
        <v>14.15</v>
      </c>
      <c r="U305" s="55">
        <f t="shared" si="11"/>
        <v>1.0908564814814814</v>
      </c>
      <c r="V305" s="56"/>
      <c r="W305" s="56"/>
      <c r="X305" s="56"/>
      <c r="Y305" s="56"/>
      <c r="Z305" s="57" t="s">
        <v>26</v>
      </c>
      <c r="AA305" s="56"/>
      <c r="AB305" s="21"/>
      <c r="AC305" s="21"/>
      <c r="AD305" s="21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</row>
    <row r="306" spans="1:47" ht="15" customHeight="1">
      <c r="A306" s="29" t="s">
        <v>5145</v>
      </c>
      <c r="B306" s="29" t="s">
        <v>5161</v>
      </c>
      <c r="C306" s="138" t="s">
        <v>5151</v>
      </c>
      <c r="D306" s="147">
        <v>6.49</v>
      </c>
      <c r="E306" s="147">
        <f t="shared" si="12"/>
        <v>2.5960000000000001</v>
      </c>
      <c r="F306" s="101">
        <v>2</v>
      </c>
      <c r="G306" s="101">
        <v>0.375</v>
      </c>
      <c r="H306" s="101">
        <v>6.75</v>
      </c>
      <c r="I306" s="53">
        <v>0.05</v>
      </c>
      <c r="J306" s="54">
        <v>12</v>
      </c>
      <c r="K306" s="53">
        <v>6.5</v>
      </c>
      <c r="L306" s="53">
        <v>4.25</v>
      </c>
      <c r="M306" s="53">
        <v>2</v>
      </c>
      <c r="N306" s="53">
        <v>0.6</v>
      </c>
      <c r="O306" s="55">
        <f t="shared" si="10"/>
        <v>55.25</v>
      </c>
      <c r="P306" s="54">
        <v>240</v>
      </c>
      <c r="Q306" s="53">
        <v>20</v>
      </c>
      <c r="R306" s="53">
        <v>14.5</v>
      </c>
      <c r="S306" s="53">
        <v>6.5</v>
      </c>
      <c r="T306" s="53">
        <v>14.15</v>
      </c>
      <c r="U306" s="55">
        <f t="shared" si="11"/>
        <v>1.0908564814814814</v>
      </c>
      <c r="V306" s="56"/>
      <c r="W306" s="56"/>
      <c r="X306" s="56"/>
      <c r="Y306" s="56"/>
      <c r="Z306" s="57" t="s">
        <v>26</v>
      </c>
      <c r="AA306" s="56"/>
      <c r="AB306" s="21"/>
      <c r="AC306" s="21"/>
      <c r="AD306" s="21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</row>
    <row r="307" spans="1:47" ht="15" customHeight="1">
      <c r="A307" s="58" t="s">
        <v>3735</v>
      </c>
      <c r="B307" s="58" t="s">
        <v>3736</v>
      </c>
      <c r="C307" s="138" t="s">
        <v>3737</v>
      </c>
      <c r="D307" s="147">
        <v>3.29</v>
      </c>
      <c r="E307" s="147">
        <f t="shared" si="12"/>
        <v>1.3160000000000001</v>
      </c>
      <c r="F307" s="131">
        <v>1.875</v>
      </c>
      <c r="G307" s="131">
        <v>0.375</v>
      </c>
      <c r="H307" s="131">
        <v>7.25</v>
      </c>
      <c r="I307" s="59">
        <v>0.04</v>
      </c>
      <c r="J307" s="60">
        <v>12</v>
      </c>
      <c r="K307" s="59">
        <v>7.375</v>
      </c>
      <c r="L307" s="59">
        <v>4</v>
      </c>
      <c r="M307" s="59">
        <v>2.25</v>
      </c>
      <c r="N307" s="59">
        <v>0.6</v>
      </c>
      <c r="O307" s="59">
        <f t="shared" ref="O307" si="13">K307*L307*M307</f>
        <v>66.375</v>
      </c>
      <c r="P307" s="60">
        <v>144</v>
      </c>
      <c r="Q307" s="59">
        <v>10</v>
      </c>
      <c r="R307" s="59">
        <v>13</v>
      </c>
      <c r="S307" s="59">
        <v>10.25</v>
      </c>
      <c r="T307" s="59">
        <v>8.5</v>
      </c>
      <c r="U307" s="59">
        <f t="shared" ref="U307" si="14">Q307*R307*S307/1728</f>
        <v>0.77112268518518523</v>
      </c>
      <c r="V307" s="61"/>
      <c r="W307" s="61"/>
      <c r="X307" s="61"/>
      <c r="Y307" s="61"/>
      <c r="Z307" s="57" t="s">
        <v>26</v>
      </c>
      <c r="AA307" s="61"/>
    </row>
    <row r="308" spans="1:47" ht="15" customHeight="1">
      <c r="A308" s="58" t="s">
        <v>5162</v>
      </c>
      <c r="B308" s="58" t="s">
        <v>5163</v>
      </c>
      <c r="C308" s="138" t="s">
        <v>5164</v>
      </c>
      <c r="D308" s="147">
        <v>3.29</v>
      </c>
      <c r="E308" s="147">
        <f t="shared" si="12"/>
        <v>1.3160000000000001</v>
      </c>
      <c r="F308" s="131">
        <v>1.875</v>
      </c>
      <c r="G308" s="131">
        <v>0.375</v>
      </c>
      <c r="H308" s="131">
        <v>7.25</v>
      </c>
      <c r="I308" s="59">
        <v>0.04</v>
      </c>
      <c r="J308" s="60">
        <v>12</v>
      </c>
      <c r="K308" s="59">
        <v>7.375</v>
      </c>
      <c r="L308" s="59">
        <v>4</v>
      </c>
      <c r="M308" s="59">
        <v>2.25</v>
      </c>
      <c r="N308" s="59">
        <v>0.6</v>
      </c>
      <c r="O308" s="59">
        <f t="shared" ref="O308" si="15">K308*L308*M308</f>
        <v>66.375</v>
      </c>
      <c r="P308" s="60">
        <v>144</v>
      </c>
      <c r="Q308" s="59">
        <v>10</v>
      </c>
      <c r="R308" s="59">
        <v>13</v>
      </c>
      <c r="S308" s="59">
        <v>10.25</v>
      </c>
      <c r="T308" s="59">
        <v>8.5</v>
      </c>
      <c r="U308" s="59">
        <f t="shared" ref="U308" si="16">Q308*R308*S308/1728</f>
        <v>0.77112268518518523</v>
      </c>
      <c r="V308" s="61"/>
      <c r="W308" s="61"/>
      <c r="X308" s="61"/>
      <c r="Y308" s="61"/>
      <c r="Z308" s="57" t="s">
        <v>26</v>
      </c>
      <c r="AA308" s="61"/>
    </row>
    <row r="309" spans="1:47" ht="15" customHeight="1">
      <c r="A309" s="58" t="s">
        <v>5334</v>
      </c>
      <c r="B309" s="58" t="s">
        <v>5335</v>
      </c>
      <c r="C309" s="138" t="s">
        <v>5336</v>
      </c>
      <c r="D309" s="147">
        <v>4.3899999999999997</v>
      </c>
      <c r="E309" s="147">
        <f t="shared" si="12"/>
        <v>1.756</v>
      </c>
      <c r="F309" s="64">
        <v>0.62</v>
      </c>
      <c r="G309" s="61">
        <v>1.8</v>
      </c>
      <c r="H309" s="61">
        <v>7.87</v>
      </c>
      <c r="I309" s="61">
        <v>0.25</v>
      </c>
      <c r="J309" s="63">
        <v>12</v>
      </c>
      <c r="K309" s="64">
        <v>9.6</v>
      </c>
      <c r="L309" s="64">
        <v>4</v>
      </c>
      <c r="M309" s="64">
        <v>2.4700000000000002</v>
      </c>
      <c r="N309" s="65">
        <v>0.39</v>
      </c>
      <c r="O309" s="59">
        <f>K309*L309*M309</f>
        <v>94.847999999999999</v>
      </c>
      <c r="P309" s="54">
        <v>144</v>
      </c>
      <c r="Q309" s="53">
        <v>10</v>
      </c>
      <c r="R309" s="53">
        <v>14</v>
      </c>
      <c r="S309" s="53">
        <v>10</v>
      </c>
      <c r="T309" s="53"/>
      <c r="U309" s="59">
        <f>Q309*R309*S309/1728</f>
        <v>0.81018518518518523</v>
      </c>
      <c r="V309" s="62"/>
      <c r="W309" s="62"/>
      <c r="X309" s="62"/>
      <c r="Y309" s="62"/>
      <c r="Z309" s="57" t="s">
        <v>26</v>
      </c>
      <c r="AA309" s="61"/>
    </row>
    <row r="310" spans="1:47" ht="15" customHeight="1">
      <c r="A310" s="62" t="s">
        <v>3738</v>
      </c>
      <c r="B310" s="58" t="s">
        <v>3739</v>
      </c>
      <c r="C310" s="138" t="s">
        <v>5528</v>
      </c>
      <c r="D310" s="147">
        <v>4.3899999999999997</v>
      </c>
      <c r="E310" s="147">
        <f t="shared" si="12"/>
        <v>1.756</v>
      </c>
      <c r="F310" s="64">
        <v>0.62</v>
      </c>
      <c r="G310" s="61">
        <v>1.8</v>
      </c>
      <c r="H310" s="61">
        <v>7.87</v>
      </c>
      <c r="I310" s="61">
        <v>0.25</v>
      </c>
      <c r="J310" s="63">
        <v>12</v>
      </c>
      <c r="K310" s="64">
        <v>9.6</v>
      </c>
      <c r="L310" s="64">
        <v>4</v>
      </c>
      <c r="M310" s="64">
        <v>2.4700000000000002</v>
      </c>
      <c r="N310" s="65">
        <v>0.39</v>
      </c>
      <c r="O310" s="59">
        <f>K310*L310*M310</f>
        <v>94.847999999999999</v>
      </c>
      <c r="P310" s="54">
        <v>144</v>
      </c>
      <c r="Q310" s="53">
        <v>10</v>
      </c>
      <c r="R310" s="53">
        <v>14</v>
      </c>
      <c r="S310" s="53">
        <v>10</v>
      </c>
      <c r="T310" s="53"/>
      <c r="U310" s="59">
        <f>Q310*R310*S310/1728</f>
        <v>0.81018518518518523</v>
      </c>
      <c r="V310" s="62"/>
      <c r="W310" s="62"/>
      <c r="X310" s="62"/>
      <c r="Y310" s="62"/>
      <c r="Z310" s="57" t="s">
        <v>26</v>
      </c>
      <c r="AA310" s="62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</row>
    <row r="311" spans="1:47" ht="15" customHeight="1">
      <c r="A311" s="62" t="s">
        <v>5165</v>
      </c>
      <c r="B311" s="58" t="s">
        <v>5166</v>
      </c>
      <c r="C311" s="138" t="s">
        <v>5167</v>
      </c>
      <c r="D311" s="147">
        <v>4.3899999999999997</v>
      </c>
      <c r="E311" s="147">
        <f t="shared" si="12"/>
        <v>1.756</v>
      </c>
      <c r="F311" s="64">
        <v>0.62</v>
      </c>
      <c r="G311" s="61">
        <v>1.8</v>
      </c>
      <c r="H311" s="61">
        <v>7.87</v>
      </c>
      <c r="I311" s="61">
        <v>0.25</v>
      </c>
      <c r="J311" s="63">
        <v>12</v>
      </c>
      <c r="K311" s="64">
        <v>9.6</v>
      </c>
      <c r="L311" s="64">
        <v>4</v>
      </c>
      <c r="M311" s="64">
        <v>2.4700000000000002</v>
      </c>
      <c r="N311" s="65">
        <v>0.39</v>
      </c>
      <c r="O311" s="59">
        <f>K311*L311*M311</f>
        <v>94.847999999999999</v>
      </c>
      <c r="P311" s="54">
        <v>144</v>
      </c>
      <c r="Q311" s="53">
        <v>10</v>
      </c>
      <c r="R311" s="53">
        <v>14</v>
      </c>
      <c r="S311" s="53">
        <v>10</v>
      </c>
      <c r="T311" s="53"/>
      <c r="U311" s="59">
        <f>Q311*R311*S311/1728</f>
        <v>0.81018518518518523</v>
      </c>
      <c r="V311" s="62"/>
      <c r="W311" s="62"/>
      <c r="X311" s="62"/>
      <c r="Y311" s="62"/>
      <c r="Z311" s="57" t="s">
        <v>26</v>
      </c>
      <c r="AA311" s="62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</row>
    <row r="312" spans="1:47" ht="15" customHeight="1">
      <c r="A312" s="62" t="s">
        <v>3740</v>
      </c>
      <c r="B312" s="58" t="s">
        <v>3741</v>
      </c>
      <c r="C312" s="138" t="s">
        <v>5527</v>
      </c>
      <c r="D312" s="147">
        <v>12.97</v>
      </c>
      <c r="E312" s="147">
        <f t="shared" si="12"/>
        <v>5.1880000000000006</v>
      </c>
      <c r="F312" s="65">
        <v>2.9</v>
      </c>
      <c r="G312" s="65">
        <v>0.6</v>
      </c>
      <c r="H312" s="65">
        <v>7.5</v>
      </c>
      <c r="I312" s="62">
        <v>0.06</v>
      </c>
      <c r="J312" s="63">
        <v>3</v>
      </c>
      <c r="K312" s="65">
        <v>4</v>
      </c>
      <c r="L312" s="65">
        <v>2.4</v>
      </c>
      <c r="M312" s="65">
        <v>9.5</v>
      </c>
      <c r="N312" s="62">
        <v>0.27</v>
      </c>
      <c r="O312" s="59">
        <f>K312*L312*M312</f>
        <v>91.2</v>
      </c>
      <c r="P312" s="54">
        <v>36</v>
      </c>
      <c r="Q312" s="53">
        <v>10</v>
      </c>
      <c r="R312" s="53">
        <v>14</v>
      </c>
      <c r="S312" s="53">
        <v>10</v>
      </c>
      <c r="T312" s="53"/>
      <c r="U312" s="59">
        <f>Q312*R312*S312/1728</f>
        <v>0.81018518518518523</v>
      </c>
      <c r="V312" s="62"/>
      <c r="W312" s="62"/>
      <c r="X312" s="62"/>
      <c r="Y312" s="62"/>
      <c r="Z312" s="57" t="s">
        <v>26</v>
      </c>
      <c r="AA312" s="62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</row>
    <row r="313" spans="1:47" ht="15" customHeight="1">
      <c r="A313" s="66" t="s">
        <v>3742</v>
      </c>
      <c r="B313" s="67" t="s">
        <v>5019</v>
      </c>
      <c r="C313" s="138" t="s">
        <v>5378</v>
      </c>
      <c r="D313" s="148">
        <v>4.8899999999999997</v>
      </c>
      <c r="E313" s="147">
        <f t="shared" si="12"/>
        <v>1.956</v>
      </c>
      <c r="F313" s="65">
        <v>0.875</v>
      </c>
      <c r="G313" s="65">
        <v>0.875</v>
      </c>
      <c r="H313" s="65">
        <v>2.625</v>
      </c>
      <c r="I313" s="62">
        <v>0.04</v>
      </c>
      <c r="J313" s="63">
        <v>6</v>
      </c>
      <c r="K313" s="65">
        <v>3.5</v>
      </c>
      <c r="L313" s="65">
        <v>2.5</v>
      </c>
      <c r="M313" s="65">
        <v>3.4</v>
      </c>
      <c r="N313" s="65">
        <v>0.3</v>
      </c>
      <c r="O313" s="59">
        <f t="shared" si="10"/>
        <v>29.75</v>
      </c>
      <c r="P313" s="63">
        <v>240</v>
      </c>
      <c r="Q313" s="65">
        <v>12.25</v>
      </c>
      <c r="R313" s="65">
        <v>10.25</v>
      </c>
      <c r="S313" s="65">
        <v>6.75</v>
      </c>
      <c r="T313" s="65">
        <v>15.5</v>
      </c>
      <c r="U313" s="59">
        <f t="shared" si="11"/>
        <v>0.490478515625</v>
      </c>
      <c r="V313" s="62"/>
      <c r="W313" s="62"/>
      <c r="X313" s="62"/>
      <c r="Y313" s="62"/>
      <c r="Z313" s="57" t="s">
        <v>26</v>
      </c>
      <c r="AA313" s="62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</row>
    <row r="314" spans="1:47" ht="15" customHeight="1">
      <c r="A314" s="68" t="s">
        <v>5018</v>
      </c>
      <c r="B314" s="67" t="s">
        <v>5020</v>
      </c>
      <c r="C314" s="138" t="s">
        <v>5379</v>
      </c>
      <c r="D314" s="148">
        <v>4.8899999999999997</v>
      </c>
      <c r="E314" s="147">
        <f t="shared" si="12"/>
        <v>1.956</v>
      </c>
      <c r="F314" s="65">
        <v>0.875</v>
      </c>
      <c r="G314" s="65">
        <v>0.875</v>
      </c>
      <c r="H314" s="65">
        <v>2.625</v>
      </c>
      <c r="I314" s="62">
        <v>0.04</v>
      </c>
      <c r="J314" s="63">
        <v>6</v>
      </c>
      <c r="K314" s="65">
        <v>3.5</v>
      </c>
      <c r="L314" s="65">
        <v>2.5</v>
      </c>
      <c r="M314" s="65">
        <v>3.4</v>
      </c>
      <c r="N314" s="65">
        <v>0.3</v>
      </c>
      <c r="O314" s="59">
        <f t="shared" si="10"/>
        <v>29.75</v>
      </c>
      <c r="P314" s="63">
        <v>240</v>
      </c>
      <c r="Q314" s="65">
        <v>12.25</v>
      </c>
      <c r="R314" s="65">
        <v>10.25</v>
      </c>
      <c r="S314" s="65">
        <v>6.75</v>
      </c>
      <c r="T314" s="65">
        <v>15.5</v>
      </c>
      <c r="U314" s="59">
        <f t="shared" si="11"/>
        <v>0.490478515625</v>
      </c>
      <c r="V314" s="69"/>
      <c r="W314" s="69"/>
      <c r="X314" s="69"/>
      <c r="Y314" s="69"/>
      <c r="Z314" s="57" t="s">
        <v>26</v>
      </c>
      <c r="AA314" s="69"/>
    </row>
    <row r="315" spans="1:47" ht="15" customHeight="1">
      <c r="A315" s="66" t="s">
        <v>3743</v>
      </c>
      <c r="B315" s="67" t="s">
        <v>5021</v>
      </c>
      <c r="C315" s="138" t="s">
        <v>5380</v>
      </c>
      <c r="D315" s="148">
        <v>4.8899999999999997</v>
      </c>
      <c r="E315" s="147">
        <f t="shared" si="12"/>
        <v>1.956</v>
      </c>
      <c r="F315" s="65">
        <v>0.875</v>
      </c>
      <c r="G315" s="65">
        <v>0.875</v>
      </c>
      <c r="H315" s="65">
        <v>2.625</v>
      </c>
      <c r="I315" s="62">
        <v>0.04</v>
      </c>
      <c r="J315" s="63">
        <v>6</v>
      </c>
      <c r="K315" s="65">
        <v>3.5</v>
      </c>
      <c r="L315" s="65">
        <v>2.5</v>
      </c>
      <c r="M315" s="65">
        <v>3.4</v>
      </c>
      <c r="N315" s="65">
        <v>0.3</v>
      </c>
      <c r="O315" s="59">
        <f t="shared" si="10"/>
        <v>29.75</v>
      </c>
      <c r="P315" s="63">
        <v>240</v>
      </c>
      <c r="Q315" s="65">
        <v>12.25</v>
      </c>
      <c r="R315" s="65">
        <v>10.25</v>
      </c>
      <c r="S315" s="65">
        <v>6.75</v>
      </c>
      <c r="T315" s="65">
        <v>15.5</v>
      </c>
      <c r="U315" s="59">
        <f t="shared" si="11"/>
        <v>0.490478515625</v>
      </c>
      <c r="V315" s="69"/>
      <c r="W315" s="69"/>
      <c r="X315" s="69"/>
      <c r="Y315" s="69"/>
      <c r="Z315" s="57" t="s">
        <v>26</v>
      </c>
      <c r="AA315" s="69"/>
    </row>
    <row r="316" spans="1:47" ht="15" customHeight="1">
      <c r="A316" s="66" t="s">
        <v>3744</v>
      </c>
      <c r="B316" s="67" t="s">
        <v>5022</v>
      </c>
      <c r="C316" s="138" t="s">
        <v>5381</v>
      </c>
      <c r="D316" s="148">
        <v>4.8899999999999997</v>
      </c>
      <c r="E316" s="147">
        <f t="shared" si="12"/>
        <v>1.956</v>
      </c>
      <c r="F316" s="65">
        <v>0.875</v>
      </c>
      <c r="G316" s="65">
        <v>0.875</v>
      </c>
      <c r="H316" s="65">
        <v>2.625</v>
      </c>
      <c r="I316" s="62">
        <v>0.04</v>
      </c>
      <c r="J316" s="63">
        <v>6</v>
      </c>
      <c r="K316" s="65">
        <v>3.5</v>
      </c>
      <c r="L316" s="65">
        <v>2.5</v>
      </c>
      <c r="M316" s="65">
        <v>3.4</v>
      </c>
      <c r="N316" s="65">
        <v>0.3</v>
      </c>
      <c r="O316" s="59">
        <f t="shared" si="10"/>
        <v>29.75</v>
      </c>
      <c r="P316" s="63">
        <v>240</v>
      </c>
      <c r="Q316" s="65">
        <v>12.25</v>
      </c>
      <c r="R316" s="65">
        <v>10.25</v>
      </c>
      <c r="S316" s="65">
        <v>6.75</v>
      </c>
      <c r="T316" s="65">
        <v>15.5</v>
      </c>
      <c r="U316" s="59">
        <f t="shared" si="11"/>
        <v>0.490478515625</v>
      </c>
      <c r="V316" s="69"/>
      <c r="W316" s="69"/>
      <c r="X316" s="69"/>
      <c r="Y316" s="69"/>
      <c r="Z316" s="57" t="s">
        <v>26</v>
      </c>
      <c r="AA316" s="69"/>
    </row>
    <row r="317" spans="1:47" ht="15" customHeight="1">
      <c r="A317" s="66" t="s">
        <v>3745</v>
      </c>
      <c r="B317" s="67" t="s">
        <v>5023</v>
      </c>
      <c r="C317" s="138" t="s">
        <v>5382</v>
      </c>
      <c r="D317" s="148">
        <v>4.8899999999999997</v>
      </c>
      <c r="E317" s="147">
        <f t="shared" si="12"/>
        <v>1.956</v>
      </c>
      <c r="F317" s="65">
        <v>0.875</v>
      </c>
      <c r="G317" s="65">
        <v>0.875</v>
      </c>
      <c r="H317" s="65">
        <v>2.625</v>
      </c>
      <c r="I317" s="62">
        <v>0.04</v>
      </c>
      <c r="J317" s="63">
        <v>6</v>
      </c>
      <c r="K317" s="65">
        <v>3.5</v>
      </c>
      <c r="L317" s="65">
        <v>2.5</v>
      </c>
      <c r="M317" s="65">
        <v>3.4</v>
      </c>
      <c r="N317" s="65">
        <v>0.3</v>
      </c>
      <c r="O317" s="59">
        <f t="shared" si="10"/>
        <v>29.75</v>
      </c>
      <c r="P317" s="63">
        <v>240</v>
      </c>
      <c r="Q317" s="65">
        <v>12.25</v>
      </c>
      <c r="R317" s="65">
        <v>10.25</v>
      </c>
      <c r="S317" s="65">
        <v>6.75</v>
      </c>
      <c r="T317" s="65">
        <v>15.5</v>
      </c>
      <c r="U317" s="59">
        <f t="shared" si="11"/>
        <v>0.490478515625</v>
      </c>
      <c r="V317" s="69"/>
      <c r="W317" s="69"/>
      <c r="X317" s="69"/>
      <c r="Y317" s="69"/>
      <c r="Z317" s="57" t="s">
        <v>26</v>
      </c>
      <c r="AA317" s="69"/>
    </row>
    <row r="318" spans="1:47" ht="15" customHeight="1">
      <c r="A318" s="66" t="s">
        <v>3746</v>
      </c>
      <c r="B318" s="67" t="s">
        <v>5024</v>
      </c>
      <c r="C318" s="138" t="s">
        <v>5383</v>
      </c>
      <c r="D318" s="148">
        <v>4.8899999999999997</v>
      </c>
      <c r="E318" s="147">
        <f t="shared" si="12"/>
        <v>1.956</v>
      </c>
      <c r="F318" s="65">
        <v>0.875</v>
      </c>
      <c r="G318" s="65">
        <v>0.875</v>
      </c>
      <c r="H318" s="65">
        <v>2.625</v>
      </c>
      <c r="I318" s="62">
        <v>0.04</v>
      </c>
      <c r="J318" s="63">
        <v>6</v>
      </c>
      <c r="K318" s="65">
        <v>3.5</v>
      </c>
      <c r="L318" s="65">
        <v>2.5</v>
      </c>
      <c r="M318" s="65">
        <v>3.4</v>
      </c>
      <c r="N318" s="65">
        <v>0.3</v>
      </c>
      <c r="O318" s="59">
        <f t="shared" si="10"/>
        <v>29.75</v>
      </c>
      <c r="P318" s="63">
        <v>240</v>
      </c>
      <c r="Q318" s="65">
        <v>12.25</v>
      </c>
      <c r="R318" s="65">
        <v>10.25</v>
      </c>
      <c r="S318" s="65">
        <v>6.75</v>
      </c>
      <c r="T318" s="65">
        <v>15.5</v>
      </c>
      <c r="U318" s="59">
        <f t="shared" si="11"/>
        <v>0.490478515625</v>
      </c>
      <c r="V318" s="69"/>
      <c r="W318" s="69"/>
      <c r="X318" s="69"/>
      <c r="Y318" s="69"/>
      <c r="Z318" s="57" t="s">
        <v>26</v>
      </c>
      <c r="AA318" s="69"/>
    </row>
    <row r="319" spans="1:47" ht="15" customHeight="1">
      <c r="A319" s="66" t="s">
        <v>3747</v>
      </c>
      <c r="B319" s="67" t="s">
        <v>5025</v>
      </c>
      <c r="C319" s="138" t="s">
        <v>5384</v>
      </c>
      <c r="D319" s="148">
        <v>4.8899999999999997</v>
      </c>
      <c r="E319" s="147">
        <f t="shared" si="12"/>
        <v>1.956</v>
      </c>
      <c r="F319" s="65">
        <v>0.875</v>
      </c>
      <c r="G319" s="65">
        <v>0.875</v>
      </c>
      <c r="H319" s="65">
        <v>2.625</v>
      </c>
      <c r="I319" s="62">
        <v>0.04</v>
      </c>
      <c r="J319" s="63">
        <v>6</v>
      </c>
      <c r="K319" s="65">
        <v>3.5</v>
      </c>
      <c r="L319" s="65">
        <v>2.5</v>
      </c>
      <c r="M319" s="65">
        <v>3.4</v>
      </c>
      <c r="N319" s="65">
        <v>0.3</v>
      </c>
      <c r="O319" s="59">
        <f t="shared" si="10"/>
        <v>29.75</v>
      </c>
      <c r="P319" s="63">
        <v>240</v>
      </c>
      <c r="Q319" s="65">
        <v>12.25</v>
      </c>
      <c r="R319" s="65">
        <v>10.25</v>
      </c>
      <c r="S319" s="65">
        <v>6.75</v>
      </c>
      <c r="T319" s="65">
        <v>15.5</v>
      </c>
      <c r="U319" s="59">
        <f t="shared" si="11"/>
        <v>0.490478515625</v>
      </c>
      <c r="V319" s="69"/>
      <c r="W319" s="69"/>
      <c r="X319" s="69"/>
      <c r="Y319" s="69"/>
      <c r="Z319" s="57" t="s">
        <v>26</v>
      </c>
      <c r="AA319" s="69"/>
    </row>
    <row r="320" spans="1:47" ht="15" customHeight="1">
      <c r="A320" s="66" t="s">
        <v>3748</v>
      </c>
      <c r="B320" s="67" t="s">
        <v>5026</v>
      </c>
      <c r="C320" s="138" t="s">
        <v>5385</v>
      </c>
      <c r="D320" s="148">
        <v>4.8899999999999997</v>
      </c>
      <c r="E320" s="147">
        <f t="shared" si="12"/>
        <v>1.956</v>
      </c>
      <c r="F320" s="65">
        <v>0.875</v>
      </c>
      <c r="G320" s="65">
        <v>0.875</v>
      </c>
      <c r="H320" s="65">
        <v>2.625</v>
      </c>
      <c r="I320" s="62">
        <v>0.04</v>
      </c>
      <c r="J320" s="63">
        <v>6</v>
      </c>
      <c r="K320" s="65">
        <v>3.5</v>
      </c>
      <c r="L320" s="65">
        <v>2.5</v>
      </c>
      <c r="M320" s="65">
        <v>3.4</v>
      </c>
      <c r="N320" s="65">
        <v>0.3</v>
      </c>
      <c r="O320" s="59">
        <f t="shared" si="10"/>
        <v>29.75</v>
      </c>
      <c r="P320" s="63">
        <v>240</v>
      </c>
      <c r="Q320" s="65">
        <v>12.25</v>
      </c>
      <c r="R320" s="65">
        <v>10.25</v>
      </c>
      <c r="S320" s="65">
        <v>6.75</v>
      </c>
      <c r="T320" s="65">
        <v>15.5</v>
      </c>
      <c r="U320" s="59">
        <f t="shared" si="11"/>
        <v>0.490478515625</v>
      </c>
      <c r="V320" s="69"/>
      <c r="W320" s="69"/>
      <c r="X320" s="69"/>
      <c r="Y320" s="69"/>
      <c r="Z320" s="57" t="s">
        <v>26</v>
      </c>
      <c r="AA320" s="69"/>
    </row>
    <row r="321" spans="1:27" ht="15" customHeight="1">
      <c r="A321" s="66" t="s">
        <v>3749</v>
      </c>
      <c r="B321" s="67" t="s">
        <v>5027</v>
      </c>
      <c r="C321" s="138" t="s">
        <v>5386</v>
      </c>
      <c r="D321" s="148">
        <v>4.8899999999999997</v>
      </c>
      <c r="E321" s="147">
        <f t="shared" si="12"/>
        <v>1.956</v>
      </c>
      <c r="F321" s="65">
        <v>0.875</v>
      </c>
      <c r="G321" s="65">
        <v>0.875</v>
      </c>
      <c r="H321" s="65">
        <v>2.625</v>
      </c>
      <c r="I321" s="62">
        <v>0.04</v>
      </c>
      <c r="J321" s="63">
        <v>6</v>
      </c>
      <c r="K321" s="65">
        <v>3.5</v>
      </c>
      <c r="L321" s="65">
        <v>2.5</v>
      </c>
      <c r="M321" s="65">
        <v>3.4</v>
      </c>
      <c r="N321" s="65">
        <v>0.3</v>
      </c>
      <c r="O321" s="59">
        <f t="shared" si="10"/>
        <v>29.75</v>
      </c>
      <c r="P321" s="63">
        <v>240</v>
      </c>
      <c r="Q321" s="65">
        <v>12.25</v>
      </c>
      <c r="R321" s="65">
        <v>10.25</v>
      </c>
      <c r="S321" s="65">
        <v>6.75</v>
      </c>
      <c r="T321" s="65">
        <v>15.5</v>
      </c>
      <c r="U321" s="59">
        <f t="shared" si="11"/>
        <v>0.490478515625</v>
      </c>
      <c r="V321" s="69"/>
      <c r="W321" s="69"/>
      <c r="X321" s="69"/>
      <c r="Y321" s="69"/>
      <c r="Z321" s="57" t="s">
        <v>26</v>
      </c>
      <c r="AA321" s="69"/>
    </row>
    <row r="322" spans="1:27" ht="15" customHeight="1">
      <c r="A322" s="66" t="s">
        <v>3750</v>
      </c>
      <c r="B322" s="67" t="s">
        <v>5028</v>
      </c>
      <c r="C322" s="138" t="s">
        <v>5387</v>
      </c>
      <c r="D322" s="148">
        <v>4.8899999999999997</v>
      </c>
      <c r="E322" s="147">
        <f t="shared" si="12"/>
        <v>1.956</v>
      </c>
      <c r="F322" s="65">
        <v>0.875</v>
      </c>
      <c r="G322" s="65">
        <v>0.875</v>
      </c>
      <c r="H322" s="65">
        <v>2.625</v>
      </c>
      <c r="I322" s="62">
        <v>0.04</v>
      </c>
      <c r="J322" s="63">
        <v>6</v>
      </c>
      <c r="K322" s="65">
        <v>3.5</v>
      </c>
      <c r="L322" s="65">
        <v>2.5</v>
      </c>
      <c r="M322" s="65">
        <v>3.4</v>
      </c>
      <c r="N322" s="65">
        <v>0.3</v>
      </c>
      <c r="O322" s="59">
        <f t="shared" si="10"/>
        <v>29.75</v>
      </c>
      <c r="P322" s="63">
        <v>240</v>
      </c>
      <c r="Q322" s="65">
        <v>12.25</v>
      </c>
      <c r="R322" s="65">
        <v>10.25</v>
      </c>
      <c r="S322" s="65">
        <v>6.75</v>
      </c>
      <c r="T322" s="65">
        <v>15.5</v>
      </c>
      <c r="U322" s="59">
        <f t="shared" si="11"/>
        <v>0.490478515625</v>
      </c>
      <c r="V322" s="69"/>
      <c r="W322" s="69"/>
      <c r="X322" s="69"/>
      <c r="Y322" s="69"/>
      <c r="Z322" s="57" t="s">
        <v>26</v>
      </c>
      <c r="AA322" s="69"/>
    </row>
    <row r="323" spans="1:27" ht="15" customHeight="1">
      <c r="A323" s="66" t="s">
        <v>3751</v>
      </c>
      <c r="B323" s="67" t="s">
        <v>5029</v>
      </c>
      <c r="C323" s="138" t="s">
        <v>5388</v>
      </c>
      <c r="D323" s="148">
        <v>4.8899999999999997</v>
      </c>
      <c r="E323" s="147">
        <f t="shared" si="12"/>
        <v>1.956</v>
      </c>
      <c r="F323" s="65">
        <v>0.875</v>
      </c>
      <c r="G323" s="65">
        <v>0.875</v>
      </c>
      <c r="H323" s="65">
        <v>2.625</v>
      </c>
      <c r="I323" s="62">
        <v>0.04</v>
      </c>
      <c r="J323" s="63">
        <v>6</v>
      </c>
      <c r="K323" s="65">
        <v>3.5</v>
      </c>
      <c r="L323" s="65">
        <v>2.5</v>
      </c>
      <c r="M323" s="65">
        <v>3.4</v>
      </c>
      <c r="N323" s="65">
        <v>0.3</v>
      </c>
      <c r="O323" s="59">
        <f t="shared" si="10"/>
        <v>29.75</v>
      </c>
      <c r="P323" s="63">
        <v>240</v>
      </c>
      <c r="Q323" s="65">
        <v>12.25</v>
      </c>
      <c r="R323" s="65">
        <v>10.25</v>
      </c>
      <c r="S323" s="65">
        <v>6.75</v>
      </c>
      <c r="T323" s="65">
        <v>15.5</v>
      </c>
      <c r="U323" s="59">
        <f t="shared" si="11"/>
        <v>0.490478515625</v>
      </c>
      <c r="V323" s="69"/>
      <c r="W323" s="69"/>
      <c r="X323" s="69"/>
      <c r="Y323" s="69"/>
      <c r="Z323" s="57" t="s">
        <v>26</v>
      </c>
      <c r="AA323" s="69"/>
    </row>
    <row r="324" spans="1:27" ht="15" customHeight="1">
      <c r="A324" s="66" t="s">
        <v>3752</v>
      </c>
      <c r="B324" s="67" t="s">
        <v>5030</v>
      </c>
      <c r="C324" s="138" t="s">
        <v>5389</v>
      </c>
      <c r="D324" s="148">
        <v>4.8899999999999997</v>
      </c>
      <c r="E324" s="147">
        <f t="shared" ref="E324:E387" si="17">+D324*0.4</f>
        <v>1.956</v>
      </c>
      <c r="F324" s="65">
        <v>0.875</v>
      </c>
      <c r="G324" s="65">
        <v>0.875</v>
      </c>
      <c r="H324" s="65">
        <v>2.625</v>
      </c>
      <c r="I324" s="62">
        <v>0.04</v>
      </c>
      <c r="J324" s="63">
        <v>6</v>
      </c>
      <c r="K324" s="65">
        <v>3.5</v>
      </c>
      <c r="L324" s="65">
        <v>2.5</v>
      </c>
      <c r="M324" s="65">
        <v>3.4</v>
      </c>
      <c r="N324" s="65">
        <v>0.3</v>
      </c>
      <c r="O324" s="59">
        <f t="shared" si="10"/>
        <v>29.75</v>
      </c>
      <c r="P324" s="63">
        <v>240</v>
      </c>
      <c r="Q324" s="65">
        <v>12.25</v>
      </c>
      <c r="R324" s="65">
        <v>10.25</v>
      </c>
      <c r="S324" s="65">
        <v>6.75</v>
      </c>
      <c r="T324" s="65">
        <v>15.5</v>
      </c>
      <c r="U324" s="59">
        <f t="shared" si="11"/>
        <v>0.490478515625</v>
      </c>
      <c r="V324" s="69"/>
      <c r="W324" s="69"/>
      <c r="X324" s="69"/>
      <c r="Y324" s="69"/>
      <c r="Z324" s="57" t="s">
        <v>26</v>
      </c>
      <c r="AA324" s="69"/>
    </row>
    <row r="325" spans="1:27" ht="15" customHeight="1">
      <c r="A325" s="66" t="s">
        <v>3753</v>
      </c>
      <c r="B325" s="67" t="s">
        <v>5031</v>
      </c>
      <c r="C325" s="138" t="s">
        <v>5390</v>
      </c>
      <c r="D325" s="148">
        <v>4.8899999999999997</v>
      </c>
      <c r="E325" s="147">
        <f t="shared" si="17"/>
        <v>1.956</v>
      </c>
      <c r="F325" s="65">
        <v>0.875</v>
      </c>
      <c r="G325" s="65">
        <v>0.875</v>
      </c>
      <c r="H325" s="65">
        <v>2.625</v>
      </c>
      <c r="I325" s="62">
        <v>0.04</v>
      </c>
      <c r="J325" s="63">
        <v>6</v>
      </c>
      <c r="K325" s="65">
        <v>3.5</v>
      </c>
      <c r="L325" s="65">
        <v>2.5</v>
      </c>
      <c r="M325" s="65">
        <v>3.4</v>
      </c>
      <c r="N325" s="65">
        <v>0.3</v>
      </c>
      <c r="O325" s="59">
        <f t="shared" si="10"/>
        <v>29.75</v>
      </c>
      <c r="P325" s="63">
        <v>240</v>
      </c>
      <c r="Q325" s="65">
        <v>12.25</v>
      </c>
      <c r="R325" s="65">
        <v>10.25</v>
      </c>
      <c r="S325" s="65">
        <v>6.75</v>
      </c>
      <c r="T325" s="65">
        <v>15.5</v>
      </c>
      <c r="U325" s="59">
        <f t="shared" si="11"/>
        <v>0.490478515625</v>
      </c>
      <c r="V325" s="69"/>
      <c r="W325" s="69"/>
      <c r="X325" s="69"/>
      <c r="Y325" s="69"/>
      <c r="Z325" s="57" t="s">
        <v>26</v>
      </c>
      <c r="AA325" s="69"/>
    </row>
    <row r="326" spans="1:27" ht="15" customHeight="1">
      <c r="A326" s="66" t="s">
        <v>3754</v>
      </c>
      <c r="B326" s="67" t="s">
        <v>5032</v>
      </c>
      <c r="C326" s="138" t="s">
        <v>5391</v>
      </c>
      <c r="D326" s="148">
        <v>4.8899999999999997</v>
      </c>
      <c r="E326" s="147">
        <f t="shared" si="17"/>
        <v>1.956</v>
      </c>
      <c r="F326" s="65">
        <v>0.875</v>
      </c>
      <c r="G326" s="65">
        <v>0.875</v>
      </c>
      <c r="H326" s="65">
        <v>2.625</v>
      </c>
      <c r="I326" s="62">
        <v>0.04</v>
      </c>
      <c r="J326" s="63">
        <v>6</v>
      </c>
      <c r="K326" s="65">
        <v>3.5</v>
      </c>
      <c r="L326" s="65">
        <v>2.5</v>
      </c>
      <c r="M326" s="65">
        <v>3.4</v>
      </c>
      <c r="N326" s="65">
        <v>0.3</v>
      </c>
      <c r="O326" s="59">
        <f t="shared" ref="O326:O387" si="18">K326*L326*M326</f>
        <v>29.75</v>
      </c>
      <c r="P326" s="63">
        <v>240</v>
      </c>
      <c r="Q326" s="65">
        <v>12.25</v>
      </c>
      <c r="R326" s="65">
        <v>10.25</v>
      </c>
      <c r="S326" s="65">
        <v>6.75</v>
      </c>
      <c r="T326" s="65">
        <v>15.5</v>
      </c>
      <c r="U326" s="59">
        <f t="shared" ref="U326:U387" si="19">Q326*R326*S326/1728</f>
        <v>0.490478515625</v>
      </c>
      <c r="V326" s="69"/>
      <c r="W326" s="69"/>
      <c r="X326" s="69"/>
      <c r="Y326" s="69"/>
      <c r="Z326" s="57" t="s">
        <v>26</v>
      </c>
      <c r="AA326" s="69"/>
    </row>
    <row r="327" spans="1:27" ht="15" customHeight="1">
      <c r="A327" s="66" t="s">
        <v>3755</v>
      </c>
      <c r="B327" s="67" t="s">
        <v>5033</v>
      </c>
      <c r="C327" s="138" t="s">
        <v>5392</v>
      </c>
      <c r="D327" s="148">
        <v>4.8899999999999997</v>
      </c>
      <c r="E327" s="147">
        <f t="shared" si="17"/>
        <v>1.956</v>
      </c>
      <c r="F327" s="65">
        <v>0.875</v>
      </c>
      <c r="G327" s="65">
        <v>0.875</v>
      </c>
      <c r="H327" s="65">
        <v>2.625</v>
      </c>
      <c r="I327" s="62">
        <v>0.04</v>
      </c>
      <c r="J327" s="63">
        <v>6</v>
      </c>
      <c r="K327" s="65">
        <v>3.5</v>
      </c>
      <c r="L327" s="65">
        <v>2.5</v>
      </c>
      <c r="M327" s="65">
        <v>3.4</v>
      </c>
      <c r="N327" s="65">
        <v>0.3</v>
      </c>
      <c r="O327" s="59">
        <f t="shared" si="18"/>
        <v>29.75</v>
      </c>
      <c r="P327" s="63">
        <v>240</v>
      </c>
      <c r="Q327" s="65">
        <v>12.25</v>
      </c>
      <c r="R327" s="65">
        <v>10.25</v>
      </c>
      <c r="S327" s="65">
        <v>6.75</v>
      </c>
      <c r="T327" s="65">
        <v>15.5</v>
      </c>
      <c r="U327" s="59">
        <f t="shared" si="19"/>
        <v>0.490478515625</v>
      </c>
      <c r="V327" s="69"/>
      <c r="W327" s="69"/>
      <c r="X327" s="69"/>
      <c r="Y327" s="69"/>
      <c r="Z327" s="57" t="s">
        <v>26</v>
      </c>
      <c r="AA327" s="69"/>
    </row>
    <row r="328" spans="1:27" ht="15" customHeight="1">
      <c r="A328" s="66" t="s">
        <v>3756</v>
      </c>
      <c r="B328" s="67" t="s">
        <v>5034</v>
      </c>
      <c r="C328" s="138" t="s">
        <v>5393</v>
      </c>
      <c r="D328" s="148">
        <v>4.8899999999999997</v>
      </c>
      <c r="E328" s="147">
        <f t="shared" si="17"/>
        <v>1.956</v>
      </c>
      <c r="F328" s="65">
        <v>0.875</v>
      </c>
      <c r="G328" s="65">
        <v>0.875</v>
      </c>
      <c r="H328" s="65">
        <v>2.625</v>
      </c>
      <c r="I328" s="62">
        <v>0.04</v>
      </c>
      <c r="J328" s="63">
        <v>6</v>
      </c>
      <c r="K328" s="65">
        <v>3.5</v>
      </c>
      <c r="L328" s="65">
        <v>2.5</v>
      </c>
      <c r="M328" s="65">
        <v>3.4</v>
      </c>
      <c r="N328" s="65">
        <v>0.3</v>
      </c>
      <c r="O328" s="59">
        <f t="shared" si="18"/>
        <v>29.75</v>
      </c>
      <c r="P328" s="63">
        <v>240</v>
      </c>
      <c r="Q328" s="65">
        <v>12.25</v>
      </c>
      <c r="R328" s="65">
        <v>10.25</v>
      </c>
      <c r="S328" s="65">
        <v>6.75</v>
      </c>
      <c r="T328" s="65">
        <v>15.5</v>
      </c>
      <c r="U328" s="59">
        <f t="shared" si="19"/>
        <v>0.490478515625</v>
      </c>
      <c r="V328" s="69"/>
      <c r="W328" s="69"/>
      <c r="X328" s="69"/>
      <c r="Y328" s="69"/>
      <c r="Z328" s="57" t="s">
        <v>26</v>
      </c>
      <c r="AA328" s="69"/>
    </row>
    <row r="329" spans="1:27" ht="15" customHeight="1">
      <c r="A329" s="66" t="s">
        <v>3757</v>
      </c>
      <c r="B329" s="67" t="s">
        <v>5035</v>
      </c>
      <c r="C329" s="138" t="s">
        <v>5394</v>
      </c>
      <c r="D329" s="148">
        <v>4.8899999999999997</v>
      </c>
      <c r="E329" s="147">
        <f t="shared" si="17"/>
        <v>1.956</v>
      </c>
      <c r="F329" s="65">
        <v>0.875</v>
      </c>
      <c r="G329" s="65">
        <v>0.875</v>
      </c>
      <c r="H329" s="65">
        <v>2.625</v>
      </c>
      <c r="I329" s="62">
        <v>0.04</v>
      </c>
      <c r="J329" s="63">
        <v>6</v>
      </c>
      <c r="K329" s="65">
        <v>3.5</v>
      </c>
      <c r="L329" s="65">
        <v>2.5</v>
      </c>
      <c r="M329" s="65">
        <v>3.4</v>
      </c>
      <c r="N329" s="65">
        <v>0.3</v>
      </c>
      <c r="O329" s="59">
        <f t="shared" si="18"/>
        <v>29.75</v>
      </c>
      <c r="P329" s="63">
        <v>240</v>
      </c>
      <c r="Q329" s="65">
        <v>12.25</v>
      </c>
      <c r="R329" s="65">
        <v>10.25</v>
      </c>
      <c r="S329" s="65">
        <v>6.75</v>
      </c>
      <c r="T329" s="65">
        <v>15.5</v>
      </c>
      <c r="U329" s="59">
        <f t="shared" si="19"/>
        <v>0.490478515625</v>
      </c>
      <c r="V329" s="69"/>
      <c r="W329" s="69"/>
      <c r="X329" s="69"/>
      <c r="Y329" s="69"/>
      <c r="Z329" s="57" t="s">
        <v>26</v>
      </c>
      <c r="AA329" s="69"/>
    </row>
    <row r="330" spans="1:27" ht="15" customHeight="1">
      <c r="A330" s="66" t="s">
        <v>3758</v>
      </c>
      <c r="B330" s="67" t="s">
        <v>5036</v>
      </c>
      <c r="C330" s="138" t="s">
        <v>5395</v>
      </c>
      <c r="D330" s="148">
        <v>4.8899999999999997</v>
      </c>
      <c r="E330" s="147">
        <f t="shared" si="17"/>
        <v>1.956</v>
      </c>
      <c r="F330" s="65">
        <v>0.875</v>
      </c>
      <c r="G330" s="65">
        <v>0.875</v>
      </c>
      <c r="H330" s="65">
        <v>2.625</v>
      </c>
      <c r="I330" s="62">
        <v>0.04</v>
      </c>
      <c r="J330" s="63">
        <v>6</v>
      </c>
      <c r="K330" s="65">
        <v>3.5</v>
      </c>
      <c r="L330" s="65">
        <v>2.5</v>
      </c>
      <c r="M330" s="65">
        <v>3.4</v>
      </c>
      <c r="N330" s="65">
        <v>0.3</v>
      </c>
      <c r="O330" s="59">
        <f t="shared" si="18"/>
        <v>29.75</v>
      </c>
      <c r="P330" s="63">
        <v>240</v>
      </c>
      <c r="Q330" s="65">
        <v>12.25</v>
      </c>
      <c r="R330" s="65">
        <v>10.25</v>
      </c>
      <c r="S330" s="65">
        <v>6.75</v>
      </c>
      <c r="T330" s="65">
        <v>15.5</v>
      </c>
      <c r="U330" s="59">
        <f t="shared" si="19"/>
        <v>0.490478515625</v>
      </c>
      <c r="V330" s="69"/>
      <c r="W330" s="69"/>
      <c r="X330" s="69"/>
      <c r="Y330" s="69"/>
      <c r="Z330" s="57" t="s">
        <v>26</v>
      </c>
      <c r="AA330" s="69"/>
    </row>
    <row r="331" spans="1:27" ht="15" customHeight="1">
      <c r="A331" s="66" t="s">
        <v>3759</v>
      </c>
      <c r="B331" s="67" t="s">
        <v>5037</v>
      </c>
      <c r="C331" s="138" t="s">
        <v>5396</v>
      </c>
      <c r="D331" s="148">
        <v>4.8899999999999997</v>
      </c>
      <c r="E331" s="147">
        <f t="shared" si="17"/>
        <v>1.956</v>
      </c>
      <c r="F331" s="65">
        <v>0.875</v>
      </c>
      <c r="G331" s="65">
        <v>0.875</v>
      </c>
      <c r="H331" s="65">
        <v>2.625</v>
      </c>
      <c r="I331" s="62">
        <v>0.04</v>
      </c>
      <c r="J331" s="63">
        <v>6</v>
      </c>
      <c r="K331" s="65">
        <v>3.5</v>
      </c>
      <c r="L331" s="65">
        <v>2.5</v>
      </c>
      <c r="M331" s="65">
        <v>3.4</v>
      </c>
      <c r="N331" s="65">
        <v>0.3</v>
      </c>
      <c r="O331" s="59">
        <f t="shared" si="18"/>
        <v>29.75</v>
      </c>
      <c r="P331" s="63">
        <v>240</v>
      </c>
      <c r="Q331" s="65">
        <v>12.25</v>
      </c>
      <c r="R331" s="65">
        <v>10.25</v>
      </c>
      <c r="S331" s="65">
        <v>6.75</v>
      </c>
      <c r="T331" s="65">
        <v>15.5</v>
      </c>
      <c r="U331" s="59">
        <f t="shared" si="19"/>
        <v>0.490478515625</v>
      </c>
      <c r="V331" s="69"/>
      <c r="W331" s="69"/>
      <c r="X331" s="69"/>
      <c r="Y331" s="69"/>
      <c r="Z331" s="57" t="s">
        <v>26</v>
      </c>
      <c r="AA331" s="69"/>
    </row>
    <row r="332" spans="1:27" ht="15" customHeight="1">
      <c r="A332" s="66" t="s">
        <v>3760</v>
      </c>
      <c r="B332" s="67" t="s">
        <v>5038</v>
      </c>
      <c r="C332" s="138" t="s">
        <v>5397</v>
      </c>
      <c r="D332" s="148">
        <v>4.8899999999999997</v>
      </c>
      <c r="E332" s="147">
        <f t="shared" si="17"/>
        <v>1.956</v>
      </c>
      <c r="F332" s="65">
        <v>0.875</v>
      </c>
      <c r="G332" s="65">
        <v>0.875</v>
      </c>
      <c r="H332" s="65">
        <v>2.625</v>
      </c>
      <c r="I332" s="62">
        <v>0.04</v>
      </c>
      <c r="J332" s="63">
        <v>6</v>
      </c>
      <c r="K332" s="65">
        <v>3.5</v>
      </c>
      <c r="L332" s="65">
        <v>2.5</v>
      </c>
      <c r="M332" s="65">
        <v>3.4</v>
      </c>
      <c r="N332" s="65">
        <v>0.3</v>
      </c>
      <c r="O332" s="59">
        <f t="shared" si="18"/>
        <v>29.75</v>
      </c>
      <c r="P332" s="63">
        <v>240</v>
      </c>
      <c r="Q332" s="65">
        <v>12.25</v>
      </c>
      <c r="R332" s="65">
        <v>10.25</v>
      </c>
      <c r="S332" s="65">
        <v>6.75</v>
      </c>
      <c r="T332" s="65">
        <v>15.5</v>
      </c>
      <c r="U332" s="59">
        <f t="shared" si="19"/>
        <v>0.490478515625</v>
      </c>
      <c r="V332" s="69"/>
      <c r="W332" s="69"/>
      <c r="X332" s="69"/>
      <c r="Y332" s="69"/>
      <c r="Z332" s="57" t="s">
        <v>26</v>
      </c>
      <c r="AA332" s="69"/>
    </row>
    <row r="333" spans="1:27" ht="15" customHeight="1">
      <c r="A333" s="66" t="s">
        <v>3761</v>
      </c>
      <c r="B333" s="67" t="s">
        <v>5039</v>
      </c>
      <c r="C333" s="138" t="s">
        <v>5398</v>
      </c>
      <c r="D333" s="148">
        <v>4.8899999999999997</v>
      </c>
      <c r="E333" s="147">
        <f t="shared" si="17"/>
        <v>1.956</v>
      </c>
      <c r="F333" s="65">
        <v>0.875</v>
      </c>
      <c r="G333" s="65">
        <v>0.875</v>
      </c>
      <c r="H333" s="65">
        <v>2.625</v>
      </c>
      <c r="I333" s="62">
        <v>0.04</v>
      </c>
      <c r="J333" s="63">
        <v>6</v>
      </c>
      <c r="K333" s="65">
        <v>3.5</v>
      </c>
      <c r="L333" s="65">
        <v>2.5</v>
      </c>
      <c r="M333" s="65">
        <v>3.4</v>
      </c>
      <c r="N333" s="65">
        <v>0.3</v>
      </c>
      <c r="O333" s="59">
        <f t="shared" si="18"/>
        <v>29.75</v>
      </c>
      <c r="P333" s="63">
        <v>240</v>
      </c>
      <c r="Q333" s="65">
        <v>12.25</v>
      </c>
      <c r="R333" s="65">
        <v>10.25</v>
      </c>
      <c r="S333" s="65">
        <v>6.75</v>
      </c>
      <c r="T333" s="65">
        <v>15.5</v>
      </c>
      <c r="U333" s="59">
        <f t="shared" si="19"/>
        <v>0.490478515625</v>
      </c>
      <c r="V333" s="69"/>
      <c r="W333" s="69"/>
      <c r="X333" s="69"/>
      <c r="Y333" s="69"/>
      <c r="Z333" s="57" t="s">
        <v>26</v>
      </c>
      <c r="AA333" s="69"/>
    </row>
    <row r="334" spans="1:27" ht="15" customHeight="1">
      <c r="A334" s="66" t="s">
        <v>3762</v>
      </c>
      <c r="B334" s="67" t="s">
        <v>5040</v>
      </c>
      <c r="C334" s="138" t="s">
        <v>5399</v>
      </c>
      <c r="D334" s="148">
        <v>4.8899999999999997</v>
      </c>
      <c r="E334" s="147">
        <f t="shared" si="17"/>
        <v>1.956</v>
      </c>
      <c r="F334" s="65">
        <v>0.875</v>
      </c>
      <c r="G334" s="65">
        <v>0.875</v>
      </c>
      <c r="H334" s="65">
        <v>2.625</v>
      </c>
      <c r="I334" s="62">
        <v>0.04</v>
      </c>
      <c r="J334" s="63">
        <v>6</v>
      </c>
      <c r="K334" s="65">
        <v>3.5</v>
      </c>
      <c r="L334" s="65">
        <v>2.5</v>
      </c>
      <c r="M334" s="65">
        <v>3.4</v>
      </c>
      <c r="N334" s="65">
        <v>0.3</v>
      </c>
      <c r="O334" s="59">
        <f t="shared" si="18"/>
        <v>29.75</v>
      </c>
      <c r="P334" s="63">
        <v>240</v>
      </c>
      <c r="Q334" s="65">
        <v>12.25</v>
      </c>
      <c r="R334" s="65">
        <v>10.25</v>
      </c>
      <c r="S334" s="65">
        <v>6.75</v>
      </c>
      <c r="T334" s="65">
        <v>15.5</v>
      </c>
      <c r="U334" s="59">
        <f t="shared" si="19"/>
        <v>0.490478515625</v>
      </c>
      <c r="V334" s="69"/>
      <c r="W334" s="69"/>
      <c r="X334" s="69"/>
      <c r="Y334" s="69"/>
      <c r="Z334" s="57" t="s">
        <v>26</v>
      </c>
      <c r="AA334" s="69"/>
    </row>
    <row r="335" spans="1:27" ht="15" customHeight="1">
      <c r="A335" s="66" t="s">
        <v>3763</v>
      </c>
      <c r="B335" s="67" t="s">
        <v>5041</v>
      </c>
      <c r="C335" s="138" t="s">
        <v>5400</v>
      </c>
      <c r="D335" s="148">
        <v>4.8899999999999997</v>
      </c>
      <c r="E335" s="147">
        <f t="shared" si="17"/>
        <v>1.956</v>
      </c>
      <c r="F335" s="65">
        <v>0.875</v>
      </c>
      <c r="G335" s="65">
        <v>0.875</v>
      </c>
      <c r="H335" s="65">
        <v>2.625</v>
      </c>
      <c r="I335" s="62">
        <v>0.04</v>
      </c>
      <c r="J335" s="63">
        <v>6</v>
      </c>
      <c r="K335" s="65">
        <v>3.5</v>
      </c>
      <c r="L335" s="65">
        <v>2.5</v>
      </c>
      <c r="M335" s="65">
        <v>3.4</v>
      </c>
      <c r="N335" s="65">
        <v>0.3</v>
      </c>
      <c r="O335" s="59">
        <f t="shared" si="18"/>
        <v>29.75</v>
      </c>
      <c r="P335" s="63">
        <v>240</v>
      </c>
      <c r="Q335" s="65">
        <v>12.25</v>
      </c>
      <c r="R335" s="65">
        <v>10.25</v>
      </c>
      <c r="S335" s="65">
        <v>6.75</v>
      </c>
      <c r="T335" s="65">
        <v>15.5</v>
      </c>
      <c r="U335" s="59">
        <f t="shared" si="19"/>
        <v>0.490478515625</v>
      </c>
      <c r="V335" s="69"/>
      <c r="W335" s="69"/>
      <c r="X335" s="69"/>
      <c r="Y335" s="69"/>
      <c r="Z335" s="57" t="s">
        <v>26</v>
      </c>
      <c r="AA335" s="69"/>
    </row>
    <row r="336" spans="1:27" ht="15" customHeight="1">
      <c r="A336" s="66" t="s">
        <v>3764</v>
      </c>
      <c r="B336" s="67" t="s">
        <v>5042</v>
      </c>
      <c r="C336" s="138" t="s">
        <v>5401</v>
      </c>
      <c r="D336" s="148">
        <v>4.8899999999999997</v>
      </c>
      <c r="E336" s="147">
        <f t="shared" si="17"/>
        <v>1.956</v>
      </c>
      <c r="F336" s="65">
        <v>0.875</v>
      </c>
      <c r="G336" s="65">
        <v>0.875</v>
      </c>
      <c r="H336" s="65">
        <v>2.625</v>
      </c>
      <c r="I336" s="62">
        <v>0.04</v>
      </c>
      <c r="J336" s="63">
        <v>6</v>
      </c>
      <c r="K336" s="65">
        <v>3.5</v>
      </c>
      <c r="L336" s="65">
        <v>2.5</v>
      </c>
      <c r="M336" s="65">
        <v>3.4</v>
      </c>
      <c r="N336" s="65">
        <v>0.3</v>
      </c>
      <c r="O336" s="59">
        <f t="shared" si="18"/>
        <v>29.75</v>
      </c>
      <c r="P336" s="63">
        <v>240</v>
      </c>
      <c r="Q336" s="65">
        <v>12.25</v>
      </c>
      <c r="R336" s="65">
        <v>10.25</v>
      </c>
      <c r="S336" s="65">
        <v>6.75</v>
      </c>
      <c r="T336" s="65">
        <v>15.5</v>
      </c>
      <c r="U336" s="59">
        <f t="shared" si="19"/>
        <v>0.490478515625</v>
      </c>
      <c r="V336" s="69"/>
      <c r="W336" s="69"/>
      <c r="X336" s="69"/>
      <c r="Y336" s="69"/>
      <c r="Z336" s="57" t="s">
        <v>26</v>
      </c>
      <c r="AA336" s="69"/>
    </row>
    <row r="337" spans="1:47" ht="15" customHeight="1">
      <c r="A337" s="66" t="s">
        <v>3765</v>
      </c>
      <c r="B337" s="67" t="s">
        <v>5043</v>
      </c>
      <c r="C337" s="138" t="s">
        <v>5402</v>
      </c>
      <c r="D337" s="148">
        <v>4.8899999999999997</v>
      </c>
      <c r="E337" s="147">
        <f t="shared" si="17"/>
        <v>1.956</v>
      </c>
      <c r="F337" s="65">
        <v>0.875</v>
      </c>
      <c r="G337" s="65">
        <v>0.875</v>
      </c>
      <c r="H337" s="65">
        <v>2.625</v>
      </c>
      <c r="I337" s="62">
        <v>0.04</v>
      </c>
      <c r="J337" s="63">
        <v>6</v>
      </c>
      <c r="K337" s="65">
        <v>3.5</v>
      </c>
      <c r="L337" s="65">
        <v>2.5</v>
      </c>
      <c r="M337" s="65">
        <v>3.4</v>
      </c>
      <c r="N337" s="65">
        <v>0.3</v>
      </c>
      <c r="O337" s="59">
        <f t="shared" si="18"/>
        <v>29.75</v>
      </c>
      <c r="P337" s="63">
        <v>240</v>
      </c>
      <c r="Q337" s="65">
        <v>12.25</v>
      </c>
      <c r="R337" s="65">
        <v>10.25</v>
      </c>
      <c r="S337" s="65">
        <v>6.75</v>
      </c>
      <c r="T337" s="65">
        <v>15.5</v>
      </c>
      <c r="U337" s="59">
        <f t="shared" si="19"/>
        <v>0.490478515625</v>
      </c>
      <c r="V337" s="69"/>
      <c r="W337" s="69"/>
      <c r="X337" s="69"/>
      <c r="Y337" s="69"/>
      <c r="Z337" s="57" t="s">
        <v>26</v>
      </c>
      <c r="AA337" s="69"/>
    </row>
    <row r="338" spans="1:47" ht="15" customHeight="1">
      <c r="A338" s="66" t="s">
        <v>3766</v>
      </c>
      <c r="B338" s="67" t="s">
        <v>5044</v>
      </c>
      <c r="C338" s="138" t="s">
        <v>5403</v>
      </c>
      <c r="D338" s="148">
        <v>4.8899999999999997</v>
      </c>
      <c r="E338" s="147">
        <f t="shared" si="17"/>
        <v>1.956</v>
      </c>
      <c r="F338" s="65">
        <v>0.875</v>
      </c>
      <c r="G338" s="65">
        <v>0.875</v>
      </c>
      <c r="H338" s="65">
        <v>2.625</v>
      </c>
      <c r="I338" s="62">
        <v>0.04</v>
      </c>
      <c r="J338" s="63">
        <v>6</v>
      </c>
      <c r="K338" s="65">
        <v>3.5</v>
      </c>
      <c r="L338" s="65">
        <v>2.5</v>
      </c>
      <c r="M338" s="65">
        <v>3.4</v>
      </c>
      <c r="N338" s="65">
        <v>0.3</v>
      </c>
      <c r="O338" s="59">
        <f t="shared" si="18"/>
        <v>29.75</v>
      </c>
      <c r="P338" s="63">
        <v>240</v>
      </c>
      <c r="Q338" s="65">
        <v>12.25</v>
      </c>
      <c r="R338" s="65">
        <v>10.25</v>
      </c>
      <c r="S338" s="65">
        <v>6.75</v>
      </c>
      <c r="T338" s="65">
        <v>15.5</v>
      </c>
      <c r="U338" s="59">
        <f t="shared" si="19"/>
        <v>0.490478515625</v>
      </c>
      <c r="V338" s="69"/>
      <c r="W338" s="69"/>
      <c r="X338" s="69"/>
      <c r="Y338" s="69"/>
      <c r="Z338" s="57" t="s">
        <v>26</v>
      </c>
      <c r="AA338" s="69"/>
    </row>
    <row r="339" spans="1:47" ht="15" customHeight="1">
      <c r="A339" s="66" t="s">
        <v>3767</v>
      </c>
      <c r="B339" s="67" t="s">
        <v>5046</v>
      </c>
      <c r="C339" s="138" t="s">
        <v>5404</v>
      </c>
      <c r="D339" s="148">
        <v>4.8899999999999997</v>
      </c>
      <c r="E339" s="147">
        <f t="shared" si="17"/>
        <v>1.956</v>
      </c>
      <c r="F339" s="65">
        <v>0.875</v>
      </c>
      <c r="G339" s="65">
        <v>0.875</v>
      </c>
      <c r="H339" s="65">
        <v>2.625</v>
      </c>
      <c r="I339" s="62">
        <v>0.04</v>
      </c>
      <c r="J339" s="63">
        <v>6</v>
      </c>
      <c r="K339" s="65">
        <v>3.5</v>
      </c>
      <c r="L339" s="65">
        <v>2.5</v>
      </c>
      <c r="M339" s="65">
        <v>3.4</v>
      </c>
      <c r="N339" s="65">
        <v>0.3</v>
      </c>
      <c r="O339" s="59">
        <f t="shared" si="18"/>
        <v>29.75</v>
      </c>
      <c r="P339" s="63">
        <v>240</v>
      </c>
      <c r="Q339" s="65">
        <v>12.25</v>
      </c>
      <c r="R339" s="65">
        <v>10.25</v>
      </c>
      <c r="S339" s="65">
        <v>6.75</v>
      </c>
      <c r="T339" s="65">
        <v>15.5</v>
      </c>
      <c r="U339" s="59">
        <f t="shared" si="19"/>
        <v>0.490478515625</v>
      </c>
      <c r="V339" s="69"/>
      <c r="W339" s="69"/>
      <c r="X339" s="69"/>
      <c r="Y339" s="69"/>
      <c r="Z339" s="57" t="s">
        <v>26</v>
      </c>
      <c r="AA339" s="69"/>
    </row>
    <row r="340" spans="1:47" ht="15" customHeight="1">
      <c r="A340" s="66" t="s">
        <v>3768</v>
      </c>
      <c r="B340" s="67" t="s">
        <v>5045</v>
      </c>
      <c r="C340" s="138" t="s">
        <v>5405</v>
      </c>
      <c r="D340" s="148">
        <v>4.8899999999999997</v>
      </c>
      <c r="E340" s="147">
        <f t="shared" si="17"/>
        <v>1.956</v>
      </c>
      <c r="F340" s="65">
        <v>0.875</v>
      </c>
      <c r="G340" s="65">
        <v>0.875</v>
      </c>
      <c r="H340" s="65">
        <v>2.625</v>
      </c>
      <c r="I340" s="62">
        <v>0.04</v>
      </c>
      <c r="J340" s="63">
        <v>6</v>
      </c>
      <c r="K340" s="65">
        <v>3.5</v>
      </c>
      <c r="L340" s="65">
        <v>2.5</v>
      </c>
      <c r="M340" s="65">
        <v>3.4</v>
      </c>
      <c r="N340" s="65">
        <v>0.3</v>
      </c>
      <c r="O340" s="59">
        <f t="shared" si="18"/>
        <v>29.75</v>
      </c>
      <c r="P340" s="63">
        <v>240</v>
      </c>
      <c r="Q340" s="65">
        <v>12.25</v>
      </c>
      <c r="R340" s="65">
        <v>10.25</v>
      </c>
      <c r="S340" s="65">
        <v>6.75</v>
      </c>
      <c r="T340" s="65">
        <v>15.5</v>
      </c>
      <c r="U340" s="59">
        <f t="shared" si="19"/>
        <v>0.490478515625</v>
      </c>
      <c r="V340" s="69"/>
      <c r="W340" s="69"/>
      <c r="X340" s="69"/>
      <c r="Y340" s="69"/>
      <c r="Z340" s="57" t="s">
        <v>26</v>
      </c>
      <c r="AA340" s="69"/>
    </row>
    <row r="341" spans="1:47" ht="15" customHeight="1">
      <c r="A341" s="29" t="s">
        <v>3634</v>
      </c>
      <c r="B341" s="29" t="s">
        <v>3635</v>
      </c>
      <c r="C341" s="29" t="s">
        <v>3636</v>
      </c>
      <c r="D341" s="147">
        <v>2.19</v>
      </c>
      <c r="E341" s="147">
        <f t="shared" si="17"/>
        <v>0.876</v>
      </c>
      <c r="F341" s="101">
        <v>0.625</v>
      </c>
      <c r="G341" s="101">
        <v>0.375</v>
      </c>
      <c r="H341" s="101">
        <v>6.625</v>
      </c>
      <c r="I341" s="53">
        <v>0.03</v>
      </c>
      <c r="J341" s="54">
        <v>12</v>
      </c>
      <c r="K341" s="53">
        <v>1.125</v>
      </c>
      <c r="L341" s="53">
        <v>3.125</v>
      </c>
      <c r="M341" s="53">
        <v>6.875</v>
      </c>
      <c r="N341" s="53">
        <v>0.28999999999999998</v>
      </c>
      <c r="O341" s="55">
        <f t="shared" si="18"/>
        <v>24.169921875</v>
      </c>
      <c r="P341" s="54">
        <v>864</v>
      </c>
      <c r="Q341" s="53">
        <v>14</v>
      </c>
      <c r="R341" s="53">
        <v>14</v>
      </c>
      <c r="S341" s="53">
        <v>10</v>
      </c>
      <c r="T341" s="53">
        <v>24</v>
      </c>
      <c r="U341" s="55">
        <f t="shared" si="19"/>
        <v>1.1342592592592593</v>
      </c>
      <c r="V341" s="56"/>
      <c r="W341" s="56"/>
      <c r="X341" s="56"/>
      <c r="Y341" s="56"/>
      <c r="Z341" s="57" t="s">
        <v>26</v>
      </c>
      <c r="AA341" s="56"/>
      <c r="AB341" s="11"/>
      <c r="AC341" s="5"/>
      <c r="AD341" s="5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</row>
    <row r="342" spans="1:47" ht="15" customHeight="1">
      <c r="A342" s="29" t="s">
        <v>3622</v>
      </c>
      <c r="B342" s="29" t="s">
        <v>3623</v>
      </c>
      <c r="C342" s="29" t="s">
        <v>3624</v>
      </c>
      <c r="D342" s="147">
        <v>2.19</v>
      </c>
      <c r="E342" s="147">
        <f t="shared" si="17"/>
        <v>0.876</v>
      </c>
      <c r="F342" s="101">
        <v>0.625</v>
      </c>
      <c r="G342" s="101">
        <v>0.375</v>
      </c>
      <c r="H342" s="101">
        <v>6.625</v>
      </c>
      <c r="I342" s="53">
        <v>0.03</v>
      </c>
      <c r="J342" s="54">
        <v>12</v>
      </c>
      <c r="K342" s="53">
        <v>1.125</v>
      </c>
      <c r="L342" s="53">
        <v>3.125</v>
      </c>
      <c r="M342" s="53">
        <v>6.875</v>
      </c>
      <c r="N342" s="53">
        <v>0.28999999999999998</v>
      </c>
      <c r="O342" s="55">
        <f t="shared" si="18"/>
        <v>24.169921875</v>
      </c>
      <c r="P342" s="54">
        <v>864</v>
      </c>
      <c r="Q342" s="53">
        <v>14</v>
      </c>
      <c r="R342" s="53">
        <v>14</v>
      </c>
      <c r="S342" s="53">
        <v>10</v>
      </c>
      <c r="T342" s="53">
        <v>24</v>
      </c>
      <c r="U342" s="55">
        <f t="shared" si="19"/>
        <v>1.1342592592592593</v>
      </c>
      <c r="V342" s="56"/>
      <c r="W342" s="56"/>
      <c r="X342" s="56"/>
      <c r="Y342" s="56"/>
      <c r="Z342" s="57" t="s">
        <v>26</v>
      </c>
      <c r="AA342" s="56"/>
      <c r="AB342" s="11"/>
      <c r="AC342" s="5"/>
      <c r="AD342" s="5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</row>
    <row r="343" spans="1:47" ht="15" customHeight="1">
      <c r="A343" s="29" t="s">
        <v>3631</v>
      </c>
      <c r="B343" s="29" t="s">
        <v>3632</v>
      </c>
      <c r="C343" s="29" t="s">
        <v>3633</v>
      </c>
      <c r="D343" s="147">
        <v>2.19</v>
      </c>
      <c r="E343" s="147">
        <f t="shared" si="17"/>
        <v>0.876</v>
      </c>
      <c r="F343" s="101">
        <v>0.625</v>
      </c>
      <c r="G343" s="101">
        <v>0.375</v>
      </c>
      <c r="H343" s="101">
        <v>6.625</v>
      </c>
      <c r="I343" s="53">
        <v>0.03</v>
      </c>
      <c r="J343" s="54">
        <v>12</v>
      </c>
      <c r="K343" s="53">
        <v>1.125</v>
      </c>
      <c r="L343" s="53">
        <v>3.125</v>
      </c>
      <c r="M343" s="53">
        <v>6.875</v>
      </c>
      <c r="N343" s="53">
        <v>0.28999999999999998</v>
      </c>
      <c r="O343" s="55">
        <f t="shared" si="18"/>
        <v>24.169921875</v>
      </c>
      <c r="P343" s="54">
        <v>864</v>
      </c>
      <c r="Q343" s="53">
        <v>14</v>
      </c>
      <c r="R343" s="53">
        <v>14</v>
      </c>
      <c r="S343" s="53">
        <v>10</v>
      </c>
      <c r="T343" s="53">
        <v>24</v>
      </c>
      <c r="U343" s="55">
        <f t="shared" si="19"/>
        <v>1.1342592592592593</v>
      </c>
      <c r="V343" s="56"/>
      <c r="W343" s="56"/>
      <c r="X343" s="56"/>
      <c r="Y343" s="56"/>
      <c r="Z343" s="57" t="s">
        <v>26</v>
      </c>
      <c r="AA343" s="56"/>
      <c r="AB343" s="11"/>
      <c r="AC343" s="5"/>
      <c r="AD343" s="5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</row>
    <row r="344" spans="1:47" ht="15" customHeight="1">
      <c r="A344" s="29" t="s">
        <v>3625</v>
      </c>
      <c r="B344" s="29" t="s">
        <v>3626</v>
      </c>
      <c r="C344" s="29" t="s">
        <v>3627</v>
      </c>
      <c r="D344" s="147">
        <v>2.19</v>
      </c>
      <c r="E344" s="147">
        <f t="shared" si="17"/>
        <v>0.876</v>
      </c>
      <c r="F344" s="101">
        <v>0.625</v>
      </c>
      <c r="G344" s="101">
        <v>0.375</v>
      </c>
      <c r="H344" s="101">
        <v>6.625</v>
      </c>
      <c r="I344" s="53">
        <v>0.03</v>
      </c>
      <c r="J344" s="54">
        <v>12</v>
      </c>
      <c r="K344" s="53">
        <v>1.125</v>
      </c>
      <c r="L344" s="53">
        <v>3.125</v>
      </c>
      <c r="M344" s="53">
        <v>6.875</v>
      </c>
      <c r="N344" s="53">
        <v>0.28999999999999998</v>
      </c>
      <c r="O344" s="55">
        <f t="shared" si="18"/>
        <v>24.169921875</v>
      </c>
      <c r="P344" s="54">
        <v>864</v>
      </c>
      <c r="Q344" s="53">
        <v>14</v>
      </c>
      <c r="R344" s="53">
        <v>14</v>
      </c>
      <c r="S344" s="53">
        <v>10</v>
      </c>
      <c r="T344" s="53">
        <v>24</v>
      </c>
      <c r="U344" s="55">
        <f t="shared" si="19"/>
        <v>1.1342592592592593</v>
      </c>
      <c r="V344" s="56"/>
      <c r="W344" s="56"/>
      <c r="X344" s="56"/>
      <c r="Y344" s="56"/>
      <c r="Z344" s="57" t="s">
        <v>26</v>
      </c>
      <c r="AA344" s="56"/>
      <c r="AB344" s="11"/>
      <c r="AC344" s="5"/>
      <c r="AD344" s="5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</row>
    <row r="345" spans="1:47" ht="15" customHeight="1">
      <c r="A345" s="29" t="s">
        <v>3616</v>
      </c>
      <c r="B345" s="29" t="s">
        <v>3617</v>
      </c>
      <c r="C345" s="29" t="s">
        <v>3618</v>
      </c>
      <c r="D345" s="147">
        <v>2.19</v>
      </c>
      <c r="E345" s="147">
        <f t="shared" si="17"/>
        <v>0.876</v>
      </c>
      <c r="F345" s="101">
        <v>0.625</v>
      </c>
      <c r="G345" s="101">
        <v>0.375</v>
      </c>
      <c r="H345" s="101">
        <v>6.625</v>
      </c>
      <c r="I345" s="53">
        <v>0.03</v>
      </c>
      <c r="J345" s="54">
        <v>12</v>
      </c>
      <c r="K345" s="53">
        <v>1.125</v>
      </c>
      <c r="L345" s="53">
        <v>3.125</v>
      </c>
      <c r="M345" s="53">
        <v>6.875</v>
      </c>
      <c r="N345" s="53">
        <v>0.28999999999999998</v>
      </c>
      <c r="O345" s="55">
        <f t="shared" si="18"/>
        <v>24.169921875</v>
      </c>
      <c r="P345" s="54">
        <v>864</v>
      </c>
      <c r="Q345" s="53">
        <v>14</v>
      </c>
      <c r="R345" s="53">
        <v>14</v>
      </c>
      <c r="S345" s="53">
        <v>10</v>
      </c>
      <c r="T345" s="53">
        <v>24</v>
      </c>
      <c r="U345" s="55">
        <f t="shared" si="19"/>
        <v>1.1342592592592593</v>
      </c>
      <c r="V345" s="56"/>
      <c r="W345" s="56"/>
      <c r="X345" s="56"/>
      <c r="Y345" s="56"/>
      <c r="Z345" s="57" t="s">
        <v>26</v>
      </c>
      <c r="AA345" s="56"/>
      <c r="AB345" s="11"/>
      <c r="AC345" s="5"/>
      <c r="AD345" s="5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</row>
    <row r="346" spans="1:47" ht="15" customHeight="1">
      <c r="A346" s="29" t="s">
        <v>3628</v>
      </c>
      <c r="B346" s="29" t="s">
        <v>3629</v>
      </c>
      <c r="C346" s="29" t="s">
        <v>3630</v>
      </c>
      <c r="D346" s="147">
        <v>2.19</v>
      </c>
      <c r="E346" s="147">
        <f t="shared" si="17"/>
        <v>0.876</v>
      </c>
      <c r="F346" s="101">
        <v>0.625</v>
      </c>
      <c r="G346" s="101">
        <v>0.375</v>
      </c>
      <c r="H346" s="101">
        <v>6.625</v>
      </c>
      <c r="I346" s="53">
        <v>0.03</v>
      </c>
      <c r="J346" s="54">
        <v>12</v>
      </c>
      <c r="K346" s="53">
        <v>1.125</v>
      </c>
      <c r="L346" s="53">
        <v>3.125</v>
      </c>
      <c r="M346" s="53">
        <v>6.875</v>
      </c>
      <c r="N346" s="53">
        <v>0.28999999999999998</v>
      </c>
      <c r="O346" s="55">
        <f t="shared" si="18"/>
        <v>24.169921875</v>
      </c>
      <c r="P346" s="54">
        <v>864</v>
      </c>
      <c r="Q346" s="53">
        <v>14</v>
      </c>
      <c r="R346" s="53">
        <v>14</v>
      </c>
      <c r="S346" s="53">
        <v>10</v>
      </c>
      <c r="T346" s="53">
        <v>24</v>
      </c>
      <c r="U346" s="55">
        <f t="shared" si="19"/>
        <v>1.1342592592592593</v>
      </c>
      <c r="V346" s="56"/>
      <c r="W346" s="56"/>
      <c r="X346" s="56"/>
      <c r="Y346" s="56"/>
      <c r="Z346" s="57" t="s">
        <v>26</v>
      </c>
      <c r="AA346" s="56"/>
      <c r="AB346" s="11"/>
      <c r="AC346" s="5"/>
      <c r="AD346" s="5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</row>
    <row r="347" spans="1:47" ht="15" customHeight="1">
      <c r="A347" s="29" t="s">
        <v>3619</v>
      </c>
      <c r="B347" s="29" t="s">
        <v>3620</v>
      </c>
      <c r="C347" s="29" t="s">
        <v>3621</v>
      </c>
      <c r="D347" s="147">
        <v>2.19</v>
      </c>
      <c r="E347" s="147">
        <f t="shared" si="17"/>
        <v>0.876</v>
      </c>
      <c r="F347" s="101">
        <v>0.625</v>
      </c>
      <c r="G347" s="101">
        <v>0.375</v>
      </c>
      <c r="H347" s="101">
        <v>6.625</v>
      </c>
      <c r="I347" s="53">
        <v>0.03</v>
      </c>
      <c r="J347" s="54">
        <v>12</v>
      </c>
      <c r="K347" s="53">
        <v>1.125</v>
      </c>
      <c r="L347" s="53">
        <v>3.125</v>
      </c>
      <c r="M347" s="53">
        <v>6.875</v>
      </c>
      <c r="N347" s="53">
        <v>0.28999999999999998</v>
      </c>
      <c r="O347" s="55">
        <f t="shared" si="18"/>
        <v>24.169921875</v>
      </c>
      <c r="P347" s="54">
        <v>864</v>
      </c>
      <c r="Q347" s="53">
        <v>14</v>
      </c>
      <c r="R347" s="53">
        <v>14</v>
      </c>
      <c r="S347" s="53">
        <v>10</v>
      </c>
      <c r="T347" s="53">
        <v>24</v>
      </c>
      <c r="U347" s="55">
        <f t="shared" si="19"/>
        <v>1.1342592592592593</v>
      </c>
      <c r="V347" s="56"/>
      <c r="W347" s="56"/>
      <c r="X347" s="56"/>
      <c r="Y347" s="56"/>
      <c r="Z347" s="57" t="s">
        <v>26</v>
      </c>
      <c r="AA347" s="56"/>
      <c r="AB347" s="11"/>
      <c r="AC347" s="5"/>
      <c r="AD347" s="5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</row>
    <row r="348" spans="1:47" ht="15" customHeight="1">
      <c r="A348" s="29" t="s">
        <v>3613</v>
      </c>
      <c r="B348" s="29" t="s">
        <v>3614</v>
      </c>
      <c r="C348" s="29" t="s">
        <v>3615</v>
      </c>
      <c r="D348" s="147">
        <v>2.19</v>
      </c>
      <c r="E348" s="147">
        <f t="shared" si="17"/>
        <v>0.876</v>
      </c>
      <c r="F348" s="101">
        <v>0.625</v>
      </c>
      <c r="G348" s="101">
        <v>0.375</v>
      </c>
      <c r="H348" s="101">
        <v>6.625</v>
      </c>
      <c r="I348" s="53">
        <v>0.03</v>
      </c>
      <c r="J348" s="54">
        <v>12</v>
      </c>
      <c r="K348" s="53">
        <v>1.125</v>
      </c>
      <c r="L348" s="53">
        <v>3.125</v>
      </c>
      <c r="M348" s="53">
        <v>6.875</v>
      </c>
      <c r="N348" s="53">
        <v>0.28999999999999998</v>
      </c>
      <c r="O348" s="55">
        <f t="shared" si="18"/>
        <v>24.169921875</v>
      </c>
      <c r="P348" s="54">
        <v>864</v>
      </c>
      <c r="Q348" s="53">
        <v>14</v>
      </c>
      <c r="R348" s="53">
        <v>14</v>
      </c>
      <c r="S348" s="53">
        <v>10</v>
      </c>
      <c r="T348" s="53">
        <v>24</v>
      </c>
      <c r="U348" s="55">
        <f t="shared" si="19"/>
        <v>1.1342592592592593</v>
      </c>
      <c r="V348" s="56"/>
      <c r="W348" s="56"/>
      <c r="X348" s="56"/>
      <c r="Y348" s="56"/>
      <c r="Z348" s="57" t="s">
        <v>26</v>
      </c>
      <c r="AA348" s="56"/>
      <c r="AB348" s="11"/>
      <c r="AC348" s="5"/>
      <c r="AD348" s="5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</row>
    <row r="349" spans="1:47" ht="15" customHeight="1">
      <c r="A349" s="29" t="s">
        <v>3601</v>
      </c>
      <c r="B349" s="29" t="s">
        <v>3602</v>
      </c>
      <c r="C349" s="29" t="s">
        <v>3603</v>
      </c>
      <c r="D349" s="147">
        <v>2.19</v>
      </c>
      <c r="E349" s="147">
        <f t="shared" si="17"/>
        <v>0.876</v>
      </c>
      <c r="F349" s="101">
        <v>0.625</v>
      </c>
      <c r="G349" s="101">
        <v>0.375</v>
      </c>
      <c r="H349" s="101">
        <v>6.625</v>
      </c>
      <c r="I349" s="53">
        <v>0.03</v>
      </c>
      <c r="J349" s="54">
        <v>12</v>
      </c>
      <c r="K349" s="53">
        <v>1.125</v>
      </c>
      <c r="L349" s="53">
        <v>3.125</v>
      </c>
      <c r="M349" s="53">
        <v>6.875</v>
      </c>
      <c r="N349" s="53">
        <v>0.28999999999999998</v>
      </c>
      <c r="O349" s="55">
        <f t="shared" si="18"/>
        <v>24.169921875</v>
      </c>
      <c r="P349" s="54">
        <v>864</v>
      </c>
      <c r="Q349" s="53">
        <v>14</v>
      </c>
      <c r="R349" s="53">
        <v>14</v>
      </c>
      <c r="S349" s="53">
        <v>10</v>
      </c>
      <c r="T349" s="53">
        <v>24</v>
      </c>
      <c r="U349" s="55">
        <f t="shared" si="19"/>
        <v>1.1342592592592593</v>
      </c>
      <c r="V349" s="56"/>
      <c r="W349" s="56"/>
      <c r="X349" s="56"/>
      <c r="Y349" s="56"/>
      <c r="Z349" s="57" t="s">
        <v>26</v>
      </c>
      <c r="AA349" s="56"/>
      <c r="AB349" s="11"/>
      <c r="AC349" s="5"/>
      <c r="AD349" s="5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</row>
    <row r="350" spans="1:47" ht="15" customHeight="1">
      <c r="A350" s="29" t="s">
        <v>3610</v>
      </c>
      <c r="B350" s="29" t="s">
        <v>3611</v>
      </c>
      <c r="C350" s="29" t="s">
        <v>3612</v>
      </c>
      <c r="D350" s="147">
        <v>2.19</v>
      </c>
      <c r="E350" s="147">
        <f t="shared" si="17"/>
        <v>0.876</v>
      </c>
      <c r="F350" s="101">
        <v>0.625</v>
      </c>
      <c r="G350" s="101">
        <v>0.375</v>
      </c>
      <c r="H350" s="101">
        <v>6.625</v>
      </c>
      <c r="I350" s="53">
        <v>0.03</v>
      </c>
      <c r="J350" s="54">
        <v>12</v>
      </c>
      <c r="K350" s="53">
        <v>1.125</v>
      </c>
      <c r="L350" s="53">
        <v>3.125</v>
      </c>
      <c r="M350" s="53">
        <v>6.875</v>
      </c>
      <c r="N350" s="53">
        <v>0.28999999999999998</v>
      </c>
      <c r="O350" s="55">
        <f t="shared" si="18"/>
        <v>24.169921875</v>
      </c>
      <c r="P350" s="54">
        <v>864</v>
      </c>
      <c r="Q350" s="53">
        <v>14</v>
      </c>
      <c r="R350" s="53">
        <v>14</v>
      </c>
      <c r="S350" s="53">
        <v>10</v>
      </c>
      <c r="T350" s="53">
        <v>24</v>
      </c>
      <c r="U350" s="55">
        <f t="shared" si="19"/>
        <v>1.1342592592592593</v>
      </c>
      <c r="V350" s="56"/>
      <c r="W350" s="56"/>
      <c r="X350" s="56"/>
      <c r="Y350" s="56"/>
      <c r="Z350" s="57" t="s">
        <v>26</v>
      </c>
      <c r="AA350" s="56"/>
      <c r="AB350" s="11"/>
      <c r="AC350" s="5"/>
      <c r="AD350" s="5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</row>
    <row r="351" spans="1:47" ht="15" customHeight="1">
      <c r="A351" s="29" t="s">
        <v>3604</v>
      </c>
      <c r="B351" s="29" t="s">
        <v>3605</v>
      </c>
      <c r="C351" s="29" t="s">
        <v>3606</v>
      </c>
      <c r="D351" s="147">
        <v>2.19</v>
      </c>
      <c r="E351" s="147">
        <f t="shared" si="17"/>
        <v>0.876</v>
      </c>
      <c r="F351" s="101">
        <v>0.625</v>
      </c>
      <c r="G351" s="101">
        <v>0.375</v>
      </c>
      <c r="H351" s="101">
        <v>6.625</v>
      </c>
      <c r="I351" s="53">
        <v>0.03</v>
      </c>
      <c r="J351" s="54">
        <v>12</v>
      </c>
      <c r="K351" s="53">
        <v>1.125</v>
      </c>
      <c r="L351" s="53">
        <v>3.125</v>
      </c>
      <c r="M351" s="53">
        <v>6.875</v>
      </c>
      <c r="N351" s="53">
        <v>0.28999999999999998</v>
      </c>
      <c r="O351" s="55">
        <f t="shared" si="18"/>
        <v>24.169921875</v>
      </c>
      <c r="P351" s="54">
        <v>864</v>
      </c>
      <c r="Q351" s="53">
        <v>14</v>
      </c>
      <c r="R351" s="53">
        <v>14</v>
      </c>
      <c r="S351" s="53">
        <v>10</v>
      </c>
      <c r="T351" s="53">
        <v>24</v>
      </c>
      <c r="U351" s="55">
        <f t="shared" si="19"/>
        <v>1.1342592592592593</v>
      </c>
      <c r="V351" s="56"/>
      <c r="W351" s="56"/>
      <c r="X351" s="56"/>
      <c r="Y351" s="56"/>
      <c r="Z351" s="57" t="s">
        <v>26</v>
      </c>
      <c r="AA351" s="56"/>
      <c r="AB351" s="11"/>
      <c r="AC351" s="5"/>
      <c r="AD351" s="5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</row>
    <row r="352" spans="1:47" ht="15" customHeight="1">
      <c r="A352" s="29" t="s">
        <v>3595</v>
      </c>
      <c r="B352" s="29" t="s">
        <v>3596</v>
      </c>
      <c r="C352" s="29" t="s">
        <v>3597</v>
      </c>
      <c r="D352" s="147">
        <v>2.19</v>
      </c>
      <c r="E352" s="147">
        <f t="shared" si="17"/>
        <v>0.876</v>
      </c>
      <c r="F352" s="101">
        <v>0.625</v>
      </c>
      <c r="G352" s="101">
        <v>0.375</v>
      </c>
      <c r="H352" s="101">
        <v>6.625</v>
      </c>
      <c r="I352" s="53">
        <v>0.03</v>
      </c>
      <c r="J352" s="54">
        <v>12</v>
      </c>
      <c r="K352" s="53">
        <v>1.125</v>
      </c>
      <c r="L352" s="53">
        <v>3.125</v>
      </c>
      <c r="M352" s="53">
        <v>6.875</v>
      </c>
      <c r="N352" s="53">
        <v>0.28999999999999998</v>
      </c>
      <c r="O352" s="55">
        <f t="shared" si="18"/>
        <v>24.169921875</v>
      </c>
      <c r="P352" s="54">
        <v>864</v>
      </c>
      <c r="Q352" s="53">
        <v>14</v>
      </c>
      <c r="R352" s="53">
        <v>14</v>
      </c>
      <c r="S352" s="53">
        <v>10</v>
      </c>
      <c r="T352" s="53">
        <v>24</v>
      </c>
      <c r="U352" s="55">
        <f t="shared" si="19"/>
        <v>1.1342592592592593</v>
      </c>
      <c r="V352" s="56"/>
      <c r="W352" s="56"/>
      <c r="X352" s="56"/>
      <c r="Y352" s="56"/>
      <c r="Z352" s="57" t="s">
        <v>26</v>
      </c>
      <c r="AA352" s="56"/>
      <c r="AB352" s="11"/>
      <c r="AC352" s="5"/>
      <c r="AD352" s="5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</row>
    <row r="353" spans="1:47" ht="15" customHeight="1">
      <c r="A353" s="29" t="s">
        <v>3607</v>
      </c>
      <c r="B353" s="29" t="s">
        <v>3608</v>
      </c>
      <c r="C353" s="29" t="s">
        <v>3609</v>
      </c>
      <c r="D353" s="147">
        <v>2.19</v>
      </c>
      <c r="E353" s="147">
        <f t="shared" si="17"/>
        <v>0.876</v>
      </c>
      <c r="F353" s="101">
        <v>0.625</v>
      </c>
      <c r="G353" s="101">
        <v>0.375</v>
      </c>
      <c r="H353" s="101">
        <v>6.625</v>
      </c>
      <c r="I353" s="53">
        <v>0.03</v>
      </c>
      <c r="J353" s="54">
        <v>12</v>
      </c>
      <c r="K353" s="53">
        <v>1.125</v>
      </c>
      <c r="L353" s="53">
        <v>3.125</v>
      </c>
      <c r="M353" s="53">
        <v>6.875</v>
      </c>
      <c r="N353" s="53">
        <v>0.28999999999999998</v>
      </c>
      <c r="O353" s="55">
        <f t="shared" si="18"/>
        <v>24.169921875</v>
      </c>
      <c r="P353" s="54">
        <v>864</v>
      </c>
      <c r="Q353" s="53">
        <v>14</v>
      </c>
      <c r="R353" s="53">
        <v>14</v>
      </c>
      <c r="S353" s="53">
        <v>10</v>
      </c>
      <c r="T353" s="53">
        <v>24</v>
      </c>
      <c r="U353" s="55">
        <f t="shared" si="19"/>
        <v>1.1342592592592593</v>
      </c>
      <c r="V353" s="56"/>
      <c r="W353" s="56"/>
      <c r="X353" s="56"/>
      <c r="Y353" s="56"/>
      <c r="Z353" s="57" t="s">
        <v>26</v>
      </c>
      <c r="AA353" s="56"/>
      <c r="AB353" s="11"/>
      <c r="AC353" s="5"/>
      <c r="AD353" s="5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</row>
    <row r="354" spans="1:47" ht="15" customHeight="1">
      <c r="A354" s="29" t="s">
        <v>3598</v>
      </c>
      <c r="B354" s="29" t="s">
        <v>3599</v>
      </c>
      <c r="C354" s="29" t="s">
        <v>3600</v>
      </c>
      <c r="D354" s="147">
        <v>2.19</v>
      </c>
      <c r="E354" s="147">
        <f t="shared" si="17"/>
        <v>0.876</v>
      </c>
      <c r="F354" s="101">
        <v>0.625</v>
      </c>
      <c r="G354" s="101">
        <v>0.375</v>
      </c>
      <c r="H354" s="101">
        <v>6.625</v>
      </c>
      <c r="I354" s="53">
        <v>0.03</v>
      </c>
      <c r="J354" s="54">
        <v>12</v>
      </c>
      <c r="K354" s="53">
        <v>1.125</v>
      </c>
      <c r="L354" s="53">
        <v>3.125</v>
      </c>
      <c r="M354" s="53">
        <v>6.875</v>
      </c>
      <c r="N354" s="53">
        <v>0.28999999999999998</v>
      </c>
      <c r="O354" s="55">
        <f t="shared" si="18"/>
        <v>24.169921875</v>
      </c>
      <c r="P354" s="54">
        <v>864</v>
      </c>
      <c r="Q354" s="53">
        <v>14</v>
      </c>
      <c r="R354" s="53">
        <v>14</v>
      </c>
      <c r="S354" s="53">
        <v>10</v>
      </c>
      <c r="T354" s="53">
        <v>24</v>
      </c>
      <c r="U354" s="55">
        <f t="shared" si="19"/>
        <v>1.1342592592592593</v>
      </c>
      <c r="V354" s="56"/>
      <c r="W354" s="56"/>
      <c r="X354" s="56"/>
      <c r="Y354" s="56"/>
      <c r="Z354" s="57" t="s">
        <v>26</v>
      </c>
      <c r="AA354" s="56"/>
      <c r="AB354" s="11"/>
      <c r="AC354" s="5"/>
      <c r="AD354" s="5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</row>
    <row r="355" spans="1:47" ht="15" customHeight="1">
      <c r="A355" s="29" t="s">
        <v>3652</v>
      </c>
      <c r="B355" s="29" t="s">
        <v>3653</v>
      </c>
      <c r="C355" s="138" t="s">
        <v>3654</v>
      </c>
      <c r="D355" s="147">
        <v>2.19</v>
      </c>
      <c r="E355" s="147">
        <f t="shared" si="17"/>
        <v>0.876</v>
      </c>
      <c r="F355" s="101">
        <v>0.625</v>
      </c>
      <c r="G355" s="101">
        <v>0.375</v>
      </c>
      <c r="H355" s="101">
        <v>6.625</v>
      </c>
      <c r="I355" s="53">
        <v>0.03</v>
      </c>
      <c r="J355" s="54">
        <v>12</v>
      </c>
      <c r="K355" s="53">
        <v>1.125</v>
      </c>
      <c r="L355" s="53">
        <v>3.125</v>
      </c>
      <c r="M355" s="53">
        <v>6.875</v>
      </c>
      <c r="N355" s="53">
        <v>0.28999999999999998</v>
      </c>
      <c r="O355" s="55">
        <f t="shared" si="18"/>
        <v>24.169921875</v>
      </c>
      <c r="P355" s="54">
        <v>864</v>
      </c>
      <c r="Q355" s="53">
        <v>14</v>
      </c>
      <c r="R355" s="53">
        <v>14</v>
      </c>
      <c r="S355" s="53">
        <v>10</v>
      </c>
      <c r="T355" s="53">
        <v>24</v>
      </c>
      <c r="U355" s="55">
        <f t="shared" si="19"/>
        <v>1.1342592592592593</v>
      </c>
      <c r="V355" s="56"/>
      <c r="W355" s="56"/>
      <c r="X355" s="56"/>
      <c r="Y355" s="56"/>
      <c r="Z355" s="57" t="s">
        <v>26</v>
      </c>
      <c r="AA355" s="56"/>
      <c r="AB355" s="11"/>
      <c r="AC355" s="5"/>
      <c r="AD355" s="5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</row>
    <row r="356" spans="1:47" ht="15" customHeight="1">
      <c r="A356" s="29" t="s">
        <v>3643</v>
      </c>
      <c r="B356" s="29" t="s">
        <v>3644</v>
      </c>
      <c r="C356" s="138" t="s">
        <v>3645</v>
      </c>
      <c r="D356" s="147">
        <v>2.19</v>
      </c>
      <c r="E356" s="147">
        <f t="shared" si="17"/>
        <v>0.876</v>
      </c>
      <c r="F356" s="101">
        <v>0.625</v>
      </c>
      <c r="G356" s="101">
        <v>0.375</v>
      </c>
      <c r="H356" s="101">
        <v>6.625</v>
      </c>
      <c r="I356" s="53">
        <v>0.03</v>
      </c>
      <c r="J356" s="54">
        <v>12</v>
      </c>
      <c r="K356" s="53">
        <v>1.125</v>
      </c>
      <c r="L356" s="53">
        <v>3.125</v>
      </c>
      <c r="M356" s="53">
        <v>6.875</v>
      </c>
      <c r="N356" s="53">
        <v>0.28999999999999998</v>
      </c>
      <c r="O356" s="55">
        <f t="shared" si="18"/>
        <v>24.169921875</v>
      </c>
      <c r="P356" s="54">
        <v>864</v>
      </c>
      <c r="Q356" s="53">
        <v>14</v>
      </c>
      <c r="R356" s="53">
        <v>14</v>
      </c>
      <c r="S356" s="53">
        <v>10</v>
      </c>
      <c r="T356" s="53">
        <v>24</v>
      </c>
      <c r="U356" s="55">
        <f t="shared" si="19"/>
        <v>1.1342592592592593</v>
      </c>
      <c r="V356" s="56"/>
      <c r="W356" s="56"/>
      <c r="X356" s="56"/>
      <c r="Y356" s="56"/>
      <c r="Z356" s="57" t="s">
        <v>26</v>
      </c>
      <c r="AA356" s="56"/>
      <c r="AB356" s="11"/>
      <c r="AC356" s="5"/>
      <c r="AD356" s="5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</row>
    <row r="357" spans="1:47" ht="15" customHeight="1">
      <c r="A357" s="29" t="s">
        <v>3649</v>
      </c>
      <c r="B357" s="29" t="s">
        <v>3650</v>
      </c>
      <c r="C357" s="138" t="s">
        <v>3651</v>
      </c>
      <c r="D357" s="147">
        <v>2.19</v>
      </c>
      <c r="E357" s="147">
        <f t="shared" si="17"/>
        <v>0.876</v>
      </c>
      <c r="F357" s="101">
        <v>0.625</v>
      </c>
      <c r="G357" s="101">
        <v>0.375</v>
      </c>
      <c r="H357" s="101">
        <v>6.625</v>
      </c>
      <c r="I357" s="53">
        <v>0.03</v>
      </c>
      <c r="J357" s="54">
        <v>12</v>
      </c>
      <c r="K357" s="53">
        <v>1.125</v>
      </c>
      <c r="L357" s="53">
        <v>3.125</v>
      </c>
      <c r="M357" s="53">
        <v>6.875</v>
      </c>
      <c r="N357" s="53">
        <v>0.28999999999999998</v>
      </c>
      <c r="O357" s="55">
        <f t="shared" si="18"/>
        <v>24.169921875</v>
      </c>
      <c r="P357" s="54">
        <v>864</v>
      </c>
      <c r="Q357" s="53">
        <v>14</v>
      </c>
      <c r="R357" s="53">
        <v>14</v>
      </c>
      <c r="S357" s="53">
        <v>10</v>
      </c>
      <c r="T357" s="53">
        <v>24</v>
      </c>
      <c r="U357" s="55">
        <f t="shared" si="19"/>
        <v>1.1342592592592593</v>
      </c>
      <c r="V357" s="56"/>
      <c r="W357" s="56"/>
      <c r="X357" s="56"/>
      <c r="Y357" s="56"/>
      <c r="Z357" s="57" t="s">
        <v>26</v>
      </c>
      <c r="AA357" s="56"/>
      <c r="AB357" s="11"/>
      <c r="AC357" s="5"/>
      <c r="AD357" s="5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</row>
    <row r="358" spans="1:47" ht="15" customHeight="1">
      <c r="A358" s="29" t="s">
        <v>3646</v>
      </c>
      <c r="B358" s="29" t="s">
        <v>3647</v>
      </c>
      <c r="C358" s="138" t="s">
        <v>3648</v>
      </c>
      <c r="D358" s="147">
        <v>2.19</v>
      </c>
      <c r="E358" s="147">
        <f t="shared" si="17"/>
        <v>0.876</v>
      </c>
      <c r="F358" s="101">
        <v>0.625</v>
      </c>
      <c r="G358" s="101">
        <v>0.375</v>
      </c>
      <c r="H358" s="101">
        <v>6.625</v>
      </c>
      <c r="I358" s="53">
        <v>0.03</v>
      </c>
      <c r="J358" s="54">
        <v>12</v>
      </c>
      <c r="K358" s="53">
        <v>1.125</v>
      </c>
      <c r="L358" s="53">
        <v>3.125</v>
      </c>
      <c r="M358" s="53">
        <v>6.875</v>
      </c>
      <c r="N358" s="53">
        <v>0.28999999999999998</v>
      </c>
      <c r="O358" s="55">
        <f t="shared" si="18"/>
        <v>24.169921875</v>
      </c>
      <c r="P358" s="54">
        <v>864</v>
      </c>
      <c r="Q358" s="53">
        <v>14</v>
      </c>
      <c r="R358" s="53">
        <v>14</v>
      </c>
      <c r="S358" s="53">
        <v>10</v>
      </c>
      <c r="T358" s="53">
        <v>24</v>
      </c>
      <c r="U358" s="55">
        <f t="shared" si="19"/>
        <v>1.1342592592592593</v>
      </c>
      <c r="V358" s="56"/>
      <c r="W358" s="56"/>
      <c r="X358" s="56"/>
      <c r="Y358" s="56"/>
      <c r="Z358" s="57" t="s">
        <v>26</v>
      </c>
      <c r="AA358" s="56"/>
      <c r="AB358" s="11"/>
      <c r="AC358" s="5"/>
      <c r="AD358" s="5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</row>
    <row r="359" spans="1:47" ht="15" customHeight="1">
      <c r="A359" s="29" t="s">
        <v>3637</v>
      </c>
      <c r="B359" s="29" t="s">
        <v>3638</v>
      </c>
      <c r="C359" s="138" t="s">
        <v>3639</v>
      </c>
      <c r="D359" s="147">
        <v>2.19</v>
      </c>
      <c r="E359" s="147">
        <f t="shared" si="17"/>
        <v>0.876</v>
      </c>
      <c r="F359" s="101">
        <v>0.625</v>
      </c>
      <c r="G359" s="101">
        <v>0.375</v>
      </c>
      <c r="H359" s="101">
        <v>6.625</v>
      </c>
      <c r="I359" s="53">
        <v>0.03</v>
      </c>
      <c r="J359" s="54">
        <v>12</v>
      </c>
      <c r="K359" s="53">
        <v>1.125</v>
      </c>
      <c r="L359" s="53">
        <v>3.125</v>
      </c>
      <c r="M359" s="53">
        <v>6.875</v>
      </c>
      <c r="N359" s="53">
        <v>0.28999999999999998</v>
      </c>
      <c r="O359" s="55">
        <f t="shared" si="18"/>
        <v>24.169921875</v>
      </c>
      <c r="P359" s="54">
        <v>864</v>
      </c>
      <c r="Q359" s="53">
        <v>14</v>
      </c>
      <c r="R359" s="53">
        <v>14</v>
      </c>
      <c r="S359" s="53">
        <v>10</v>
      </c>
      <c r="T359" s="53">
        <v>24</v>
      </c>
      <c r="U359" s="55">
        <f t="shared" si="19"/>
        <v>1.1342592592592593</v>
      </c>
      <c r="V359" s="56"/>
      <c r="W359" s="56"/>
      <c r="X359" s="56"/>
      <c r="Y359" s="56"/>
      <c r="Z359" s="57" t="s">
        <v>26</v>
      </c>
      <c r="AA359" s="56"/>
      <c r="AB359" s="11"/>
      <c r="AC359" s="5"/>
      <c r="AD359" s="5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</row>
    <row r="360" spans="1:47" ht="15" customHeight="1">
      <c r="A360" s="29" t="s">
        <v>3655</v>
      </c>
      <c r="B360" s="29" t="s">
        <v>3656</v>
      </c>
      <c r="C360" s="138" t="s">
        <v>3657</v>
      </c>
      <c r="D360" s="147">
        <v>2.19</v>
      </c>
      <c r="E360" s="147">
        <f t="shared" si="17"/>
        <v>0.876</v>
      </c>
      <c r="F360" s="101">
        <v>0.625</v>
      </c>
      <c r="G360" s="101">
        <v>0.375</v>
      </c>
      <c r="H360" s="101">
        <v>6.625</v>
      </c>
      <c r="I360" s="53">
        <v>3.3000000000000002E-2</v>
      </c>
      <c r="J360" s="54">
        <v>12</v>
      </c>
      <c r="K360" s="53">
        <v>7.25</v>
      </c>
      <c r="L360" s="53">
        <v>4</v>
      </c>
      <c r="M360" s="53">
        <v>2.25</v>
      </c>
      <c r="N360" s="53">
        <v>0.46800000000000003</v>
      </c>
      <c r="O360" s="55">
        <f t="shared" si="18"/>
        <v>65.25</v>
      </c>
      <c r="P360" s="54">
        <v>864</v>
      </c>
      <c r="Q360" s="53">
        <v>14</v>
      </c>
      <c r="R360" s="53">
        <v>14</v>
      </c>
      <c r="S360" s="53">
        <v>10</v>
      </c>
      <c r="T360" s="53">
        <v>24</v>
      </c>
      <c r="U360" s="55">
        <f t="shared" si="19"/>
        <v>1.1342592592592593</v>
      </c>
      <c r="V360" s="56"/>
      <c r="W360" s="56"/>
      <c r="X360" s="56"/>
      <c r="Y360" s="56"/>
      <c r="Z360" s="57" t="s">
        <v>26</v>
      </c>
      <c r="AA360" s="56"/>
      <c r="AB360" s="11"/>
      <c r="AC360" s="5"/>
      <c r="AD360" s="5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</row>
    <row r="361" spans="1:47" ht="15" customHeight="1">
      <c r="A361" s="29" t="s">
        <v>3640</v>
      </c>
      <c r="B361" s="29" t="s">
        <v>3641</v>
      </c>
      <c r="C361" s="138" t="s">
        <v>3642</v>
      </c>
      <c r="D361" s="147">
        <v>2.19</v>
      </c>
      <c r="E361" s="147">
        <f t="shared" si="17"/>
        <v>0.876</v>
      </c>
      <c r="F361" s="101">
        <v>0.625</v>
      </c>
      <c r="G361" s="101">
        <v>0.375</v>
      </c>
      <c r="H361" s="101">
        <v>6.625</v>
      </c>
      <c r="I361" s="53">
        <v>0.03</v>
      </c>
      <c r="J361" s="54">
        <v>12</v>
      </c>
      <c r="K361" s="53">
        <v>1.125</v>
      </c>
      <c r="L361" s="53">
        <v>3.125</v>
      </c>
      <c r="M361" s="53">
        <v>6.875</v>
      </c>
      <c r="N361" s="53">
        <v>0.28999999999999998</v>
      </c>
      <c r="O361" s="55">
        <f t="shared" si="18"/>
        <v>24.169921875</v>
      </c>
      <c r="P361" s="54">
        <v>864</v>
      </c>
      <c r="Q361" s="53">
        <v>14</v>
      </c>
      <c r="R361" s="53">
        <v>14</v>
      </c>
      <c r="S361" s="53">
        <v>10</v>
      </c>
      <c r="T361" s="53">
        <v>24</v>
      </c>
      <c r="U361" s="55">
        <f t="shared" si="19"/>
        <v>1.1342592592592593</v>
      </c>
      <c r="V361" s="56"/>
      <c r="W361" s="56"/>
      <c r="X361" s="56"/>
      <c r="Y361" s="56"/>
      <c r="Z361" s="57" t="s">
        <v>26</v>
      </c>
      <c r="AA361" s="56"/>
      <c r="AB361" s="11"/>
      <c r="AC361" s="5"/>
      <c r="AD361" s="5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</row>
    <row r="362" spans="1:47" ht="15" customHeight="1">
      <c r="A362" s="29" t="s">
        <v>3697</v>
      </c>
      <c r="B362" s="29" t="s">
        <v>3698</v>
      </c>
      <c r="C362" s="138" t="s">
        <v>3699</v>
      </c>
      <c r="D362" s="147">
        <v>2.29</v>
      </c>
      <c r="E362" s="147">
        <f t="shared" si="17"/>
        <v>0.91600000000000004</v>
      </c>
      <c r="F362" s="101">
        <v>2.125</v>
      </c>
      <c r="G362" s="101">
        <v>0.5</v>
      </c>
      <c r="H362" s="101">
        <v>7.25</v>
      </c>
      <c r="I362" s="53">
        <v>3.3000000000000002E-2</v>
      </c>
      <c r="J362" s="54">
        <v>12</v>
      </c>
      <c r="K362" s="53">
        <v>7.25</v>
      </c>
      <c r="L362" s="53">
        <v>4</v>
      </c>
      <c r="M362" s="53">
        <v>2.25</v>
      </c>
      <c r="N362" s="53">
        <v>0.46800000000000003</v>
      </c>
      <c r="O362" s="55">
        <f t="shared" si="18"/>
        <v>65.25</v>
      </c>
      <c r="P362" s="54">
        <v>144</v>
      </c>
      <c r="Q362" s="53">
        <v>14</v>
      </c>
      <c r="R362" s="53">
        <v>10</v>
      </c>
      <c r="S362" s="53">
        <v>10</v>
      </c>
      <c r="T362" s="53">
        <v>6.25</v>
      </c>
      <c r="U362" s="55">
        <f t="shared" si="19"/>
        <v>0.81018518518518523</v>
      </c>
      <c r="V362" s="56"/>
      <c r="W362" s="56"/>
      <c r="X362" s="56"/>
      <c r="Y362" s="56"/>
      <c r="Z362" s="57" t="s">
        <v>26</v>
      </c>
      <c r="AA362" s="56"/>
      <c r="AB362" s="11"/>
      <c r="AC362" s="5"/>
      <c r="AD362" s="5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</row>
    <row r="363" spans="1:47" ht="15" customHeight="1">
      <c r="A363" s="29" t="s">
        <v>3685</v>
      </c>
      <c r="B363" s="29" t="s">
        <v>3686</v>
      </c>
      <c r="C363" s="138" t="s">
        <v>3687</v>
      </c>
      <c r="D363" s="147">
        <v>2.29</v>
      </c>
      <c r="E363" s="147">
        <f t="shared" si="17"/>
        <v>0.91600000000000004</v>
      </c>
      <c r="F363" s="101">
        <v>2.125</v>
      </c>
      <c r="G363" s="101">
        <v>0.5</v>
      </c>
      <c r="H363" s="101">
        <v>7.25</v>
      </c>
      <c r="I363" s="53">
        <v>3.3000000000000002E-2</v>
      </c>
      <c r="J363" s="54">
        <v>12</v>
      </c>
      <c r="K363" s="53">
        <v>7.25</v>
      </c>
      <c r="L363" s="53">
        <v>4</v>
      </c>
      <c r="M363" s="53">
        <v>2.25</v>
      </c>
      <c r="N363" s="53">
        <v>0.46800000000000003</v>
      </c>
      <c r="O363" s="55">
        <f t="shared" si="18"/>
        <v>65.25</v>
      </c>
      <c r="P363" s="54">
        <v>144</v>
      </c>
      <c r="Q363" s="53">
        <v>14</v>
      </c>
      <c r="R363" s="53">
        <v>10</v>
      </c>
      <c r="S363" s="53">
        <v>10</v>
      </c>
      <c r="T363" s="53">
        <v>6.25</v>
      </c>
      <c r="U363" s="55">
        <f t="shared" si="19"/>
        <v>0.81018518518518523</v>
      </c>
      <c r="V363" s="56"/>
      <c r="W363" s="56"/>
      <c r="X363" s="56"/>
      <c r="Y363" s="56"/>
      <c r="Z363" s="57" t="s">
        <v>26</v>
      </c>
      <c r="AA363" s="56"/>
      <c r="AB363" s="11"/>
      <c r="AC363" s="5"/>
      <c r="AD363" s="5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</row>
    <row r="364" spans="1:47" ht="15" customHeight="1">
      <c r="A364" s="29" t="s">
        <v>3694</v>
      </c>
      <c r="B364" s="29" t="s">
        <v>3695</v>
      </c>
      <c r="C364" s="138" t="s">
        <v>3696</v>
      </c>
      <c r="D364" s="147">
        <v>2.29</v>
      </c>
      <c r="E364" s="147">
        <f t="shared" si="17"/>
        <v>0.91600000000000004</v>
      </c>
      <c r="F364" s="101">
        <v>2.125</v>
      </c>
      <c r="G364" s="101">
        <v>0.5</v>
      </c>
      <c r="H364" s="101">
        <v>7.25</v>
      </c>
      <c r="I364" s="53">
        <v>3.3000000000000002E-2</v>
      </c>
      <c r="J364" s="54">
        <v>12</v>
      </c>
      <c r="K364" s="53">
        <v>7.25</v>
      </c>
      <c r="L364" s="53">
        <v>4</v>
      </c>
      <c r="M364" s="53">
        <v>2.25</v>
      </c>
      <c r="N364" s="53">
        <v>0.46800000000000003</v>
      </c>
      <c r="O364" s="55">
        <f t="shared" si="18"/>
        <v>65.25</v>
      </c>
      <c r="P364" s="54">
        <v>144</v>
      </c>
      <c r="Q364" s="53">
        <v>14</v>
      </c>
      <c r="R364" s="53">
        <v>10</v>
      </c>
      <c r="S364" s="53">
        <v>10</v>
      </c>
      <c r="T364" s="53">
        <v>6.25</v>
      </c>
      <c r="U364" s="55">
        <f t="shared" si="19"/>
        <v>0.81018518518518523</v>
      </c>
      <c r="V364" s="56"/>
      <c r="W364" s="56"/>
      <c r="X364" s="56"/>
      <c r="Y364" s="56"/>
      <c r="Z364" s="57" t="s">
        <v>26</v>
      </c>
      <c r="AA364" s="56"/>
      <c r="AB364" s="11"/>
      <c r="AC364" s="5"/>
      <c r="AD364" s="5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</row>
    <row r="365" spans="1:47" ht="15" customHeight="1">
      <c r="A365" s="29" t="s">
        <v>3688</v>
      </c>
      <c r="B365" s="29" t="s">
        <v>3689</v>
      </c>
      <c r="C365" s="138" t="s">
        <v>3690</v>
      </c>
      <c r="D365" s="147">
        <v>2.29</v>
      </c>
      <c r="E365" s="147">
        <f t="shared" si="17"/>
        <v>0.91600000000000004</v>
      </c>
      <c r="F365" s="101">
        <v>2.125</v>
      </c>
      <c r="G365" s="101">
        <v>0.5</v>
      </c>
      <c r="H365" s="101">
        <v>7.25</v>
      </c>
      <c r="I365" s="53">
        <v>3.3000000000000002E-2</v>
      </c>
      <c r="J365" s="54">
        <v>12</v>
      </c>
      <c r="K365" s="53">
        <v>7.25</v>
      </c>
      <c r="L365" s="53">
        <v>4</v>
      </c>
      <c r="M365" s="53">
        <v>2.25</v>
      </c>
      <c r="N365" s="53">
        <v>0.46800000000000003</v>
      </c>
      <c r="O365" s="55">
        <f t="shared" si="18"/>
        <v>65.25</v>
      </c>
      <c r="P365" s="54">
        <v>144</v>
      </c>
      <c r="Q365" s="53">
        <v>14</v>
      </c>
      <c r="R365" s="53">
        <v>10</v>
      </c>
      <c r="S365" s="53">
        <v>10</v>
      </c>
      <c r="T365" s="53">
        <v>6.25</v>
      </c>
      <c r="U365" s="55">
        <f t="shared" si="19"/>
        <v>0.81018518518518523</v>
      </c>
      <c r="V365" s="56"/>
      <c r="W365" s="56"/>
      <c r="X365" s="56"/>
      <c r="Y365" s="56"/>
      <c r="Z365" s="57" t="s">
        <v>26</v>
      </c>
      <c r="AA365" s="56"/>
      <c r="AB365" s="11"/>
      <c r="AC365" s="5"/>
      <c r="AD365" s="5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</row>
    <row r="366" spans="1:47" ht="15" customHeight="1">
      <c r="A366" s="29" t="s">
        <v>3679</v>
      </c>
      <c r="B366" s="29" t="s">
        <v>3680</v>
      </c>
      <c r="C366" s="138" t="s">
        <v>3681</v>
      </c>
      <c r="D366" s="147">
        <v>2.29</v>
      </c>
      <c r="E366" s="147">
        <f t="shared" si="17"/>
        <v>0.91600000000000004</v>
      </c>
      <c r="F366" s="101">
        <v>2.125</v>
      </c>
      <c r="G366" s="101">
        <v>0.5</v>
      </c>
      <c r="H366" s="101">
        <v>7.25</v>
      </c>
      <c r="I366" s="53">
        <v>3.3000000000000002E-2</v>
      </c>
      <c r="J366" s="54">
        <v>12</v>
      </c>
      <c r="K366" s="53">
        <v>7.25</v>
      </c>
      <c r="L366" s="53">
        <v>4</v>
      </c>
      <c r="M366" s="53">
        <v>2.25</v>
      </c>
      <c r="N366" s="53">
        <v>0.46800000000000003</v>
      </c>
      <c r="O366" s="55">
        <f t="shared" si="18"/>
        <v>65.25</v>
      </c>
      <c r="P366" s="54">
        <v>144</v>
      </c>
      <c r="Q366" s="53">
        <v>14</v>
      </c>
      <c r="R366" s="53">
        <v>10</v>
      </c>
      <c r="S366" s="53">
        <v>10</v>
      </c>
      <c r="T366" s="53">
        <v>6.25</v>
      </c>
      <c r="U366" s="55">
        <f t="shared" si="19"/>
        <v>0.81018518518518523</v>
      </c>
      <c r="V366" s="56"/>
      <c r="W366" s="56"/>
      <c r="X366" s="56"/>
      <c r="Y366" s="56"/>
      <c r="Z366" s="57" t="s">
        <v>26</v>
      </c>
      <c r="AA366" s="56"/>
      <c r="AB366" s="11"/>
      <c r="AC366" s="5"/>
      <c r="AD366" s="5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</row>
    <row r="367" spans="1:47" ht="15" customHeight="1">
      <c r="A367" s="29" t="s">
        <v>3691</v>
      </c>
      <c r="B367" s="29" t="s">
        <v>3692</v>
      </c>
      <c r="C367" s="138" t="s">
        <v>3693</v>
      </c>
      <c r="D367" s="147">
        <v>2.29</v>
      </c>
      <c r="E367" s="147">
        <f t="shared" si="17"/>
        <v>0.91600000000000004</v>
      </c>
      <c r="F367" s="101">
        <v>2.125</v>
      </c>
      <c r="G367" s="101">
        <v>0.5</v>
      </c>
      <c r="H367" s="101">
        <v>7.25</v>
      </c>
      <c r="I367" s="53">
        <v>3.3000000000000002E-2</v>
      </c>
      <c r="J367" s="54">
        <v>12</v>
      </c>
      <c r="K367" s="53">
        <v>7.25</v>
      </c>
      <c r="L367" s="53">
        <v>4</v>
      </c>
      <c r="M367" s="53">
        <v>2.25</v>
      </c>
      <c r="N367" s="53">
        <v>0.46800000000000003</v>
      </c>
      <c r="O367" s="55">
        <f t="shared" si="18"/>
        <v>65.25</v>
      </c>
      <c r="P367" s="54">
        <v>144</v>
      </c>
      <c r="Q367" s="53">
        <v>14</v>
      </c>
      <c r="R367" s="53">
        <v>10</v>
      </c>
      <c r="S367" s="53">
        <v>10</v>
      </c>
      <c r="T367" s="53">
        <v>6.25</v>
      </c>
      <c r="U367" s="55">
        <f t="shared" si="19"/>
        <v>0.81018518518518523</v>
      </c>
      <c r="V367" s="56"/>
      <c r="W367" s="56"/>
      <c r="X367" s="56"/>
      <c r="Y367" s="56"/>
      <c r="Z367" s="57" t="s">
        <v>26</v>
      </c>
      <c r="AA367" s="56"/>
      <c r="AB367" s="11"/>
      <c r="AC367" s="5"/>
      <c r="AD367" s="5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</row>
    <row r="368" spans="1:47" ht="15" customHeight="1">
      <c r="A368" s="29" t="s">
        <v>3682</v>
      </c>
      <c r="B368" s="29" t="s">
        <v>3683</v>
      </c>
      <c r="C368" s="138" t="s">
        <v>3684</v>
      </c>
      <c r="D368" s="147">
        <v>2.29</v>
      </c>
      <c r="E368" s="147">
        <f t="shared" si="17"/>
        <v>0.91600000000000004</v>
      </c>
      <c r="F368" s="101">
        <v>2.125</v>
      </c>
      <c r="G368" s="101">
        <v>0.5</v>
      </c>
      <c r="H368" s="101">
        <v>7.25</v>
      </c>
      <c r="I368" s="53">
        <v>3.3000000000000002E-2</v>
      </c>
      <c r="J368" s="54">
        <v>12</v>
      </c>
      <c r="K368" s="53">
        <v>7.25</v>
      </c>
      <c r="L368" s="53">
        <v>4</v>
      </c>
      <c r="M368" s="53">
        <v>2.25</v>
      </c>
      <c r="N368" s="53">
        <v>0.46800000000000003</v>
      </c>
      <c r="O368" s="55">
        <f t="shared" si="18"/>
        <v>65.25</v>
      </c>
      <c r="P368" s="54">
        <v>144</v>
      </c>
      <c r="Q368" s="53">
        <v>14</v>
      </c>
      <c r="R368" s="53">
        <v>10</v>
      </c>
      <c r="S368" s="53">
        <v>10</v>
      </c>
      <c r="T368" s="53">
        <v>6.25</v>
      </c>
      <c r="U368" s="55">
        <f t="shared" si="19"/>
        <v>0.81018518518518523</v>
      </c>
      <c r="V368" s="56"/>
      <c r="W368" s="56"/>
      <c r="X368" s="56"/>
      <c r="Y368" s="56"/>
      <c r="Z368" s="57" t="s">
        <v>26</v>
      </c>
      <c r="AA368" s="56"/>
      <c r="AB368" s="11"/>
      <c r="AC368" s="5"/>
      <c r="AD368" s="5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</row>
    <row r="369" spans="1:47" ht="15" customHeight="1">
      <c r="A369" s="29" t="s">
        <v>3676</v>
      </c>
      <c r="B369" s="29" t="s">
        <v>3677</v>
      </c>
      <c r="C369" s="138" t="s">
        <v>3678</v>
      </c>
      <c r="D369" s="147">
        <v>2.29</v>
      </c>
      <c r="E369" s="147">
        <f t="shared" si="17"/>
        <v>0.91600000000000004</v>
      </c>
      <c r="F369" s="101">
        <v>2.125</v>
      </c>
      <c r="G369" s="101">
        <v>0.5</v>
      </c>
      <c r="H369" s="101">
        <v>7.25</v>
      </c>
      <c r="I369" s="53">
        <v>3.3000000000000002E-2</v>
      </c>
      <c r="J369" s="54">
        <v>12</v>
      </c>
      <c r="K369" s="53">
        <v>7.25</v>
      </c>
      <c r="L369" s="53">
        <v>4</v>
      </c>
      <c r="M369" s="53">
        <v>2.25</v>
      </c>
      <c r="N369" s="53">
        <v>0.46800000000000003</v>
      </c>
      <c r="O369" s="55">
        <f t="shared" si="18"/>
        <v>65.25</v>
      </c>
      <c r="P369" s="54">
        <v>144</v>
      </c>
      <c r="Q369" s="53">
        <v>14</v>
      </c>
      <c r="R369" s="53">
        <v>10</v>
      </c>
      <c r="S369" s="53">
        <v>10</v>
      </c>
      <c r="T369" s="53">
        <v>6.25</v>
      </c>
      <c r="U369" s="55">
        <f t="shared" si="19"/>
        <v>0.81018518518518523</v>
      </c>
      <c r="V369" s="56"/>
      <c r="W369" s="56"/>
      <c r="X369" s="56"/>
      <c r="Y369" s="56"/>
      <c r="Z369" s="57" t="s">
        <v>26</v>
      </c>
      <c r="AA369" s="56"/>
      <c r="AB369" s="11"/>
      <c r="AC369" s="5"/>
      <c r="AD369" s="5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</row>
    <row r="370" spans="1:47" ht="15" customHeight="1">
      <c r="A370" s="29" t="s">
        <v>3664</v>
      </c>
      <c r="B370" s="29" t="s">
        <v>3665</v>
      </c>
      <c r="C370" s="138" t="s">
        <v>3666</v>
      </c>
      <c r="D370" s="147">
        <v>2.29</v>
      </c>
      <c r="E370" s="147">
        <f t="shared" si="17"/>
        <v>0.91600000000000004</v>
      </c>
      <c r="F370" s="101">
        <v>2.125</v>
      </c>
      <c r="G370" s="101">
        <v>0.5</v>
      </c>
      <c r="H370" s="101">
        <v>7.25</v>
      </c>
      <c r="I370" s="53">
        <v>3.3000000000000002E-2</v>
      </c>
      <c r="J370" s="54">
        <v>12</v>
      </c>
      <c r="K370" s="53">
        <v>7.25</v>
      </c>
      <c r="L370" s="53">
        <v>4</v>
      </c>
      <c r="M370" s="53">
        <v>2.25</v>
      </c>
      <c r="N370" s="53">
        <v>0.46800000000000003</v>
      </c>
      <c r="O370" s="55">
        <f t="shared" si="18"/>
        <v>65.25</v>
      </c>
      <c r="P370" s="54">
        <v>144</v>
      </c>
      <c r="Q370" s="53">
        <v>14</v>
      </c>
      <c r="R370" s="53">
        <v>10</v>
      </c>
      <c r="S370" s="53">
        <v>10</v>
      </c>
      <c r="T370" s="53">
        <v>6.25</v>
      </c>
      <c r="U370" s="55">
        <f t="shared" si="19"/>
        <v>0.81018518518518523</v>
      </c>
      <c r="V370" s="56"/>
      <c r="W370" s="56"/>
      <c r="X370" s="56"/>
      <c r="Y370" s="56"/>
      <c r="Z370" s="57" t="s">
        <v>26</v>
      </c>
      <c r="AA370" s="56"/>
      <c r="AB370" s="11"/>
      <c r="AC370" s="5"/>
      <c r="AD370" s="5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</row>
    <row r="371" spans="1:47" ht="15" customHeight="1">
      <c r="A371" s="29" t="s">
        <v>3673</v>
      </c>
      <c r="B371" s="29" t="s">
        <v>3674</v>
      </c>
      <c r="C371" s="138" t="s">
        <v>3675</v>
      </c>
      <c r="D371" s="147">
        <v>2.29</v>
      </c>
      <c r="E371" s="147">
        <f t="shared" si="17"/>
        <v>0.91600000000000004</v>
      </c>
      <c r="F371" s="101">
        <v>2.125</v>
      </c>
      <c r="G371" s="101">
        <v>0.5</v>
      </c>
      <c r="H371" s="101">
        <v>7.25</v>
      </c>
      <c r="I371" s="53">
        <v>3.3000000000000002E-2</v>
      </c>
      <c r="J371" s="54">
        <v>12</v>
      </c>
      <c r="K371" s="53">
        <v>7.25</v>
      </c>
      <c r="L371" s="53">
        <v>4</v>
      </c>
      <c r="M371" s="53">
        <v>2.25</v>
      </c>
      <c r="N371" s="53">
        <v>0.46800000000000003</v>
      </c>
      <c r="O371" s="55">
        <f t="shared" si="18"/>
        <v>65.25</v>
      </c>
      <c r="P371" s="54">
        <v>144</v>
      </c>
      <c r="Q371" s="53">
        <v>14</v>
      </c>
      <c r="R371" s="53">
        <v>10</v>
      </c>
      <c r="S371" s="53">
        <v>10</v>
      </c>
      <c r="T371" s="53">
        <v>6.25</v>
      </c>
      <c r="U371" s="55">
        <f t="shared" si="19"/>
        <v>0.81018518518518523</v>
      </c>
      <c r="V371" s="56"/>
      <c r="W371" s="56"/>
      <c r="X371" s="56"/>
      <c r="Y371" s="56"/>
      <c r="Z371" s="57" t="s">
        <v>26</v>
      </c>
      <c r="AA371" s="56"/>
      <c r="AB371" s="11"/>
      <c r="AC371" s="5"/>
      <c r="AD371" s="5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</row>
    <row r="372" spans="1:47" ht="15" customHeight="1">
      <c r="A372" s="29" t="s">
        <v>3667</v>
      </c>
      <c r="B372" s="29" t="s">
        <v>3668</v>
      </c>
      <c r="C372" s="138" t="s">
        <v>3669</v>
      </c>
      <c r="D372" s="147">
        <v>2.29</v>
      </c>
      <c r="E372" s="147">
        <f t="shared" si="17"/>
        <v>0.91600000000000004</v>
      </c>
      <c r="F372" s="101">
        <v>2.125</v>
      </c>
      <c r="G372" s="101">
        <v>0.5</v>
      </c>
      <c r="H372" s="101">
        <v>7.25</v>
      </c>
      <c r="I372" s="53">
        <v>3.3000000000000002E-2</v>
      </c>
      <c r="J372" s="54">
        <v>12</v>
      </c>
      <c r="K372" s="53">
        <v>7.25</v>
      </c>
      <c r="L372" s="53">
        <v>4</v>
      </c>
      <c r="M372" s="53">
        <v>2.25</v>
      </c>
      <c r="N372" s="53">
        <v>0.46800000000000003</v>
      </c>
      <c r="O372" s="55">
        <f t="shared" si="18"/>
        <v>65.25</v>
      </c>
      <c r="P372" s="54">
        <v>144</v>
      </c>
      <c r="Q372" s="53">
        <v>14</v>
      </c>
      <c r="R372" s="53">
        <v>10</v>
      </c>
      <c r="S372" s="53">
        <v>10</v>
      </c>
      <c r="T372" s="53">
        <v>6.25</v>
      </c>
      <c r="U372" s="55">
        <f t="shared" si="19"/>
        <v>0.81018518518518523</v>
      </c>
      <c r="V372" s="56"/>
      <c r="W372" s="56"/>
      <c r="X372" s="56"/>
      <c r="Y372" s="56"/>
      <c r="Z372" s="57" t="s">
        <v>26</v>
      </c>
      <c r="AA372" s="56"/>
      <c r="AB372" s="11"/>
      <c r="AC372" s="5"/>
      <c r="AD372" s="5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</row>
    <row r="373" spans="1:47" ht="15" customHeight="1">
      <c r="A373" s="29" t="s">
        <v>3658</v>
      </c>
      <c r="B373" s="29" t="s">
        <v>3659</v>
      </c>
      <c r="C373" s="138" t="s">
        <v>3660</v>
      </c>
      <c r="D373" s="147">
        <v>2.29</v>
      </c>
      <c r="E373" s="147">
        <f t="shared" si="17"/>
        <v>0.91600000000000004</v>
      </c>
      <c r="F373" s="101">
        <v>2.125</v>
      </c>
      <c r="G373" s="101">
        <v>0.5</v>
      </c>
      <c r="H373" s="101">
        <v>7.25</v>
      </c>
      <c r="I373" s="53">
        <v>3.3000000000000002E-2</v>
      </c>
      <c r="J373" s="54">
        <v>12</v>
      </c>
      <c r="K373" s="53">
        <v>7.25</v>
      </c>
      <c r="L373" s="53">
        <v>4</v>
      </c>
      <c r="M373" s="53">
        <v>2.25</v>
      </c>
      <c r="N373" s="53">
        <v>0.46800000000000003</v>
      </c>
      <c r="O373" s="55">
        <f t="shared" si="18"/>
        <v>65.25</v>
      </c>
      <c r="P373" s="54">
        <v>144</v>
      </c>
      <c r="Q373" s="53">
        <v>14</v>
      </c>
      <c r="R373" s="53">
        <v>10</v>
      </c>
      <c r="S373" s="53">
        <v>10</v>
      </c>
      <c r="T373" s="53">
        <v>6.25</v>
      </c>
      <c r="U373" s="55">
        <f t="shared" si="19"/>
        <v>0.81018518518518523</v>
      </c>
      <c r="V373" s="56"/>
      <c r="W373" s="56"/>
      <c r="X373" s="56"/>
      <c r="Y373" s="56"/>
      <c r="Z373" s="57" t="s">
        <v>26</v>
      </c>
      <c r="AA373" s="56"/>
      <c r="AB373" s="11"/>
      <c r="AC373" s="5"/>
      <c r="AD373" s="5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</row>
    <row r="374" spans="1:47" ht="15" customHeight="1">
      <c r="A374" s="29" t="s">
        <v>3670</v>
      </c>
      <c r="B374" s="29" t="s">
        <v>3671</v>
      </c>
      <c r="C374" s="138" t="s">
        <v>3672</v>
      </c>
      <c r="D374" s="147">
        <v>2.29</v>
      </c>
      <c r="E374" s="147">
        <f t="shared" si="17"/>
        <v>0.91600000000000004</v>
      </c>
      <c r="F374" s="101">
        <v>2.125</v>
      </c>
      <c r="G374" s="101">
        <v>0.5</v>
      </c>
      <c r="H374" s="101">
        <v>7.25</v>
      </c>
      <c r="I374" s="53">
        <v>3.3000000000000002E-2</v>
      </c>
      <c r="J374" s="54">
        <v>12</v>
      </c>
      <c r="K374" s="53">
        <v>7.25</v>
      </c>
      <c r="L374" s="53">
        <v>4</v>
      </c>
      <c r="M374" s="53">
        <v>2.25</v>
      </c>
      <c r="N374" s="53">
        <v>0.46800000000000003</v>
      </c>
      <c r="O374" s="55">
        <f t="shared" si="18"/>
        <v>65.25</v>
      </c>
      <c r="P374" s="54">
        <v>144</v>
      </c>
      <c r="Q374" s="53">
        <v>14</v>
      </c>
      <c r="R374" s="53">
        <v>10</v>
      </c>
      <c r="S374" s="53">
        <v>10</v>
      </c>
      <c r="T374" s="53">
        <v>6.25</v>
      </c>
      <c r="U374" s="55">
        <f t="shared" si="19"/>
        <v>0.81018518518518523</v>
      </c>
      <c r="V374" s="56"/>
      <c r="W374" s="56"/>
      <c r="X374" s="56"/>
      <c r="Y374" s="56"/>
      <c r="Z374" s="57" t="s">
        <v>26</v>
      </c>
      <c r="AA374" s="56"/>
      <c r="AB374" s="11"/>
      <c r="AC374" s="5"/>
      <c r="AD374" s="5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</row>
    <row r="375" spans="1:47" ht="15" customHeight="1">
      <c r="A375" s="29" t="s">
        <v>3661</v>
      </c>
      <c r="B375" s="29" t="s">
        <v>3662</v>
      </c>
      <c r="C375" s="138" t="s">
        <v>3663</v>
      </c>
      <c r="D375" s="147">
        <v>2.29</v>
      </c>
      <c r="E375" s="147">
        <f t="shared" si="17"/>
        <v>0.91600000000000004</v>
      </c>
      <c r="F375" s="101">
        <v>2.125</v>
      </c>
      <c r="G375" s="101">
        <v>0.5</v>
      </c>
      <c r="H375" s="101">
        <v>7.25</v>
      </c>
      <c r="I375" s="53">
        <v>3.3000000000000002E-2</v>
      </c>
      <c r="J375" s="54">
        <v>12</v>
      </c>
      <c r="K375" s="53">
        <v>7.25</v>
      </c>
      <c r="L375" s="53">
        <v>4</v>
      </c>
      <c r="M375" s="53">
        <v>2.25</v>
      </c>
      <c r="N375" s="53">
        <v>0.46800000000000003</v>
      </c>
      <c r="O375" s="55">
        <f t="shared" si="18"/>
        <v>65.25</v>
      </c>
      <c r="P375" s="54">
        <v>144</v>
      </c>
      <c r="Q375" s="53">
        <v>14</v>
      </c>
      <c r="R375" s="53">
        <v>10</v>
      </c>
      <c r="S375" s="53">
        <v>10</v>
      </c>
      <c r="T375" s="53">
        <v>6.25</v>
      </c>
      <c r="U375" s="55">
        <f t="shared" si="19"/>
        <v>0.81018518518518523</v>
      </c>
      <c r="V375" s="56"/>
      <c r="W375" s="56"/>
      <c r="X375" s="56"/>
      <c r="Y375" s="56"/>
      <c r="Z375" s="57" t="s">
        <v>26</v>
      </c>
      <c r="AA375" s="56"/>
      <c r="AB375" s="11"/>
      <c r="AC375" s="5"/>
      <c r="AD375" s="5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</row>
    <row r="376" spans="1:47" ht="15" customHeight="1">
      <c r="A376" s="29" t="s">
        <v>3718</v>
      </c>
      <c r="B376" s="29" t="s">
        <v>3719</v>
      </c>
      <c r="C376" s="138" t="s">
        <v>3720</v>
      </c>
      <c r="D376" s="147">
        <v>2.29</v>
      </c>
      <c r="E376" s="147">
        <f t="shared" si="17"/>
        <v>0.91600000000000004</v>
      </c>
      <c r="F376" s="101">
        <v>2.125</v>
      </c>
      <c r="G376" s="101">
        <v>0.5</v>
      </c>
      <c r="H376" s="101">
        <v>7.25</v>
      </c>
      <c r="I376" s="53">
        <v>0.06</v>
      </c>
      <c r="J376" s="54">
        <v>12</v>
      </c>
      <c r="K376" s="53">
        <v>7.375</v>
      </c>
      <c r="L376" s="53">
        <v>4.5</v>
      </c>
      <c r="M376" s="53">
        <v>3.875</v>
      </c>
      <c r="N376" s="53">
        <v>0.87</v>
      </c>
      <c r="O376" s="55">
        <f t="shared" si="18"/>
        <v>128.6015625</v>
      </c>
      <c r="P376" s="54">
        <v>144</v>
      </c>
      <c r="Q376" s="53">
        <v>14</v>
      </c>
      <c r="R376" s="53">
        <v>10</v>
      </c>
      <c r="S376" s="53">
        <v>10</v>
      </c>
      <c r="T376" s="53">
        <v>6.25</v>
      </c>
      <c r="U376" s="55">
        <f t="shared" si="19"/>
        <v>0.81018518518518523</v>
      </c>
      <c r="V376" s="56"/>
      <c r="W376" s="56"/>
      <c r="X376" s="56"/>
      <c r="Y376" s="56"/>
      <c r="Z376" s="57" t="s">
        <v>26</v>
      </c>
      <c r="AA376" s="56"/>
      <c r="AB376" s="11"/>
      <c r="AC376" s="5"/>
      <c r="AD376" s="5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</row>
    <row r="377" spans="1:47" ht="15" customHeight="1">
      <c r="A377" s="29" t="s">
        <v>3706</v>
      </c>
      <c r="B377" s="29" t="s">
        <v>3707</v>
      </c>
      <c r="C377" s="138" t="s">
        <v>3708</v>
      </c>
      <c r="D377" s="147">
        <v>2.29</v>
      </c>
      <c r="E377" s="147">
        <f t="shared" si="17"/>
        <v>0.91600000000000004</v>
      </c>
      <c r="F377" s="101">
        <v>2.125</v>
      </c>
      <c r="G377" s="101">
        <v>0.5</v>
      </c>
      <c r="H377" s="101">
        <v>7.25</v>
      </c>
      <c r="I377" s="53">
        <v>3.3000000000000002E-2</v>
      </c>
      <c r="J377" s="54">
        <v>12</v>
      </c>
      <c r="K377" s="53">
        <v>7.25</v>
      </c>
      <c r="L377" s="53">
        <v>4</v>
      </c>
      <c r="M377" s="53">
        <v>2.25</v>
      </c>
      <c r="N377" s="53">
        <v>0.46800000000000003</v>
      </c>
      <c r="O377" s="55">
        <f t="shared" si="18"/>
        <v>65.25</v>
      </c>
      <c r="P377" s="54">
        <v>144</v>
      </c>
      <c r="Q377" s="53">
        <v>14</v>
      </c>
      <c r="R377" s="53">
        <v>10</v>
      </c>
      <c r="S377" s="53">
        <v>10</v>
      </c>
      <c r="T377" s="53">
        <v>6.25</v>
      </c>
      <c r="U377" s="55">
        <f t="shared" si="19"/>
        <v>0.81018518518518523</v>
      </c>
      <c r="V377" s="56"/>
      <c r="W377" s="56"/>
      <c r="X377" s="56"/>
      <c r="Y377" s="56"/>
      <c r="Z377" s="57" t="s">
        <v>26</v>
      </c>
      <c r="AA377" s="56"/>
      <c r="AB377" s="11"/>
      <c r="AC377" s="5"/>
      <c r="AD377" s="5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</row>
    <row r="378" spans="1:47" ht="15" customHeight="1">
      <c r="A378" s="29" t="s">
        <v>3715</v>
      </c>
      <c r="B378" s="29" t="s">
        <v>3716</v>
      </c>
      <c r="C378" s="138" t="s">
        <v>3717</v>
      </c>
      <c r="D378" s="147">
        <v>2.29</v>
      </c>
      <c r="E378" s="147">
        <f t="shared" si="17"/>
        <v>0.91600000000000004</v>
      </c>
      <c r="F378" s="101">
        <v>2.125</v>
      </c>
      <c r="G378" s="101">
        <v>0.5</v>
      </c>
      <c r="H378" s="101">
        <v>7.25</v>
      </c>
      <c r="I378" s="53">
        <v>3.3000000000000002E-2</v>
      </c>
      <c r="J378" s="54">
        <v>12</v>
      </c>
      <c r="K378" s="53">
        <v>7.25</v>
      </c>
      <c r="L378" s="53">
        <v>4</v>
      </c>
      <c r="M378" s="53">
        <v>2.25</v>
      </c>
      <c r="N378" s="53">
        <v>0.46800000000000003</v>
      </c>
      <c r="O378" s="55">
        <f t="shared" si="18"/>
        <v>65.25</v>
      </c>
      <c r="P378" s="54">
        <v>144</v>
      </c>
      <c r="Q378" s="53">
        <v>14</v>
      </c>
      <c r="R378" s="53">
        <v>10</v>
      </c>
      <c r="S378" s="53">
        <v>10</v>
      </c>
      <c r="T378" s="53">
        <v>6.25</v>
      </c>
      <c r="U378" s="55">
        <f t="shared" si="19"/>
        <v>0.81018518518518523</v>
      </c>
      <c r="V378" s="56"/>
      <c r="W378" s="56"/>
      <c r="X378" s="56"/>
      <c r="Y378" s="56"/>
      <c r="Z378" s="57" t="s">
        <v>26</v>
      </c>
      <c r="AA378" s="56"/>
      <c r="AB378" s="11"/>
      <c r="AC378" s="5"/>
      <c r="AD378" s="5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</row>
    <row r="379" spans="1:47" ht="15" customHeight="1">
      <c r="A379" s="29" t="s">
        <v>3709</v>
      </c>
      <c r="B379" s="29" t="s">
        <v>3710</v>
      </c>
      <c r="C379" s="138" t="s">
        <v>3711</v>
      </c>
      <c r="D379" s="147">
        <v>2.29</v>
      </c>
      <c r="E379" s="147">
        <f t="shared" si="17"/>
        <v>0.91600000000000004</v>
      </c>
      <c r="F379" s="101">
        <v>2.125</v>
      </c>
      <c r="G379" s="101">
        <v>0.5</v>
      </c>
      <c r="H379" s="101">
        <v>7.25</v>
      </c>
      <c r="I379" s="53">
        <v>3.3000000000000002E-2</v>
      </c>
      <c r="J379" s="54">
        <v>12</v>
      </c>
      <c r="K379" s="53">
        <v>7.25</v>
      </c>
      <c r="L379" s="53">
        <v>4</v>
      </c>
      <c r="M379" s="53">
        <v>2.25</v>
      </c>
      <c r="N379" s="53">
        <v>0.46800000000000003</v>
      </c>
      <c r="O379" s="55">
        <f t="shared" si="18"/>
        <v>65.25</v>
      </c>
      <c r="P379" s="54">
        <v>144</v>
      </c>
      <c r="Q379" s="53">
        <v>14</v>
      </c>
      <c r="R379" s="53">
        <v>10</v>
      </c>
      <c r="S379" s="53">
        <v>10</v>
      </c>
      <c r="T379" s="53">
        <v>6.25</v>
      </c>
      <c r="U379" s="55">
        <f t="shared" si="19"/>
        <v>0.81018518518518523</v>
      </c>
      <c r="V379" s="56"/>
      <c r="W379" s="56"/>
      <c r="X379" s="56"/>
      <c r="Y379" s="56"/>
      <c r="Z379" s="57" t="s">
        <v>26</v>
      </c>
      <c r="AA379" s="56"/>
      <c r="AB379" s="11"/>
      <c r="AC379" s="5"/>
      <c r="AD379" s="5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</row>
    <row r="380" spans="1:47" ht="15" customHeight="1">
      <c r="A380" s="29" t="s">
        <v>3700</v>
      </c>
      <c r="B380" s="29" t="s">
        <v>3701</v>
      </c>
      <c r="C380" s="138" t="s">
        <v>3702</v>
      </c>
      <c r="D380" s="147">
        <v>2.29</v>
      </c>
      <c r="E380" s="147">
        <f t="shared" si="17"/>
        <v>0.91600000000000004</v>
      </c>
      <c r="F380" s="101">
        <v>2.125</v>
      </c>
      <c r="G380" s="101">
        <v>0.5</v>
      </c>
      <c r="H380" s="101">
        <v>7.25</v>
      </c>
      <c r="I380" s="53">
        <v>3.3000000000000002E-2</v>
      </c>
      <c r="J380" s="54">
        <v>12</v>
      </c>
      <c r="K380" s="53">
        <v>7.25</v>
      </c>
      <c r="L380" s="53">
        <v>4</v>
      </c>
      <c r="M380" s="53">
        <v>2.25</v>
      </c>
      <c r="N380" s="53">
        <v>0.46800000000000003</v>
      </c>
      <c r="O380" s="55">
        <f t="shared" si="18"/>
        <v>65.25</v>
      </c>
      <c r="P380" s="54">
        <v>144</v>
      </c>
      <c r="Q380" s="53">
        <v>14</v>
      </c>
      <c r="R380" s="53">
        <v>10</v>
      </c>
      <c r="S380" s="53">
        <v>10</v>
      </c>
      <c r="T380" s="53">
        <v>6.25</v>
      </c>
      <c r="U380" s="55">
        <f t="shared" si="19"/>
        <v>0.81018518518518523</v>
      </c>
      <c r="V380" s="56"/>
      <c r="W380" s="56"/>
      <c r="X380" s="56"/>
      <c r="Y380" s="56"/>
      <c r="Z380" s="57" t="s">
        <v>26</v>
      </c>
      <c r="AA380" s="56"/>
      <c r="AB380" s="11"/>
      <c r="AC380" s="5"/>
      <c r="AD380" s="5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</row>
    <row r="381" spans="1:47" ht="15" customHeight="1">
      <c r="A381" s="29" t="s">
        <v>3712</v>
      </c>
      <c r="B381" s="29" t="s">
        <v>3713</v>
      </c>
      <c r="C381" s="138" t="s">
        <v>3714</v>
      </c>
      <c r="D381" s="147">
        <v>2.29</v>
      </c>
      <c r="E381" s="147">
        <f t="shared" si="17"/>
        <v>0.91600000000000004</v>
      </c>
      <c r="F381" s="101">
        <v>2.125</v>
      </c>
      <c r="G381" s="101">
        <v>0.5</v>
      </c>
      <c r="H381" s="101">
        <v>7.25</v>
      </c>
      <c r="I381" s="53">
        <v>3.3000000000000002E-2</v>
      </c>
      <c r="J381" s="54">
        <v>12</v>
      </c>
      <c r="K381" s="53">
        <v>7.25</v>
      </c>
      <c r="L381" s="53">
        <v>4</v>
      </c>
      <c r="M381" s="53">
        <v>2.25</v>
      </c>
      <c r="N381" s="53">
        <v>0.46800000000000003</v>
      </c>
      <c r="O381" s="55">
        <f t="shared" si="18"/>
        <v>65.25</v>
      </c>
      <c r="P381" s="54">
        <v>144</v>
      </c>
      <c r="Q381" s="53">
        <v>14</v>
      </c>
      <c r="R381" s="53">
        <v>10</v>
      </c>
      <c r="S381" s="53">
        <v>10</v>
      </c>
      <c r="T381" s="53">
        <v>6.25</v>
      </c>
      <c r="U381" s="55">
        <f t="shared" si="19"/>
        <v>0.81018518518518523</v>
      </c>
      <c r="V381" s="56"/>
      <c r="W381" s="56"/>
      <c r="X381" s="56"/>
      <c r="Y381" s="56"/>
      <c r="Z381" s="57" t="s">
        <v>26</v>
      </c>
      <c r="AA381" s="56"/>
      <c r="AB381" s="11"/>
      <c r="AC381" s="5"/>
      <c r="AD381" s="5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</row>
    <row r="382" spans="1:47" ht="15" customHeight="1">
      <c r="A382" s="29" t="s">
        <v>3703</v>
      </c>
      <c r="B382" s="29" t="s">
        <v>3704</v>
      </c>
      <c r="C382" s="138" t="s">
        <v>3705</v>
      </c>
      <c r="D382" s="147">
        <v>2.29</v>
      </c>
      <c r="E382" s="147">
        <f t="shared" si="17"/>
        <v>0.91600000000000004</v>
      </c>
      <c r="F382" s="101">
        <v>2.125</v>
      </c>
      <c r="G382" s="101">
        <v>0.5</v>
      </c>
      <c r="H382" s="101">
        <v>7.25</v>
      </c>
      <c r="I382" s="53">
        <v>3.3000000000000002E-2</v>
      </c>
      <c r="J382" s="54">
        <v>12</v>
      </c>
      <c r="K382" s="53">
        <v>7.25</v>
      </c>
      <c r="L382" s="53">
        <v>4</v>
      </c>
      <c r="M382" s="53">
        <v>2.25</v>
      </c>
      <c r="N382" s="53">
        <v>0.46800000000000003</v>
      </c>
      <c r="O382" s="55">
        <f t="shared" si="18"/>
        <v>65.25</v>
      </c>
      <c r="P382" s="54">
        <v>144</v>
      </c>
      <c r="Q382" s="53">
        <v>14</v>
      </c>
      <c r="R382" s="53">
        <v>10</v>
      </c>
      <c r="S382" s="53">
        <v>10</v>
      </c>
      <c r="T382" s="53">
        <v>6.25</v>
      </c>
      <c r="U382" s="55">
        <f t="shared" si="19"/>
        <v>0.81018518518518523</v>
      </c>
      <c r="V382" s="56"/>
      <c r="W382" s="56"/>
      <c r="X382" s="56"/>
      <c r="Y382" s="56"/>
      <c r="Z382" s="57" t="s">
        <v>26</v>
      </c>
      <c r="AA382" s="56"/>
      <c r="AB382" s="11"/>
      <c r="AC382" s="5"/>
      <c r="AD382" s="5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</row>
    <row r="383" spans="1:47" ht="15" customHeight="1">
      <c r="A383" s="29" t="s">
        <v>3727</v>
      </c>
      <c r="B383" s="70" t="s">
        <v>3728</v>
      </c>
      <c r="C383" s="138" t="s">
        <v>3729</v>
      </c>
      <c r="D383" s="147">
        <v>4.4800000000000004</v>
      </c>
      <c r="E383" s="147">
        <f t="shared" si="17"/>
        <v>1.7920000000000003</v>
      </c>
      <c r="F383" s="101">
        <v>1.875</v>
      </c>
      <c r="G383" s="101">
        <v>0.5</v>
      </c>
      <c r="H383" s="101">
        <v>7.25</v>
      </c>
      <c r="I383" s="53">
        <v>0.06</v>
      </c>
      <c r="J383" s="54">
        <v>12</v>
      </c>
      <c r="K383" s="53">
        <v>7.375</v>
      </c>
      <c r="L383" s="53">
        <v>4.5</v>
      </c>
      <c r="M383" s="53">
        <v>3.875</v>
      </c>
      <c r="N383" s="53">
        <v>0.87</v>
      </c>
      <c r="O383" s="55">
        <f t="shared" si="18"/>
        <v>128.6015625</v>
      </c>
      <c r="P383" s="54">
        <v>144</v>
      </c>
      <c r="Q383" s="53">
        <v>17</v>
      </c>
      <c r="R383" s="53">
        <v>14</v>
      </c>
      <c r="S383" s="53">
        <v>9</v>
      </c>
      <c r="T383" s="53">
        <v>11</v>
      </c>
      <c r="U383" s="55">
        <f t="shared" si="19"/>
        <v>1.2395833333333333</v>
      </c>
      <c r="V383" s="56"/>
      <c r="W383" s="56"/>
      <c r="X383" s="56"/>
      <c r="Y383" s="56"/>
      <c r="Z383" s="57" t="s">
        <v>26</v>
      </c>
      <c r="AA383" s="56"/>
      <c r="AB383" s="11"/>
      <c r="AC383" s="5"/>
      <c r="AD383" s="5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</row>
    <row r="384" spans="1:47" ht="15" customHeight="1">
      <c r="A384" s="29" t="s">
        <v>3721</v>
      </c>
      <c r="B384" s="70" t="s">
        <v>3722</v>
      </c>
      <c r="C384" s="138" t="s">
        <v>3723</v>
      </c>
      <c r="D384" s="147">
        <v>4.4800000000000004</v>
      </c>
      <c r="E384" s="147">
        <f t="shared" si="17"/>
        <v>1.7920000000000003</v>
      </c>
      <c r="F384" s="101">
        <v>1.875</v>
      </c>
      <c r="G384" s="101">
        <v>0.5</v>
      </c>
      <c r="H384" s="101">
        <v>7.25</v>
      </c>
      <c r="I384" s="53">
        <v>0.06</v>
      </c>
      <c r="J384" s="54">
        <v>12</v>
      </c>
      <c r="K384" s="53">
        <v>7.375</v>
      </c>
      <c r="L384" s="53">
        <v>4.5</v>
      </c>
      <c r="M384" s="53">
        <v>3.875</v>
      </c>
      <c r="N384" s="53">
        <v>0.87</v>
      </c>
      <c r="O384" s="55">
        <f t="shared" si="18"/>
        <v>128.6015625</v>
      </c>
      <c r="P384" s="54">
        <v>144</v>
      </c>
      <c r="Q384" s="53">
        <v>17</v>
      </c>
      <c r="R384" s="53">
        <v>14</v>
      </c>
      <c r="S384" s="53">
        <v>9</v>
      </c>
      <c r="T384" s="53">
        <v>11</v>
      </c>
      <c r="U384" s="55">
        <f t="shared" si="19"/>
        <v>1.2395833333333333</v>
      </c>
      <c r="V384" s="56"/>
      <c r="W384" s="56"/>
      <c r="X384" s="56"/>
      <c r="Y384" s="56"/>
      <c r="Z384" s="57" t="s">
        <v>26</v>
      </c>
      <c r="AA384" s="56"/>
      <c r="AB384" s="11"/>
      <c r="AC384" s="5"/>
      <c r="AD384" s="5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</row>
    <row r="385" spans="1:47" ht="15" customHeight="1">
      <c r="A385" s="29" t="s">
        <v>3724</v>
      </c>
      <c r="B385" s="70" t="s">
        <v>3725</v>
      </c>
      <c r="C385" s="138" t="s">
        <v>3726</v>
      </c>
      <c r="D385" s="147">
        <v>4.4800000000000004</v>
      </c>
      <c r="E385" s="147">
        <f t="shared" si="17"/>
        <v>1.7920000000000003</v>
      </c>
      <c r="F385" s="101">
        <v>1.875</v>
      </c>
      <c r="G385" s="101">
        <v>0.5</v>
      </c>
      <c r="H385" s="101">
        <v>7.25</v>
      </c>
      <c r="I385" s="53">
        <v>0.06</v>
      </c>
      <c r="J385" s="54">
        <v>12</v>
      </c>
      <c r="K385" s="53">
        <v>7.375</v>
      </c>
      <c r="L385" s="53">
        <v>4.5</v>
      </c>
      <c r="M385" s="53">
        <v>3.875</v>
      </c>
      <c r="N385" s="53">
        <v>0.87</v>
      </c>
      <c r="O385" s="55">
        <f t="shared" si="18"/>
        <v>128.6015625</v>
      </c>
      <c r="P385" s="54">
        <v>144</v>
      </c>
      <c r="Q385" s="53">
        <v>17</v>
      </c>
      <c r="R385" s="53">
        <v>14</v>
      </c>
      <c r="S385" s="53">
        <v>9</v>
      </c>
      <c r="T385" s="53">
        <v>11</v>
      </c>
      <c r="U385" s="55">
        <f t="shared" si="19"/>
        <v>1.2395833333333333</v>
      </c>
      <c r="V385" s="56"/>
      <c r="W385" s="56"/>
      <c r="X385" s="56"/>
      <c r="Y385" s="56"/>
      <c r="Z385" s="57" t="s">
        <v>26</v>
      </c>
      <c r="AA385" s="56"/>
      <c r="AB385" s="11"/>
      <c r="AC385" s="5"/>
      <c r="AD385" s="5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</row>
    <row r="386" spans="1:47" ht="15" customHeight="1">
      <c r="A386" s="29" t="s">
        <v>3730</v>
      </c>
      <c r="B386" s="29" t="s">
        <v>3731</v>
      </c>
      <c r="C386" s="138" t="s">
        <v>3732</v>
      </c>
      <c r="D386" s="147">
        <v>315.36</v>
      </c>
      <c r="E386" s="147">
        <f t="shared" si="17"/>
        <v>126.14400000000001</v>
      </c>
      <c r="F386" s="101">
        <v>10.25</v>
      </c>
      <c r="G386" s="101">
        <v>8.125</v>
      </c>
      <c r="H386" s="101">
        <v>14</v>
      </c>
      <c r="I386" s="53">
        <v>5</v>
      </c>
      <c r="J386" s="54">
        <v>1</v>
      </c>
      <c r="K386" s="53">
        <v>7</v>
      </c>
      <c r="L386" s="53">
        <v>12</v>
      </c>
      <c r="M386" s="53">
        <v>18</v>
      </c>
      <c r="N386" s="53">
        <v>6.5</v>
      </c>
      <c r="O386" s="55">
        <f t="shared" si="18"/>
        <v>1512</v>
      </c>
      <c r="P386" s="54">
        <v>1</v>
      </c>
      <c r="Q386" s="53">
        <v>14</v>
      </c>
      <c r="R386" s="53">
        <v>10</v>
      </c>
      <c r="S386" s="53">
        <v>10</v>
      </c>
      <c r="T386" s="53">
        <v>7</v>
      </c>
      <c r="U386" s="55">
        <f t="shared" si="19"/>
        <v>0.81018518518518523</v>
      </c>
      <c r="V386" s="56"/>
      <c r="W386" s="56"/>
      <c r="X386" s="56"/>
      <c r="Y386" s="56"/>
      <c r="Z386" s="57" t="s">
        <v>26</v>
      </c>
      <c r="AA386" s="56"/>
      <c r="AB386" s="11"/>
      <c r="AC386" s="5"/>
      <c r="AD386" s="5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</row>
    <row r="387" spans="1:47" ht="15" customHeight="1">
      <c r="A387" s="29" t="s">
        <v>3733</v>
      </c>
      <c r="B387" s="29" t="s">
        <v>3734</v>
      </c>
      <c r="C387" s="138" t="s">
        <v>5715</v>
      </c>
      <c r="D387" s="147">
        <v>473.04</v>
      </c>
      <c r="E387" s="147">
        <f t="shared" si="17"/>
        <v>189.21600000000001</v>
      </c>
      <c r="F387" s="101">
        <v>12</v>
      </c>
      <c r="G387" s="101">
        <v>7</v>
      </c>
      <c r="H387" s="101">
        <v>18</v>
      </c>
      <c r="I387" s="53">
        <v>6.5</v>
      </c>
      <c r="J387" s="54">
        <v>1</v>
      </c>
      <c r="K387" s="53">
        <v>7</v>
      </c>
      <c r="L387" s="53">
        <v>12</v>
      </c>
      <c r="M387" s="53">
        <v>18</v>
      </c>
      <c r="N387" s="53">
        <v>6.5</v>
      </c>
      <c r="O387" s="55">
        <f t="shared" si="18"/>
        <v>1512</v>
      </c>
      <c r="P387" s="54">
        <v>1</v>
      </c>
      <c r="Q387" s="53">
        <v>20</v>
      </c>
      <c r="R387" s="53">
        <v>14</v>
      </c>
      <c r="S387" s="53">
        <v>10</v>
      </c>
      <c r="T387" s="53">
        <v>7</v>
      </c>
      <c r="U387" s="55">
        <f t="shared" si="19"/>
        <v>1.6203703703703705</v>
      </c>
      <c r="V387" s="56"/>
      <c r="W387" s="56"/>
      <c r="X387" s="56"/>
      <c r="Y387" s="56"/>
      <c r="Z387" s="57" t="s">
        <v>26</v>
      </c>
      <c r="AA387" s="56"/>
      <c r="AB387" s="11"/>
      <c r="AC387" s="5"/>
      <c r="AD387" s="5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</row>
  </sheetData>
  <autoFilter ref="A2:AU387" xr:uid="{00000000-0001-0000-0300-000000000000}"/>
  <mergeCells count="5">
    <mergeCell ref="F1:I1"/>
    <mergeCell ref="J1:O1"/>
    <mergeCell ref="P1:U1"/>
    <mergeCell ref="V1:Y1"/>
    <mergeCell ref="A1:C1"/>
  </mergeCells>
  <phoneticPr fontId="10" type="noConversion"/>
  <pageMargins left="0.7" right="0.7" top="0.75" bottom="0.75" header="0.3" footer="0.3"/>
  <pageSetup scale="10" orientation="landscape" horizontalDpi="1200" verticalDpi="1200" r:id="rId1"/>
  <colBreaks count="1" manualBreakCount="1">
    <brk id="2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U29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3" sqref="E3:E292"/>
    </sheetView>
  </sheetViews>
  <sheetFormatPr defaultColWidth="12.75" defaultRowHeight="15" customHeight="1"/>
  <cols>
    <col min="1" max="1" width="16.25" customWidth="1"/>
    <col min="3" max="3" width="43.75" customWidth="1"/>
  </cols>
  <sheetData>
    <row r="1" spans="1:47" ht="15" customHeight="1" thickBot="1">
      <c r="A1" s="180" t="s">
        <v>5094</v>
      </c>
      <c r="B1" s="181"/>
      <c r="C1" s="181"/>
      <c r="D1" s="149"/>
      <c r="E1" s="159"/>
      <c r="F1" s="167" t="s">
        <v>0</v>
      </c>
      <c r="G1" s="161"/>
      <c r="H1" s="161"/>
      <c r="I1" s="162"/>
      <c r="J1" s="167" t="s">
        <v>1</v>
      </c>
      <c r="K1" s="161"/>
      <c r="L1" s="161"/>
      <c r="M1" s="161"/>
      <c r="N1" s="161"/>
      <c r="O1" s="162"/>
      <c r="P1" s="167" t="s">
        <v>2</v>
      </c>
      <c r="Q1" s="161"/>
      <c r="R1" s="161"/>
      <c r="S1" s="161"/>
      <c r="T1" s="161"/>
      <c r="U1" s="162"/>
      <c r="V1" s="168" t="s">
        <v>3</v>
      </c>
      <c r="W1" s="161"/>
      <c r="X1" s="161"/>
      <c r="Y1" s="162"/>
      <c r="Z1" s="1" t="s">
        <v>4</v>
      </c>
      <c r="AA1" s="2"/>
      <c r="AB1" s="12"/>
      <c r="AC1" s="12"/>
      <c r="AD1" s="12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34" customFormat="1" ht="30" customHeight="1" thickBot="1">
      <c r="A2" s="4" t="s">
        <v>5</v>
      </c>
      <c r="B2" s="4" t="s">
        <v>6</v>
      </c>
      <c r="C2" s="4" t="s">
        <v>7</v>
      </c>
      <c r="D2" s="75" t="s">
        <v>8</v>
      </c>
      <c r="E2" s="75" t="s">
        <v>5825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4" t="s">
        <v>9</v>
      </c>
      <c r="L2" s="4" t="s">
        <v>14</v>
      </c>
      <c r="M2" s="4" t="s">
        <v>11</v>
      </c>
      <c r="N2" s="4" t="s">
        <v>12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12</v>
      </c>
      <c r="U2" s="4" t="s">
        <v>20</v>
      </c>
      <c r="V2" s="4" t="s">
        <v>11</v>
      </c>
      <c r="W2" s="4" t="s">
        <v>14</v>
      </c>
      <c r="X2" s="4" t="s">
        <v>9</v>
      </c>
      <c r="Y2" s="4" t="s">
        <v>21</v>
      </c>
      <c r="Z2" s="30"/>
      <c r="AA2" s="31" t="s">
        <v>22</v>
      </c>
      <c r="AB2" s="32"/>
      <c r="AC2" s="32"/>
      <c r="AD2" s="32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</row>
    <row r="3" spans="1:47" ht="15" customHeight="1">
      <c r="A3" s="77" t="s">
        <v>3779</v>
      </c>
      <c r="B3" s="77" t="s">
        <v>3780</v>
      </c>
      <c r="C3" s="137" t="s">
        <v>3781</v>
      </c>
      <c r="D3" s="141">
        <v>6.59</v>
      </c>
      <c r="E3" s="141">
        <f>+D3*0.4</f>
        <v>2.6360000000000001</v>
      </c>
      <c r="F3" s="78">
        <v>0.25</v>
      </c>
      <c r="G3" s="78">
        <v>0.3125</v>
      </c>
      <c r="H3" s="78">
        <v>3.8125</v>
      </c>
      <c r="I3" s="78">
        <v>0.02</v>
      </c>
      <c r="J3" s="79">
        <v>100</v>
      </c>
      <c r="K3" s="78">
        <v>5.75</v>
      </c>
      <c r="L3" s="78">
        <v>3.25</v>
      </c>
      <c r="M3" s="78">
        <v>3.75</v>
      </c>
      <c r="N3" s="78">
        <v>1.95</v>
      </c>
      <c r="O3" s="80">
        <f t="shared" ref="O3:O16" si="0">K3*L3*M3</f>
        <v>70.078125</v>
      </c>
      <c r="P3" s="79">
        <v>1000</v>
      </c>
      <c r="Q3" s="78">
        <v>18.3125</v>
      </c>
      <c r="R3" s="78">
        <v>12</v>
      </c>
      <c r="S3" s="78">
        <v>4.25</v>
      </c>
      <c r="T3" s="78">
        <v>22</v>
      </c>
      <c r="U3" s="80">
        <f t="shared" ref="U3:U16" si="1">Q3*R3*S3/1728</f>
        <v>0.54047309027777779</v>
      </c>
      <c r="V3" s="26"/>
      <c r="W3" s="26"/>
      <c r="X3" s="26"/>
      <c r="Y3" s="26"/>
      <c r="Z3" s="81" t="s">
        <v>3772</v>
      </c>
      <c r="AA3" s="26"/>
      <c r="AB3" s="14"/>
      <c r="AC3" s="15"/>
      <c r="AD3" s="15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15" customHeight="1">
      <c r="A4" s="77" t="s">
        <v>3773</v>
      </c>
      <c r="B4" s="77" t="s">
        <v>3774</v>
      </c>
      <c r="C4" s="137" t="s">
        <v>3775</v>
      </c>
      <c r="D4" s="141">
        <v>6.59</v>
      </c>
      <c r="E4" s="141">
        <f t="shared" ref="E4:E67" si="2">+D4*0.4</f>
        <v>2.6360000000000001</v>
      </c>
      <c r="F4" s="78">
        <v>0.25</v>
      </c>
      <c r="G4" s="78">
        <v>0.3125</v>
      </c>
      <c r="H4" s="78">
        <v>3.8125</v>
      </c>
      <c r="I4" s="78">
        <v>0.02</v>
      </c>
      <c r="J4" s="79">
        <v>100</v>
      </c>
      <c r="K4" s="78">
        <v>5.75</v>
      </c>
      <c r="L4" s="78">
        <v>3.25</v>
      </c>
      <c r="M4" s="78">
        <v>3.75</v>
      </c>
      <c r="N4" s="78">
        <v>1.95</v>
      </c>
      <c r="O4" s="80">
        <f t="shared" si="0"/>
        <v>70.078125</v>
      </c>
      <c r="P4" s="79">
        <v>1000</v>
      </c>
      <c r="Q4" s="78">
        <v>18.3125</v>
      </c>
      <c r="R4" s="78">
        <v>12</v>
      </c>
      <c r="S4" s="78">
        <v>4.25</v>
      </c>
      <c r="T4" s="78">
        <v>22</v>
      </c>
      <c r="U4" s="80">
        <f t="shared" si="1"/>
        <v>0.54047309027777779</v>
      </c>
      <c r="V4" s="26"/>
      <c r="W4" s="26"/>
      <c r="X4" s="26"/>
      <c r="Y4" s="26"/>
      <c r="Z4" s="81" t="s">
        <v>3772</v>
      </c>
      <c r="AA4" s="26"/>
      <c r="AB4" s="14"/>
      <c r="AC4" s="15"/>
      <c r="AD4" s="15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15" customHeight="1">
      <c r="A5" s="77" t="s">
        <v>3785</v>
      </c>
      <c r="B5" s="77" t="s">
        <v>3786</v>
      </c>
      <c r="C5" s="137" t="s">
        <v>3787</v>
      </c>
      <c r="D5" s="141">
        <v>6.59</v>
      </c>
      <c r="E5" s="141">
        <f t="shared" si="2"/>
        <v>2.6360000000000001</v>
      </c>
      <c r="F5" s="78">
        <v>0.25</v>
      </c>
      <c r="G5" s="78">
        <v>0.3125</v>
      </c>
      <c r="H5" s="78">
        <v>3.8125</v>
      </c>
      <c r="I5" s="78">
        <v>0.02</v>
      </c>
      <c r="J5" s="79">
        <v>100</v>
      </c>
      <c r="K5" s="78">
        <v>5.75</v>
      </c>
      <c r="L5" s="78">
        <v>3.25</v>
      </c>
      <c r="M5" s="78">
        <v>3.75</v>
      </c>
      <c r="N5" s="78">
        <v>1.95</v>
      </c>
      <c r="O5" s="80">
        <f t="shared" si="0"/>
        <v>70.078125</v>
      </c>
      <c r="P5" s="79">
        <v>1000</v>
      </c>
      <c r="Q5" s="78">
        <v>18.3125</v>
      </c>
      <c r="R5" s="78">
        <v>12</v>
      </c>
      <c r="S5" s="78">
        <v>4.25</v>
      </c>
      <c r="T5" s="78">
        <v>22</v>
      </c>
      <c r="U5" s="80">
        <f t="shared" si="1"/>
        <v>0.54047309027777779</v>
      </c>
      <c r="V5" s="26"/>
      <c r="W5" s="26"/>
      <c r="X5" s="26"/>
      <c r="Y5" s="26"/>
      <c r="Z5" s="81" t="s">
        <v>3772</v>
      </c>
      <c r="AA5" s="26"/>
      <c r="AB5" s="14"/>
      <c r="AC5" s="15"/>
      <c r="AD5" s="15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ht="15" customHeight="1">
      <c r="A6" s="77" t="s">
        <v>3776</v>
      </c>
      <c r="B6" s="77" t="s">
        <v>3777</v>
      </c>
      <c r="C6" s="137" t="s">
        <v>3778</v>
      </c>
      <c r="D6" s="141">
        <v>6.59</v>
      </c>
      <c r="E6" s="141">
        <f t="shared" si="2"/>
        <v>2.6360000000000001</v>
      </c>
      <c r="F6" s="78">
        <v>0.25</v>
      </c>
      <c r="G6" s="78">
        <v>0.3125</v>
      </c>
      <c r="H6" s="78">
        <v>3.8125</v>
      </c>
      <c r="I6" s="78">
        <v>0.02</v>
      </c>
      <c r="J6" s="79">
        <v>100</v>
      </c>
      <c r="K6" s="78">
        <v>5.75</v>
      </c>
      <c r="L6" s="78">
        <v>3.25</v>
      </c>
      <c r="M6" s="78">
        <v>3.75</v>
      </c>
      <c r="N6" s="78">
        <v>1.95</v>
      </c>
      <c r="O6" s="80">
        <f t="shared" si="0"/>
        <v>70.078125</v>
      </c>
      <c r="P6" s="79">
        <v>1000</v>
      </c>
      <c r="Q6" s="78">
        <v>18.3125</v>
      </c>
      <c r="R6" s="78">
        <v>12</v>
      </c>
      <c r="S6" s="78">
        <v>4.25</v>
      </c>
      <c r="T6" s="78">
        <v>22</v>
      </c>
      <c r="U6" s="80">
        <f t="shared" si="1"/>
        <v>0.54047309027777779</v>
      </c>
      <c r="V6" s="26"/>
      <c r="W6" s="26"/>
      <c r="X6" s="26"/>
      <c r="Y6" s="26"/>
      <c r="Z6" s="81" t="s">
        <v>3772</v>
      </c>
      <c r="AA6" s="26"/>
      <c r="AB6" s="14"/>
      <c r="AC6" s="15"/>
      <c r="AD6" s="15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15" customHeight="1">
      <c r="A7" s="77" t="s">
        <v>3782</v>
      </c>
      <c r="B7" s="77" t="s">
        <v>3783</v>
      </c>
      <c r="C7" s="137" t="s">
        <v>3784</v>
      </c>
      <c r="D7" s="141">
        <v>6.59</v>
      </c>
      <c r="E7" s="141">
        <f t="shared" si="2"/>
        <v>2.6360000000000001</v>
      </c>
      <c r="F7" s="78">
        <v>0.25</v>
      </c>
      <c r="G7" s="78">
        <v>0.3125</v>
      </c>
      <c r="H7" s="78">
        <v>3.8125</v>
      </c>
      <c r="I7" s="78">
        <v>0.02</v>
      </c>
      <c r="J7" s="79">
        <v>100</v>
      </c>
      <c r="K7" s="78">
        <v>5.75</v>
      </c>
      <c r="L7" s="78">
        <v>3.25</v>
      </c>
      <c r="M7" s="78">
        <v>3.75</v>
      </c>
      <c r="N7" s="78">
        <v>1.95</v>
      </c>
      <c r="O7" s="80">
        <f t="shared" si="0"/>
        <v>70.078125</v>
      </c>
      <c r="P7" s="79">
        <v>1000</v>
      </c>
      <c r="Q7" s="78">
        <v>18.3125</v>
      </c>
      <c r="R7" s="78">
        <v>12</v>
      </c>
      <c r="S7" s="78">
        <v>4.25</v>
      </c>
      <c r="T7" s="78">
        <v>22</v>
      </c>
      <c r="U7" s="80">
        <f t="shared" si="1"/>
        <v>0.54047309027777779</v>
      </c>
      <c r="V7" s="26"/>
      <c r="W7" s="26"/>
      <c r="X7" s="26"/>
      <c r="Y7" s="26"/>
      <c r="Z7" s="81" t="s">
        <v>3772</v>
      </c>
      <c r="AA7" s="26"/>
      <c r="AB7" s="14"/>
      <c r="AC7" s="15"/>
      <c r="AD7" s="15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ht="15" customHeight="1">
      <c r="A8" s="77" t="s">
        <v>3769</v>
      </c>
      <c r="B8" s="77" t="s">
        <v>3770</v>
      </c>
      <c r="C8" s="137" t="s">
        <v>3771</v>
      </c>
      <c r="D8" s="141">
        <v>6.59</v>
      </c>
      <c r="E8" s="141">
        <f t="shared" si="2"/>
        <v>2.6360000000000001</v>
      </c>
      <c r="F8" s="78">
        <v>0.25</v>
      </c>
      <c r="G8" s="78">
        <v>0.3125</v>
      </c>
      <c r="H8" s="78">
        <v>3.8125</v>
      </c>
      <c r="I8" s="78">
        <v>0.02</v>
      </c>
      <c r="J8" s="79">
        <v>100</v>
      </c>
      <c r="K8" s="78">
        <v>5.75</v>
      </c>
      <c r="L8" s="78">
        <v>3.25</v>
      </c>
      <c r="M8" s="78">
        <v>3.75</v>
      </c>
      <c r="N8" s="78">
        <v>1.95</v>
      </c>
      <c r="O8" s="80">
        <f t="shared" si="0"/>
        <v>70.078125</v>
      </c>
      <c r="P8" s="79">
        <v>1000</v>
      </c>
      <c r="Q8" s="78">
        <v>18.3125</v>
      </c>
      <c r="R8" s="78">
        <v>12</v>
      </c>
      <c r="S8" s="78">
        <v>4.25</v>
      </c>
      <c r="T8" s="78">
        <v>22</v>
      </c>
      <c r="U8" s="80">
        <f t="shared" si="1"/>
        <v>0.54047309027777779</v>
      </c>
      <c r="V8" s="26"/>
      <c r="W8" s="26"/>
      <c r="X8" s="26"/>
      <c r="Y8" s="26"/>
      <c r="Z8" s="81" t="s">
        <v>3772</v>
      </c>
      <c r="AA8" s="26"/>
      <c r="AB8" s="14"/>
      <c r="AC8" s="15"/>
      <c r="AD8" s="15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5" customHeight="1">
      <c r="A9" s="77" t="s">
        <v>3797</v>
      </c>
      <c r="B9" s="77" t="s">
        <v>3798</v>
      </c>
      <c r="C9" s="137" t="s">
        <v>3799</v>
      </c>
      <c r="D9" s="141">
        <v>6.69</v>
      </c>
      <c r="E9" s="141">
        <f t="shared" si="2"/>
        <v>2.6760000000000002</v>
      </c>
      <c r="F9" s="78">
        <v>1.875</v>
      </c>
      <c r="G9" s="78">
        <v>0.25</v>
      </c>
      <c r="H9" s="78">
        <v>7.25</v>
      </c>
      <c r="I9" s="78">
        <v>2.8000000000000001E-2</v>
      </c>
      <c r="J9" s="79">
        <v>6</v>
      </c>
      <c r="K9" s="78">
        <v>7.5</v>
      </c>
      <c r="L9" s="78">
        <v>2.75</v>
      </c>
      <c r="M9" s="78">
        <v>2.25</v>
      </c>
      <c r="N9" s="78">
        <v>0.25</v>
      </c>
      <c r="O9" s="80">
        <f t="shared" si="0"/>
        <v>46.40625</v>
      </c>
      <c r="P9" s="79">
        <v>144</v>
      </c>
      <c r="Q9" s="78">
        <v>14</v>
      </c>
      <c r="R9" s="78">
        <v>10</v>
      </c>
      <c r="S9" s="78">
        <v>10</v>
      </c>
      <c r="T9" s="78">
        <v>6</v>
      </c>
      <c r="U9" s="80">
        <f t="shared" si="1"/>
        <v>0.81018518518518523</v>
      </c>
      <c r="V9" s="26"/>
      <c r="W9" s="26"/>
      <c r="X9" s="26"/>
      <c r="Y9" s="26"/>
      <c r="Z9" s="81" t="s">
        <v>3772</v>
      </c>
      <c r="AA9" s="26"/>
      <c r="AB9" s="14"/>
      <c r="AC9" s="15"/>
      <c r="AD9" s="15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" customHeight="1">
      <c r="A10" s="77" t="s">
        <v>3791</v>
      </c>
      <c r="B10" s="77" t="s">
        <v>3792</v>
      </c>
      <c r="C10" s="137" t="s">
        <v>3793</v>
      </c>
      <c r="D10" s="141">
        <v>6.69</v>
      </c>
      <c r="E10" s="141">
        <f t="shared" si="2"/>
        <v>2.6760000000000002</v>
      </c>
      <c r="F10" s="78">
        <v>1.875</v>
      </c>
      <c r="G10" s="78">
        <v>0.25</v>
      </c>
      <c r="H10" s="78">
        <v>7.25</v>
      </c>
      <c r="I10" s="78">
        <v>2.8000000000000001E-2</v>
      </c>
      <c r="J10" s="79">
        <v>6</v>
      </c>
      <c r="K10" s="78">
        <v>7.5</v>
      </c>
      <c r="L10" s="78">
        <v>2.75</v>
      </c>
      <c r="M10" s="78">
        <v>2.25</v>
      </c>
      <c r="N10" s="78">
        <v>0.25</v>
      </c>
      <c r="O10" s="80">
        <f t="shared" si="0"/>
        <v>46.40625</v>
      </c>
      <c r="P10" s="79">
        <v>144</v>
      </c>
      <c r="Q10" s="78">
        <v>14</v>
      </c>
      <c r="R10" s="78">
        <v>10</v>
      </c>
      <c r="S10" s="78">
        <v>10</v>
      </c>
      <c r="T10" s="78">
        <v>6</v>
      </c>
      <c r="U10" s="80">
        <f t="shared" si="1"/>
        <v>0.81018518518518523</v>
      </c>
      <c r="V10" s="26"/>
      <c r="W10" s="26"/>
      <c r="X10" s="26"/>
      <c r="Y10" s="26"/>
      <c r="Z10" s="81" t="s">
        <v>3772</v>
      </c>
      <c r="AA10" s="26"/>
      <c r="AB10" s="14"/>
      <c r="AC10" s="15"/>
      <c r="AD10" s="15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 ht="15" customHeight="1">
      <c r="A11" s="77" t="s">
        <v>3803</v>
      </c>
      <c r="B11" s="77" t="s">
        <v>3804</v>
      </c>
      <c r="C11" s="137" t="s">
        <v>3805</v>
      </c>
      <c r="D11" s="141">
        <v>6.69</v>
      </c>
      <c r="E11" s="141">
        <f t="shared" si="2"/>
        <v>2.6760000000000002</v>
      </c>
      <c r="F11" s="78">
        <v>1.875</v>
      </c>
      <c r="G11" s="78">
        <v>0.25</v>
      </c>
      <c r="H11" s="78">
        <v>7.25</v>
      </c>
      <c r="I11" s="78">
        <v>2.8000000000000001E-2</v>
      </c>
      <c r="J11" s="79">
        <v>6</v>
      </c>
      <c r="K11" s="78">
        <v>7.5</v>
      </c>
      <c r="L11" s="78">
        <v>2.75</v>
      </c>
      <c r="M11" s="78">
        <v>2.25</v>
      </c>
      <c r="N11" s="78">
        <v>0.25</v>
      </c>
      <c r="O11" s="80">
        <f t="shared" si="0"/>
        <v>46.40625</v>
      </c>
      <c r="P11" s="79">
        <v>144</v>
      </c>
      <c r="Q11" s="78">
        <v>14</v>
      </c>
      <c r="R11" s="78">
        <v>10</v>
      </c>
      <c r="S11" s="78">
        <v>10</v>
      </c>
      <c r="T11" s="78">
        <v>6</v>
      </c>
      <c r="U11" s="80">
        <f t="shared" si="1"/>
        <v>0.81018518518518523</v>
      </c>
      <c r="V11" s="26"/>
      <c r="W11" s="26"/>
      <c r="X11" s="26"/>
      <c r="Y11" s="26"/>
      <c r="Z11" s="81" t="s">
        <v>3772</v>
      </c>
      <c r="AA11" s="26"/>
      <c r="AB11" s="14"/>
      <c r="AC11" s="15"/>
      <c r="AD11" s="15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" customHeight="1">
      <c r="A12" s="77" t="s">
        <v>3794</v>
      </c>
      <c r="B12" s="77" t="s">
        <v>3795</v>
      </c>
      <c r="C12" s="137" t="s">
        <v>3796</v>
      </c>
      <c r="D12" s="141">
        <v>6.69</v>
      </c>
      <c r="E12" s="141">
        <f t="shared" si="2"/>
        <v>2.6760000000000002</v>
      </c>
      <c r="F12" s="78">
        <v>1.875</v>
      </c>
      <c r="G12" s="78">
        <v>0.25</v>
      </c>
      <c r="H12" s="78">
        <v>7.25</v>
      </c>
      <c r="I12" s="78">
        <v>2.8000000000000001E-2</v>
      </c>
      <c r="J12" s="79">
        <v>6</v>
      </c>
      <c r="K12" s="78">
        <v>7.5</v>
      </c>
      <c r="L12" s="78">
        <v>2.75</v>
      </c>
      <c r="M12" s="78">
        <v>2.25</v>
      </c>
      <c r="N12" s="78">
        <v>0.25</v>
      </c>
      <c r="O12" s="80">
        <f t="shared" si="0"/>
        <v>46.40625</v>
      </c>
      <c r="P12" s="79">
        <v>144</v>
      </c>
      <c r="Q12" s="78">
        <v>14</v>
      </c>
      <c r="R12" s="78">
        <v>10</v>
      </c>
      <c r="S12" s="78">
        <v>10</v>
      </c>
      <c r="T12" s="78">
        <v>6</v>
      </c>
      <c r="U12" s="80">
        <f t="shared" si="1"/>
        <v>0.81018518518518523</v>
      </c>
      <c r="V12" s="26"/>
      <c r="W12" s="26"/>
      <c r="X12" s="26"/>
      <c r="Y12" s="26"/>
      <c r="Z12" s="81" t="s">
        <v>3772</v>
      </c>
      <c r="AA12" s="26"/>
      <c r="AB12" s="14"/>
      <c r="AC12" s="15"/>
      <c r="AD12" s="15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ht="15" customHeight="1">
      <c r="A13" s="77" t="s">
        <v>3800</v>
      </c>
      <c r="B13" s="77" t="s">
        <v>3801</v>
      </c>
      <c r="C13" s="137" t="s">
        <v>3802</v>
      </c>
      <c r="D13" s="141">
        <v>6.69</v>
      </c>
      <c r="E13" s="141">
        <f t="shared" si="2"/>
        <v>2.6760000000000002</v>
      </c>
      <c r="F13" s="78">
        <v>1.875</v>
      </c>
      <c r="G13" s="78">
        <v>0.25</v>
      </c>
      <c r="H13" s="78">
        <v>7.25</v>
      </c>
      <c r="I13" s="78">
        <v>2.8000000000000001E-2</v>
      </c>
      <c r="J13" s="79">
        <v>6</v>
      </c>
      <c r="K13" s="78">
        <v>7.5</v>
      </c>
      <c r="L13" s="78">
        <v>2.75</v>
      </c>
      <c r="M13" s="78">
        <v>2.25</v>
      </c>
      <c r="N13" s="78">
        <v>0.25</v>
      </c>
      <c r="O13" s="80">
        <f t="shared" si="0"/>
        <v>46.40625</v>
      </c>
      <c r="P13" s="79">
        <v>144</v>
      </c>
      <c r="Q13" s="78">
        <v>14</v>
      </c>
      <c r="R13" s="78">
        <v>10</v>
      </c>
      <c r="S13" s="78">
        <v>10</v>
      </c>
      <c r="T13" s="78">
        <v>6</v>
      </c>
      <c r="U13" s="80">
        <f t="shared" si="1"/>
        <v>0.81018518518518523</v>
      </c>
      <c r="V13" s="26"/>
      <c r="W13" s="26"/>
      <c r="X13" s="26"/>
      <c r="Y13" s="26"/>
      <c r="Z13" s="81" t="s">
        <v>3772</v>
      </c>
      <c r="AA13" s="26"/>
      <c r="AB13" s="14"/>
      <c r="AC13" s="15"/>
      <c r="AD13" s="15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 ht="15" customHeight="1">
      <c r="A14" s="77" t="s">
        <v>3788</v>
      </c>
      <c r="B14" s="77" t="s">
        <v>3789</v>
      </c>
      <c r="C14" s="137" t="s">
        <v>3790</v>
      </c>
      <c r="D14" s="141">
        <v>6.69</v>
      </c>
      <c r="E14" s="141">
        <f t="shared" si="2"/>
        <v>2.6760000000000002</v>
      </c>
      <c r="F14" s="78">
        <v>1.875</v>
      </c>
      <c r="G14" s="78">
        <v>0.25</v>
      </c>
      <c r="H14" s="78">
        <v>7.25</v>
      </c>
      <c r="I14" s="78">
        <v>2.8000000000000001E-2</v>
      </c>
      <c r="J14" s="79">
        <v>6</v>
      </c>
      <c r="K14" s="78">
        <v>7.5</v>
      </c>
      <c r="L14" s="78">
        <v>2.75</v>
      </c>
      <c r="M14" s="78">
        <v>2.25</v>
      </c>
      <c r="N14" s="78">
        <v>0.25</v>
      </c>
      <c r="O14" s="80">
        <f t="shared" si="0"/>
        <v>46.40625</v>
      </c>
      <c r="P14" s="79">
        <v>144</v>
      </c>
      <c r="Q14" s="78">
        <v>14</v>
      </c>
      <c r="R14" s="78">
        <v>10</v>
      </c>
      <c r="S14" s="78">
        <v>10</v>
      </c>
      <c r="T14" s="78">
        <v>6</v>
      </c>
      <c r="U14" s="80">
        <f t="shared" si="1"/>
        <v>0.81018518518518523</v>
      </c>
      <c r="V14" s="26"/>
      <c r="W14" s="26"/>
      <c r="X14" s="26"/>
      <c r="Y14" s="26"/>
      <c r="Z14" s="81" t="s">
        <v>3772</v>
      </c>
      <c r="AA14" s="26"/>
      <c r="AB14" s="14"/>
      <c r="AC14" s="15"/>
      <c r="AD14" s="15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5" customHeight="1">
      <c r="A15" s="77" t="s">
        <v>5212</v>
      </c>
      <c r="B15" s="77" t="s">
        <v>5213</v>
      </c>
      <c r="C15" s="137" t="s">
        <v>5406</v>
      </c>
      <c r="D15" s="141">
        <v>1.0900000000000001</v>
      </c>
      <c r="E15" s="141">
        <f t="shared" si="2"/>
        <v>0.43600000000000005</v>
      </c>
      <c r="F15" s="78">
        <v>1.375</v>
      </c>
      <c r="G15" s="78">
        <v>6.25E-2</v>
      </c>
      <c r="H15" s="78">
        <v>6</v>
      </c>
      <c r="I15" s="78">
        <v>0.02</v>
      </c>
      <c r="J15" s="79" t="s">
        <v>5325</v>
      </c>
      <c r="K15" s="79" t="s">
        <v>5325</v>
      </c>
      <c r="L15" s="79" t="s">
        <v>5325</v>
      </c>
      <c r="M15" s="79" t="s">
        <v>5325</v>
      </c>
      <c r="N15" s="79" t="s">
        <v>5325</v>
      </c>
      <c r="O15" s="80" t="e">
        <f t="shared" si="0"/>
        <v>#VALUE!</v>
      </c>
      <c r="P15" s="79" t="s">
        <v>5325</v>
      </c>
      <c r="Q15" s="79" t="s">
        <v>5325</v>
      </c>
      <c r="R15" s="79" t="s">
        <v>5325</v>
      </c>
      <c r="S15" s="79" t="s">
        <v>5325</v>
      </c>
      <c r="T15" s="79" t="s">
        <v>5325</v>
      </c>
      <c r="U15" s="80" t="e">
        <f t="shared" si="1"/>
        <v>#VALUE!</v>
      </c>
      <c r="V15" s="26"/>
      <c r="W15" s="26"/>
      <c r="X15" s="26"/>
      <c r="Y15" s="26"/>
      <c r="Z15" s="81"/>
      <c r="AA15" s="26"/>
      <c r="AB15" s="14"/>
      <c r="AC15" s="15"/>
      <c r="AD15" s="15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ht="15" customHeight="1">
      <c r="A16" s="77" t="s">
        <v>3806</v>
      </c>
      <c r="B16" s="77" t="s">
        <v>3807</v>
      </c>
      <c r="C16" s="137" t="s">
        <v>3808</v>
      </c>
      <c r="D16" s="141">
        <v>237.24</v>
      </c>
      <c r="E16" s="141">
        <f t="shared" si="2"/>
        <v>94.896000000000015</v>
      </c>
      <c r="F16" s="78">
        <v>7</v>
      </c>
      <c r="G16" s="78">
        <v>7</v>
      </c>
      <c r="H16" s="78">
        <v>10</v>
      </c>
      <c r="I16" s="78">
        <v>3</v>
      </c>
      <c r="J16" s="79">
        <v>1</v>
      </c>
      <c r="K16" s="78">
        <v>7</v>
      </c>
      <c r="L16" s="78">
        <v>7</v>
      </c>
      <c r="M16" s="78">
        <v>10</v>
      </c>
      <c r="N16" s="78">
        <v>3</v>
      </c>
      <c r="O16" s="80">
        <f t="shared" si="0"/>
        <v>490</v>
      </c>
      <c r="P16" s="79">
        <v>1</v>
      </c>
      <c r="Q16" s="78">
        <v>12</v>
      </c>
      <c r="R16" s="78">
        <v>9</v>
      </c>
      <c r="S16" s="78">
        <v>7</v>
      </c>
      <c r="T16" s="78">
        <v>3.5</v>
      </c>
      <c r="U16" s="80">
        <f t="shared" si="1"/>
        <v>0.4375</v>
      </c>
      <c r="V16" s="26"/>
      <c r="W16" s="26"/>
      <c r="X16" s="26"/>
      <c r="Y16" s="26"/>
      <c r="Z16" s="81" t="s">
        <v>3772</v>
      </c>
      <c r="AA16" s="26"/>
      <c r="AB16" s="14"/>
      <c r="AC16" s="15"/>
      <c r="AD16" s="15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ht="15" customHeight="1">
      <c r="A17" s="77" t="s">
        <v>3818</v>
      </c>
      <c r="B17" s="77" t="s">
        <v>3819</v>
      </c>
      <c r="C17" s="137" t="s">
        <v>3820</v>
      </c>
      <c r="D17" s="141">
        <v>1.79</v>
      </c>
      <c r="E17" s="141">
        <f t="shared" si="2"/>
        <v>0.71600000000000008</v>
      </c>
      <c r="F17" s="78">
        <v>0.59</v>
      </c>
      <c r="G17" s="78">
        <v>0.43</v>
      </c>
      <c r="H17" s="78">
        <v>5.7</v>
      </c>
      <c r="I17" s="78">
        <v>0.03</v>
      </c>
      <c r="J17" s="79">
        <v>72</v>
      </c>
      <c r="K17" s="78">
        <v>2.75</v>
      </c>
      <c r="L17" s="78">
        <v>3.25</v>
      </c>
      <c r="M17" s="78">
        <v>7.5</v>
      </c>
      <c r="N17" s="78">
        <v>0.48499999999999999</v>
      </c>
      <c r="O17" s="80">
        <v>67.03125</v>
      </c>
      <c r="P17" s="79">
        <v>864</v>
      </c>
      <c r="Q17" s="78">
        <v>18.5</v>
      </c>
      <c r="R17" s="78">
        <v>9.5</v>
      </c>
      <c r="S17" s="78">
        <v>10.67</v>
      </c>
      <c r="T17" s="78">
        <v>26.5</v>
      </c>
      <c r="U17" s="80">
        <v>1.084876543209877</v>
      </c>
      <c r="V17" s="26"/>
      <c r="W17" s="26"/>
      <c r="X17" s="26"/>
      <c r="Y17" s="26"/>
      <c r="Z17" s="81" t="s">
        <v>3772</v>
      </c>
      <c r="AA17" s="26"/>
      <c r="AB17" s="14"/>
      <c r="AC17" s="15"/>
      <c r="AD17" s="15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 ht="15" customHeight="1">
      <c r="A18" s="77" t="s">
        <v>3812</v>
      </c>
      <c r="B18" s="77" t="s">
        <v>3813</v>
      </c>
      <c r="C18" s="137" t="s">
        <v>3814</v>
      </c>
      <c r="D18" s="141">
        <v>1.79</v>
      </c>
      <c r="E18" s="141">
        <f t="shared" si="2"/>
        <v>0.71600000000000008</v>
      </c>
      <c r="F18" s="78">
        <v>0.59</v>
      </c>
      <c r="G18" s="78">
        <v>0.43</v>
      </c>
      <c r="H18" s="78">
        <v>5.7</v>
      </c>
      <c r="I18" s="78">
        <v>0.03</v>
      </c>
      <c r="J18" s="79">
        <v>72</v>
      </c>
      <c r="K18" s="78">
        <v>2.75</v>
      </c>
      <c r="L18" s="78">
        <v>3.25</v>
      </c>
      <c r="M18" s="78">
        <v>7.5</v>
      </c>
      <c r="N18" s="78">
        <v>0.48499999999999999</v>
      </c>
      <c r="O18" s="80">
        <v>67.03125</v>
      </c>
      <c r="P18" s="79">
        <v>864</v>
      </c>
      <c r="Q18" s="78">
        <v>18.5</v>
      </c>
      <c r="R18" s="78">
        <v>9.5</v>
      </c>
      <c r="S18" s="78">
        <v>10.67</v>
      </c>
      <c r="T18" s="78">
        <v>26.5</v>
      </c>
      <c r="U18" s="80">
        <v>1.084876543209877</v>
      </c>
      <c r="V18" s="26"/>
      <c r="W18" s="26"/>
      <c r="X18" s="26"/>
      <c r="Y18" s="26"/>
      <c r="Z18" s="81" t="s">
        <v>3772</v>
      </c>
      <c r="AA18" s="26"/>
      <c r="AB18" s="14"/>
      <c r="AC18" s="15"/>
      <c r="AD18" s="15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 ht="15" customHeight="1">
      <c r="A19" s="77" t="s">
        <v>3824</v>
      </c>
      <c r="B19" s="77" t="s">
        <v>3825</v>
      </c>
      <c r="C19" s="137" t="s">
        <v>5588</v>
      </c>
      <c r="D19" s="141">
        <v>1.79</v>
      </c>
      <c r="E19" s="141">
        <f t="shared" si="2"/>
        <v>0.71600000000000008</v>
      </c>
      <c r="F19" s="78">
        <v>0.59</v>
      </c>
      <c r="G19" s="78">
        <v>0.43</v>
      </c>
      <c r="H19" s="78">
        <v>5.7</v>
      </c>
      <c r="I19" s="78">
        <v>0.03</v>
      </c>
      <c r="J19" s="79">
        <v>72</v>
      </c>
      <c r="K19" s="78">
        <v>2.75</v>
      </c>
      <c r="L19" s="78">
        <v>3.25</v>
      </c>
      <c r="M19" s="78">
        <v>7.5</v>
      </c>
      <c r="N19" s="78">
        <v>0.48499999999999999</v>
      </c>
      <c r="O19" s="80">
        <v>67.03125</v>
      </c>
      <c r="P19" s="79">
        <v>864</v>
      </c>
      <c r="Q19" s="78">
        <v>18.5</v>
      </c>
      <c r="R19" s="78">
        <v>9.5</v>
      </c>
      <c r="S19" s="78">
        <v>10.67</v>
      </c>
      <c r="T19" s="78">
        <v>26.5</v>
      </c>
      <c r="U19" s="80">
        <v>1.084876543209877</v>
      </c>
      <c r="V19" s="26"/>
      <c r="W19" s="26"/>
      <c r="X19" s="26"/>
      <c r="Y19" s="26"/>
      <c r="Z19" s="81" t="s">
        <v>3772</v>
      </c>
      <c r="AA19" s="26"/>
      <c r="AB19" s="14"/>
      <c r="AC19" s="15"/>
      <c r="AD19" s="15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 ht="15" customHeight="1">
      <c r="A20" s="77" t="s">
        <v>3815</v>
      </c>
      <c r="B20" s="77" t="s">
        <v>3816</v>
      </c>
      <c r="C20" s="137" t="s">
        <v>3817</v>
      </c>
      <c r="D20" s="141">
        <v>1.79</v>
      </c>
      <c r="E20" s="141">
        <f t="shared" si="2"/>
        <v>0.71600000000000008</v>
      </c>
      <c r="F20" s="78">
        <v>0.59</v>
      </c>
      <c r="G20" s="78">
        <v>0.43</v>
      </c>
      <c r="H20" s="78">
        <v>5.7</v>
      </c>
      <c r="I20" s="78">
        <v>0.03</v>
      </c>
      <c r="J20" s="79">
        <v>72</v>
      </c>
      <c r="K20" s="78">
        <v>2.75</v>
      </c>
      <c r="L20" s="78">
        <v>3.25</v>
      </c>
      <c r="M20" s="78">
        <v>7.5</v>
      </c>
      <c r="N20" s="78">
        <v>0.48499999999999999</v>
      </c>
      <c r="O20" s="80">
        <v>67.03125</v>
      </c>
      <c r="P20" s="79">
        <v>864</v>
      </c>
      <c r="Q20" s="78">
        <v>18.5</v>
      </c>
      <c r="R20" s="78">
        <v>9.5</v>
      </c>
      <c r="S20" s="78">
        <v>10.67</v>
      </c>
      <c r="T20" s="78">
        <v>26.5</v>
      </c>
      <c r="U20" s="80">
        <v>1.084876543209877</v>
      </c>
      <c r="V20" s="26"/>
      <c r="W20" s="26"/>
      <c r="X20" s="26"/>
      <c r="Y20" s="26"/>
      <c r="Z20" s="81" t="s">
        <v>3772</v>
      </c>
      <c r="AA20" s="26"/>
      <c r="AB20" s="14"/>
      <c r="AC20" s="15"/>
      <c r="AD20" s="15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 ht="15" customHeight="1">
      <c r="A21" s="77" t="s">
        <v>3821</v>
      </c>
      <c r="B21" s="77" t="s">
        <v>3822</v>
      </c>
      <c r="C21" s="137" t="s">
        <v>3823</v>
      </c>
      <c r="D21" s="141">
        <v>1.79</v>
      </c>
      <c r="E21" s="141">
        <f t="shared" si="2"/>
        <v>0.71600000000000008</v>
      </c>
      <c r="F21" s="78">
        <v>0.59</v>
      </c>
      <c r="G21" s="78">
        <v>0.43</v>
      </c>
      <c r="H21" s="78">
        <v>5.7</v>
      </c>
      <c r="I21" s="78">
        <v>0.03</v>
      </c>
      <c r="J21" s="79">
        <v>72</v>
      </c>
      <c r="K21" s="78">
        <v>2.75</v>
      </c>
      <c r="L21" s="78">
        <v>3.25</v>
      </c>
      <c r="M21" s="78">
        <v>7.5</v>
      </c>
      <c r="N21" s="78">
        <v>0.48499999999999999</v>
      </c>
      <c r="O21" s="80">
        <v>67.03125</v>
      </c>
      <c r="P21" s="79">
        <v>864</v>
      </c>
      <c r="Q21" s="78">
        <v>18.5</v>
      </c>
      <c r="R21" s="78">
        <v>9.5</v>
      </c>
      <c r="S21" s="78">
        <v>10.67</v>
      </c>
      <c r="T21" s="78">
        <v>26.5</v>
      </c>
      <c r="U21" s="80">
        <v>1.084876543209877</v>
      </c>
      <c r="V21" s="26"/>
      <c r="W21" s="26"/>
      <c r="X21" s="26"/>
      <c r="Y21" s="26"/>
      <c r="Z21" s="81" t="s">
        <v>3772</v>
      </c>
      <c r="AA21" s="26"/>
      <c r="AB21" s="14"/>
      <c r="AC21" s="15"/>
      <c r="AD21" s="15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 ht="15" customHeight="1">
      <c r="A22" s="77" t="s">
        <v>3831</v>
      </c>
      <c r="B22" s="77" t="s">
        <v>3832</v>
      </c>
      <c r="C22" s="137" t="s">
        <v>3833</v>
      </c>
      <c r="D22" s="141">
        <v>1.89</v>
      </c>
      <c r="E22" s="141">
        <f t="shared" si="2"/>
        <v>0.75600000000000001</v>
      </c>
      <c r="F22" s="78">
        <v>2.13</v>
      </c>
      <c r="G22" s="78">
        <v>0.625</v>
      </c>
      <c r="H22" s="78">
        <v>7.25</v>
      </c>
      <c r="I22" s="78">
        <v>3.5000000000000003E-2</v>
      </c>
      <c r="J22" s="79">
        <v>12</v>
      </c>
      <c r="K22" s="78">
        <v>2.75</v>
      </c>
      <c r="L22" s="78">
        <v>3.25</v>
      </c>
      <c r="M22" s="78">
        <v>7.5</v>
      </c>
      <c r="N22" s="78">
        <v>0.48499999999999999</v>
      </c>
      <c r="O22" s="80">
        <v>67.03125</v>
      </c>
      <c r="P22" s="79">
        <v>144</v>
      </c>
      <c r="Q22" s="78">
        <v>14</v>
      </c>
      <c r="R22" s="78">
        <v>10</v>
      </c>
      <c r="S22" s="78">
        <v>8</v>
      </c>
      <c r="T22" s="78">
        <v>6.38</v>
      </c>
      <c r="U22" s="80">
        <v>0.64814814814814814</v>
      </c>
      <c r="V22" s="26"/>
      <c r="W22" s="26"/>
      <c r="X22" s="26"/>
      <c r="Y22" s="26"/>
      <c r="Z22" s="81" t="s">
        <v>3772</v>
      </c>
      <c r="AA22" s="26"/>
      <c r="AB22" s="14"/>
      <c r="AC22" s="15"/>
      <c r="AD22" s="15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 ht="15" customHeight="1">
      <c r="A23" s="77" t="s">
        <v>3826</v>
      </c>
      <c r="B23" s="77" t="s">
        <v>3827</v>
      </c>
      <c r="C23" s="137" t="s">
        <v>5587</v>
      </c>
      <c r="D23" s="141">
        <v>1.89</v>
      </c>
      <c r="E23" s="141">
        <f t="shared" si="2"/>
        <v>0.75600000000000001</v>
      </c>
      <c r="F23" s="78">
        <v>2.13</v>
      </c>
      <c r="G23" s="78">
        <v>0.625</v>
      </c>
      <c r="H23" s="78">
        <v>7.25</v>
      </c>
      <c r="I23" s="78">
        <v>3.5000000000000003E-2</v>
      </c>
      <c r="J23" s="79">
        <v>12</v>
      </c>
      <c r="K23" s="78">
        <v>2.75</v>
      </c>
      <c r="L23" s="78">
        <v>3.25</v>
      </c>
      <c r="M23" s="78">
        <v>7.5</v>
      </c>
      <c r="N23" s="78">
        <v>0.48499999999999999</v>
      </c>
      <c r="O23" s="80">
        <v>67.03125</v>
      </c>
      <c r="P23" s="79">
        <v>144</v>
      </c>
      <c r="Q23" s="78">
        <v>14</v>
      </c>
      <c r="R23" s="78">
        <v>10</v>
      </c>
      <c r="S23" s="78">
        <v>8</v>
      </c>
      <c r="T23" s="78">
        <v>6.38</v>
      </c>
      <c r="U23" s="80">
        <v>0.64814814814814814</v>
      </c>
      <c r="V23" s="26"/>
      <c r="W23" s="26"/>
      <c r="X23" s="26"/>
      <c r="Y23" s="26"/>
      <c r="Z23" s="81" t="s">
        <v>3772</v>
      </c>
      <c r="AA23" s="26"/>
      <c r="AB23" s="14"/>
      <c r="AC23" s="15"/>
      <c r="AD23" s="15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 ht="15" customHeight="1">
      <c r="A24" s="77" t="s">
        <v>3837</v>
      </c>
      <c r="B24" s="77" t="s">
        <v>3838</v>
      </c>
      <c r="C24" s="137" t="s">
        <v>3839</v>
      </c>
      <c r="D24" s="141">
        <v>1.89</v>
      </c>
      <c r="E24" s="141">
        <f t="shared" si="2"/>
        <v>0.75600000000000001</v>
      </c>
      <c r="F24" s="78">
        <v>2.13</v>
      </c>
      <c r="G24" s="78">
        <v>0.625</v>
      </c>
      <c r="H24" s="78">
        <v>7.25</v>
      </c>
      <c r="I24" s="78">
        <v>3.5000000000000003E-2</v>
      </c>
      <c r="J24" s="79">
        <v>12</v>
      </c>
      <c r="K24" s="78">
        <v>2.75</v>
      </c>
      <c r="L24" s="78">
        <v>3.25</v>
      </c>
      <c r="M24" s="78">
        <v>7.5</v>
      </c>
      <c r="N24" s="78">
        <v>0.48499999999999999</v>
      </c>
      <c r="O24" s="80">
        <v>67.03125</v>
      </c>
      <c r="P24" s="79">
        <v>144</v>
      </c>
      <c r="Q24" s="78">
        <v>14</v>
      </c>
      <c r="R24" s="78">
        <v>10</v>
      </c>
      <c r="S24" s="78">
        <v>8</v>
      </c>
      <c r="T24" s="78">
        <v>6.38</v>
      </c>
      <c r="U24" s="80">
        <v>0.64814814814814814</v>
      </c>
      <c r="V24" s="26"/>
      <c r="W24" s="26"/>
      <c r="X24" s="26"/>
      <c r="Y24" s="26"/>
      <c r="Z24" s="81" t="s">
        <v>3772</v>
      </c>
      <c r="AA24" s="26"/>
      <c r="AB24" s="14"/>
      <c r="AC24" s="15"/>
      <c r="AD24" s="15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 ht="15" customHeight="1">
      <c r="A25" s="77" t="s">
        <v>3828</v>
      </c>
      <c r="B25" s="77" t="s">
        <v>3829</v>
      </c>
      <c r="C25" s="137" t="s">
        <v>3830</v>
      </c>
      <c r="D25" s="141">
        <v>1.89</v>
      </c>
      <c r="E25" s="141">
        <f t="shared" si="2"/>
        <v>0.75600000000000001</v>
      </c>
      <c r="F25" s="78">
        <v>2.13</v>
      </c>
      <c r="G25" s="78">
        <v>0.625</v>
      </c>
      <c r="H25" s="78">
        <v>7.25</v>
      </c>
      <c r="I25" s="78">
        <v>3.5000000000000003E-2</v>
      </c>
      <c r="J25" s="79">
        <v>12</v>
      </c>
      <c r="K25" s="78">
        <v>2.75</v>
      </c>
      <c r="L25" s="78">
        <v>3.25</v>
      </c>
      <c r="M25" s="78">
        <v>7.5</v>
      </c>
      <c r="N25" s="78">
        <v>0.48499999999999999</v>
      </c>
      <c r="O25" s="80">
        <v>67.03125</v>
      </c>
      <c r="P25" s="79">
        <v>144</v>
      </c>
      <c r="Q25" s="78">
        <v>14</v>
      </c>
      <c r="R25" s="78">
        <v>10</v>
      </c>
      <c r="S25" s="78">
        <v>8</v>
      </c>
      <c r="T25" s="78">
        <v>6.38</v>
      </c>
      <c r="U25" s="80">
        <v>0.64814814814814814</v>
      </c>
      <c r="V25" s="26"/>
      <c r="W25" s="26"/>
      <c r="X25" s="26"/>
      <c r="Y25" s="26"/>
      <c r="Z25" s="81" t="s">
        <v>3772</v>
      </c>
      <c r="AA25" s="26"/>
      <c r="AB25" s="14"/>
      <c r="AC25" s="15"/>
      <c r="AD25" s="15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 ht="15" customHeight="1">
      <c r="A26" s="77" t="s">
        <v>3834</v>
      </c>
      <c r="B26" s="77" t="s">
        <v>3835</v>
      </c>
      <c r="C26" s="137" t="s">
        <v>3836</v>
      </c>
      <c r="D26" s="141">
        <v>1.89</v>
      </c>
      <c r="E26" s="141">
        <f t="shared" si="2"/>
        <v>0.75600000000000001</v>
      </c>
      <c r="F26" s="78">
        <v>2.13</v>
      </c>
      <c r="G26" s="78">
        <v>0.625</v>
      </c>
      <c r="H26" s="78">
        <v>7.25</v>
      </c>
      <c r="I26" s="78">
        <v>3.5000000000000003E-2</v>
      </c>
      <c r="J26" s="79">
        <v>12</v>
      </c>
      <c r="K26" s="78">
        <v>2.75</v>
      </c>
      <c r="L26" s="78">
        <v>3.25</v>
      </c>
      <c r="M26" s="78">
        <v>7.5</v>
      </c>
      <c r="N26" s="78">
        <v>0.48499999999999999</v>
      </c>
      <c r="O26" s="80">
        <v>67.03125</v>
      </c>
      <c r="P26" s="79">
        <v>144</v>
      </c>
      <c r="Q26" s="78">
        <v>14</v>
      </c>
      <c r="R26" s="78">
        <v>10</v>
      </c>
      <c r="S26" s="78">
        <v>8</v>
      </c>
      <c r="T26" s="78">
        <v>6.38</v>
      </c>
      <c r="U26" s="80">
        <v>0.64814814814814814</v>
      </c>
      <c r="V26" s="26"/>
      <c r="W26" s="26"/>
      <c r="X26" s="26"/>
      <c r="Y26" s="26"/>
      <c r="Z26" s="81" t="s">
        <v>3772</v>
      </c>
      <c r="AA26" s="26"/>
      <c r="AB26" s="14"/>
      <c r="AC26" s="15"/>
      <c r="AD26" s="15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 ht="15" customHeight="1">
      <c r="A27" s="77" t="s">
        <v>3840</v>
      </c>
      <c r="B27" s="77" t="s">
        <v>3841</v>
      </c>
      <c r="C27" s="137" t="s">
        <v>3842</v>
      </c>
      <c r="D27" s="141">
        <v>7.26</v>
      </c>
      <c r="E27" s="141">
        <f t="shared" si="2"/>
        <v>2.9039999999999999</v>
      </c>
      <c r="F27" s="78">
        <v>3.25</v>
      </c>
      <c r="G27" s="78">
        <v>0.625</v>
      </c>
      <c r="H27" s="78">
        <v>7.25</v>
      </c>
      <c r="I27" s="78">
        <v>0.14000000000000001</v>
      </c>
      <c r="J27" s="79">
        <v>6</v>
      </c>
      <c r="K27" s="78">
        <v>7.5</v>
      </c>
      <c r="L27" s="78">
        <v>4.5</v>
      </c>
      <c r="M27" s="78">
        <v>4</v>
      </c>
      <c r="N27" s="78">
        <v>0.8</v>
      </c>
      <c r="O27" s="80">
        <v>127.51171875</v>
      </c>
      <c r="P27" s="79">
        <v>72</v>
      </c>
      <c r="Q27" s="78">
        <v>17</v>
      </c>
      <c r="R27" s="78">
        <v>14</v>
      </c>
      <c r="S27" s="78">
        <v>9</v>
      </c>
      <c r="T27" s="78">
        <v>10.85</v>
      </c>
      <c r="U27" s="80">
        <v>1.239583333333333</v>
      </c>
      <c r="V27" s="26"/>
      <c r="W27" s="26"/>
      <c r="X27" s="26"/>
      <c r="Y27" s="26"/>
      <c r="Z27" s="81" t="s">
        <v>3772</v>
      </c>
      <c r="AA27" s="26"/>
      <c r="AB27" s="14"/>
      <c r="AC27" s="15"/>
      <c r="AD27" s="15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 ht="15" customHeight="1">
      <c r="A28" s="77" t="s">
        <v>3843</v>
      </c>
      <c r="B28" s="77" t="s">
        <v>3844</v>
      </c>
      <c r="C28" s="137" t="s">
        <v>3845</v>
      </c>
      <c r="D28" s="141">
        <v>257.76</v>
      </c>
      <c r="E28" s="141">
        <f t="shared" si="2"/>
        <v>103.104</v>
      </c>
      <c r="F28" s="78">
        <v>10.25</v>
      </c>
      <c r="G28" s="78">
        <v>8.125</v>
      </c>
      <c r="H28" s="78">
        <v>14</v>
      </c>
      <c r="I28" s="78">
        <v>5</v>
      </c>
      <c r="J28" s="79">
        <v>1</v>
      </c>
      <c r="K28" s="78">
        <v>8.125</v>
      </c>
      <c r="L28" s="78">
        <v>10.25</v>
      </c>
      <c r="M28" s="78">
        <v>14</v>
      </c>
      <c r="N28" s="78">
        <v>5</v>
      </c>
      <c r="O28" s="80">
        <v>1165.9375</v>
      </c>
      <c r="P28" s="79">
        <v>1</v>
      </c>
      <c r="Q28" s="78">
        <v>18</v>
      </c>
      <c r="R28" s="78">
        <v>10</v>
      </c>
      <c r="S28" s="78">
        <v>8</v>
      </c>
      <c r="T28" s="78">
        <v>6</v>
      </c>
      <c r="U28" s="80">
        <v>0.83333333333333337</v>
      </c>
      <c r="V28" s="26"/>
      <c r="W28" s="26"/>
      <c r="X28" s="26"/>
      <c r="Y28" s="26"/>
      <c r="Z28" s="81" t="s">
        <v>3772</v>
      </c>
      <c r="AA28" s="26"/>
      <c r="AB28" s="14"/>
      <c r="AC28" s="15"/>
      <c r="AD28" s="15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 ht="15" customHeight="1">
      <c r="A29" s="77" t="s">
        <v>3809</v>
      </c>
      <c r="B29" s="77" t="s">
        <v>3810</v>
      </c>
      <c r="C29" s="137" t="s">
        <v>3811</v>
      </c>
      <c r="D29" s="141">
        <v>7.49</v>
      </c>
      <c r="E29" s="141">
        <f t="shared" si="2"/>
        <v>2.9960000000000004</v>
      </c>
      <c r="F29" s="78">
        <v>0.75</v>
      </c>
      <c r="G29" s="78">
        <v>3.75</v>
      </c>
      <c r="H29" s="78">
        <v>6.625</v>
      </c>
      <c r="I29" s="78">
        <v>0.02</v>
      </c>
      <c r="J29" s="79">
        <v>8</v>
      </c>
      <c r="K29" s="78"/>
      <c r="L29" s="78"/>
      <c r="M29" s="78"/>
      <c r="N29" s="78"/>
      <c r="O29" s="80">
        <f t="shared" ref="O29" si="3">K29*L29*M29</f>
        <v>0</v>
      </c>
      <c r="P29" s="79">
        <v>96</v>
      </c>
      <c r="Q29" s="78">
        <v>14.96</v>
      </c>
      <c r="R29" s="78">
        <v>14.17</v>
      </c>
      <c r="S29" s="78">
        <v>9.25</v>
      </c>
      <c r="T29" s="78">
        <v>23</v>
      </c>
      <c r="U29" s="80">
        <f t="shared" ref="U29:U30" si="4">Q29*R29*S29/1728</f>
        <v>1.1347480324074075</v>
      </c>
      <c r="V29" s="26"/>
      <c r="W29" s="26"/>
      <c r="X29" s="26"/>
      <c r="Y29" s="26"/>
      <c r="Z29" s="81" t="s">
        <v>26</v>
      </c>
      <c r="AA29" s="26"/>
      <c r="AB29" s="14"/>
      <c r="AC29" s="15"/>
      <c r="AD29" s="15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 ht="15" customHeight="1">
      <c r="A30" s="77" t="s">
        <v>5214</v>
      </c>
      <c r="B30" s="77" t="s">
        <v>5215</v>
      </c>
      <c r="C30" s="137" t="s">
        <v>5216</v>
      </c>
      <c r="D30" s="141">
        <v>7.49</v>
      </c>
      <c r="E30" s="141">
        <f t="shared" si="2"/>
        <v>2.9960000000000004</v>
      </c>
      <c r="F30" s="78">
        <v>0.75</v>
      </c>
      <c r="G30" s="78">
        <v>3.75</v>
      </c>
      <c r="H30" s="78">
        <v>6.625</v>
      </c>
      <c r="I30" s="78">
        <v>0.02</v>
      </c>
      <c r="J30" s="79">
        <v>8</v>
      </c>
      <c r="K30" s="78"/>
      <c r="L30" s="78"/>
      <c r="M30" s="78"/>
      <c r="N30" s="78"/>
      <c r="O30" s="80">
        <f t="shared" ref="O30" si="5">K30*L30*M30</f>
        <v>0</v>
      </c>
      <c r="P30" s="79">
        <v>96</v>
      </c>
      <c r="Q30" s="78">
        <v>14.96</v>
      </c>
      <c r="R30" s="78">
        <v>14.17</v>
      </c>
      <c r="S30" s="78">
        <v>9.25</v>
      </c>
      <c r="T30" s="78">
        <v>23</v>
      </c>
      <c r="U30" s="80">
        <f t="shared" si="4"/>
        <v>1.1347480324074075</v>
      </c>
      <c r="V30" s="26"/>
      <c r="W30" s="26"/>
      <c r="X30" s="26"/>
      <c r="Y30" s="26"/>
      <c r="Z30" s="81"/>
      <c r="AA30" s="26"/>
      <c r="AB30" s="14"/>
      <c r="AC30" s="15"/>
      <c r="AD30" s="15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 ht="15" customHeight="1">
      <c r="A31" s="77" t="s">
        <v>4274</v>
      </c>
      <c r="B31" s="77" t="s">
        <v>4275</v>
      </c>
      <c r="C31" s="137" t="s">
        <v>4276</v>
      </c>
      <c r="D31" s="141">
        <v>5.17</v>
      </c>
      <c r="E31" s="141">
        <f t="shared" si="2"/>
        <v>2.0680000000000001</v>
      </c>
      <c r="F31" s="78">
        <v>3.25</v>
      </c>
      <c r="G31" s="78">
        <v>0.6875</v>
      </c>
      <c r="H31" s="78">
        <v>7.25</v>
      </c>
      <c r="I31" s="78">
        <v>0.09</v>
      </c>
      <c r="J31" s="79">
        <v>6</v>
      </c>
      <c r="K31" s="78">
        <v>7.375</v>
      </c>
      <c r="L31" s="78">
        <v>4.5</v>
      </c>
      <c r="M31" s="78">
        <v>3.875</v>
      </c>
      <c r="N31" s="78">
        <v>0.65</v>
      </c>
      <c r="O31" s="80">
        <f t="shared" ref="O31:O62" si="6">K31*L31*M31</f>
        <v>128.6015625</v>
      </c>
      <c r="P31" s="79">
        <v>72</v>
      </c>
      <c r="Q31" s="78">
        <v>17</v>
      </c>
      <c r="R31" s="78">
        <v>14</v>
      </c>
      <c r="S31" s="78">
        <v>9</v>
      </c>
      <c r="T31" s="78">
        <v>8.5</v>
      </c>
      <c r="U31" s="80">
        <f t="shared" ref="U31:U62" si="7">Q31*R31*S31/1728</f>
        <v>1.2395833333333333</v>
      </c>
      <c r="V31" s="26"/>
      <c r="W31" s="26"/>
      <c r="X31" s="26"/>
      <c r="Y31" s="26"/>
      <c r="Z31" s="81" t="s">
        <v>26</v>
      </c>
      <c r="AA31" s="26"/>
      <c r="AB31" s="14"/>
      <c r="AC31" s="15"/>
      <c r="AD31" s="15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15" customHeight="1">
      <c r="A32" s="77" t="s">
        <v>4277</v>
      </c>
      <c r="B32" s="77" t="s">
        <v>4278</v>
      </c>
      <c r="C32" s="137" t="s">
        <v>4279</v>
      </c>
      <c r="D32" s="141">
        <v>243.36</v>
      </c>
      <c r="E32" s="141">
        <f t="shared" si="2"/>
        <v>97.344000000000008</v>
      </c>
      <c r="F32" s="78">
        <v>4.25</v>
      </c>
      <c r="G32" s="78">
        <v>8.5</v>
      </c>
      <c r="H32" s="78">
        <v>19</v>
      </c>
      <c r="I32" s="78">
        <v>5.5</v>
      </c>
      <c r="J32" s="79">
        <v>1</v>
      </c>
      <c r="K32" s="78">
        <v>4.25</v>
      </c>
      <c r="L32" s="78">
        <v>8.5</v>
      </c>
      <c r="M32" s="78">
        <v>19</v>
      </c>
      <c r="N32" s="78">
        <v>5.5</v>
      </c>
      <c r="O32" s="80">
        <f t="shared" si="6"/>
        <v>686.375</v>
      </c>
      <c r="P32" s="79">
        <v>1</v>
      </c>
      <c r="Q32" s="78">
        <v>18</v>
      </c>
      <c r="R32" s="78">
        <v>10</v>
      </c>
      <c r="S32" s="78">
        <v>8</v>
      </c>
      <c r="T32" s="78">
        <v>6</v>
      </c>
      <c r="U32" s="80">
        <f t="shared" si="7"/>
        <v>0.83333333333333337</v>
      </c>
      <c r="V32" s="26"/>
      <c r="W32" s="26"/>
      <c r="X32" s="26"/>
      <c r="Y32" s="26"/>
      <c r="Z32" s="81" t="s">
        <v>26</v>
      </c>
      <c r="AA32" s="26"/>
      <c r="AB32" s="14"/>
      <c r="AC32" s="15"/>
      <c r="AD32" s="15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:47" ht="15" customHeight="1">
      <c r="A33" s="77" t="s">
        <v>4289</v>
      </c>
      <c r="B33" s="77" t="s">
        <v>4290</v>
      </c>
      <c r="C33" s="137" t="s">
        <v>4291</v>
      </c>
      <c r="D33" s="141">
        <v>1.69</v>
      </c>
      <c r="E33" s="141">
        <f t="shared" si="2"/>
        <v>0.67600000000000005</v>
      </c>
      <c r="F33" s="78">
        <v>0.625</v>
      </c>
      <c r="G33" s="78">
        <v>0.57999999999999996</v>
      </c>
      <c r="H33" s="78">
        <v>5.625</v>
      </c>
      <c r="I33" s="78">
        <v>0.02</v>
      </c>
      <c r="J33" s="79">
        <v>12</v>
      </c>
      <c r="K33" s="78">
        <v>1.25</v>
      </c>
      <c r="L33" s="78">
        <v>2.375</v>
      </c>
      <c r="M33" s="78">
        <v>5.25</v>
      </c>
      <c r="N33" s="78">
        <v>0.28999999999999998</v>
      </c>
      <c r="O33" s="80">
        <f t="shared" si="6"/>
        <v>15.5859375</v>
      </c>
      <c r="P33" s="79">
        <v>864</v>
      </c>
      <c r="Q33" s="78">
        <v>18</v>
      </c>
      <c r="R33" s="78">
        <v>16</v>
      </c>
      <c r="S33" s="78">
        <v>7</v>
      </c>
      <c r="T33" s="78">
        <v>21.5</v>
      </c>
      <c r="U33" s="80">
        <f t="shared" si="7"/>
        <v>1.1666666666666667</v>
      </c>
      <c r="V33" s="26"/>
      <c r="W33" s="26"/>
      <c r="X33" s="26"/>
      <c r="Y33" s="26"/>
      <c r="Z33" s="81" t="s">
        <v>26</v>
      </c>
      <c r="AA33" s="26"/>
      <c r="AB33" s="14"/>
      <c r="AC33" s="15"/>
      <c r="AD33" s="15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 ht="15" customHeight="1">
      <c r="A34" s="77" t="s">
        <v>4280</v>
      </c>
      <c r="B34" s="77" t="s">
        <v>4281</v>
      </c>
      <c r="C34" s="137" t="s">
        <v>4282</v>
      </c>
      <c r="D34" s="141">
        <v>1.69</v>
      </c>
      <c r="E34" s="141">
        <f t="shared" si="2"/>
        <v>0.67600000000000005</v>
      </c>
      <c r="F34" s="78">
        <v>0.625</v>
      </c>
      <c r="G34" s="78">
        <v>0.57999999999999996</v>
      </c>
      <c r="H34" s="78">
        <v>5.625</v>
      </c>
      <c r="I34" s="78">
        <v>0.02</v>
      </c>
      <c r="J34" s="79">
        <v>12</v>
      </c>
      <c r="K34" s="78">
        <v>1.25</v>
      </c>
      <c r="L34" s="78">
        <v>2.375</v>
      </c>
      <c r="M34" s="78">
        <v>5.25</v>
      </c>
      <c r="N34" s="78">
        <v>0.28999999999999998</v>
      </c>
      <c r="O34" s="80">
        <f t="shared" si="6"/>
        <v>15.5859375</v>
      </c>
      <c r="P34" s="79">
        <v>864</v>
      </c>
      <c r="Q34" s="78">
        <v>18</v>
      </c>
      <c r="R34" s="78">
        <v>16</v>
      </c>
      <c r="S34" s="78">
        <v>7</v>
      </c>
      <c r="T34" s="78">
        <v>21.5</v>
      </c>
      <c r="U34" s="80">
        <f t="shared" si="7"/>
        <v>1.1666666666666667</v>
      </c>
      <c r="V34" s="26"/>
      <c r="W34" s="26"/>
      <c r="X34" s="26"/>
      <c r="Y34" s="26"/>
      <c r="Z34" s="81" t="s">
        <v>26</v>
      </c>
      <c r="AA34" s="26"/>
      <c r="AB34" s="14"/>
      <c r="AC34" s="15"/>
      <c r="AD34" s="15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47" ht="15" customHeight="1">
      <c r="A35" s="77" t="s">
        <v>4286</v>
      </c>
      <c r="B35" s="77" t="s">
        <v>4287</v>
      </c>
      <c r="C35" s="137" t="s">
        <v>4288</v>
      </c>
      <c r="D35" s="141">
        <v>1.69</v>
      </c>
      <c r="E35" s="141">
        <f t="shared" si="2"/>
        <v>0.67600000000000005</v>
      </c>
      <c r="F35" s="78">
        <v>0.625</v>
      </c>
      <c r="G35" s="78">
        <v>0.57999999999999996</v>
      </c>
      <c r="H35" s="78">
        <v>5.625</v>
      </c>
      <c r="I35" s="78">
        <v>0.02</v>
      </c>
      <c r="J35" s="79">
        <v>12</v>
      </c>
      <c r="K35" s="78">
        <v>1.25</v>
      </c>
      <c r="L35" s="78">
        <v>2.375</v>
      </c>
      <c r="M35" s="78">
        <v>5.25</v>
      </c>
      <c r="N35" s="78">
        <v>0.28999999999999998</v>
      </c>
      <c r="O35" s="80">
        <f t="shared" si="6"/>
        <v>15.5859375</v>
      </c>
      <c r="P35" s="79">
        <v>864</v>
      </c>
      <c r="Q35" s="78">
        <v>18</v>
      </c>
      <c r="R35" s="78">
        <v>16</v>
      </c>
      <c r="S35" s="78">
        <v>7</v>
      </c>
      <c r="T35" s="78">
        <v>21.5</v>
      </c>
      <c r="U35" s="80">
        <f t="shared" si="7"/>
        <v>1.1666666666666667</v>
      </c>
      <c r="V35" s="26"/>
      <c r="W35" s="26"/>
      <c r="X35" s="26"/>
      <c r="Y35" s="26"/>
      <c r="Z35" s="81" t="s">
        <v>26</v>
      </c>
      <c r="AA35" s="26"/>
      <c r="AB35" s="14"/>
      <c r="AC35" s="15"/>
      <c r="AD35" s="15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1:47" ht="15" customHeight="1">
      <c r="A36" s="77" t="s">
        <v>4283</v>
      </c>
      <c r="B36" s="77" t="s">
        <v>4284</v>
      </c>
      <c r="C36" s="137" t="s">
        <v>4285</v>
      </c>
      <c r="D36" s="141">
        <v>1.69</v>
      </c>
      <c r="E36" s="141">
        <f t="shared" si="2"/>
        <v>0.67600000000000005</v>
      </c>
      <c r="F36" s="78">
        <v>0.625</v>
      </c>
      <c r="G36" s="78">
        <v>0.57999999999999996</v>
      </c>
      <c r="H36" s="78">
        <v>5.625</v>
      </c>
      <c r="I36" s="78">
        <v>0.02</v>
      </c>
      <c r="J36" s="79">
        <v>12</v>
      </c>
      <c r="K36" s="78">
        <v>1.25</v>
      </c>
      <c r="L36" s="78">
        <v>2.375</v>
      </c>
      <c r="M36" s="78">
        <v>5.25</v>
      </c>
      <c r="N36" s="78">
        <v>0.28999999999999998</v>
      </c>
      <c r="O36" s="80">
        <f t="shared" si="6"/>
        <v>15.5859375</v>
      </c>
      <c r="P36" s="79">
        <v>864</v>
      </c>
      <c r="Q36" s="78">
        <v>18</v>
      </c>
      <c r="R36" s="78">
        <v>16</v>
      </c>
      <c r="S36" s="78">
        <v>7</v>
      </c>
      <c r="T36" s="78">
        <v>21.5</v>
      </c>
      <c r="U36" s="80">
        <f t="shared" si="7"/>
        <v>1.1666666666666667</v>
      </c>
      <c r="V36" s="26"/>
      <c r="W36" s="26"/>
      <c r="X36" s="26"/>
      <c r="Y36" s="26"/>
      <c r="Z36" s="81" t="s">
        <v>26</v>
      </c>
      <c r="AA36" s="26"/>
      <c r="AB36" s="14"/>
      <c r="AC36" s="15"/>
      <c r="AD36" s="15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1:47" ht="15" customHeight="1">
      <c r="A37" s="77" t="s">
        <v>4301</v>
      </c>
      <c r="B37" s="77" t="s">
        <v>4302</v>
      </c>
      <c r="C37" s="137" t="s">
        <v>4303</v>
      </c>
      <c r="D37" s="141">
        <v>1.79</v>
      </c>
      <c r="E37" s="141">
        <f t="shared" si="2"/>
        <v>0.71600000000000008</v>
      </c>
      <c r="F37" s="78">
        <v>1.875</v>
      </c>
      <c r="G37" s="78">
        <v>0.6875</v>
      </c>
      <c r="H37" s="78">
        <v>7.25</v>
      </c>
      <c r="I37" s="78">
        <v>3.2000000000000001E-2</v>
      </c>
      <c r="J37" s="79">
        <v>12</v>
      </c>
      <c r="K37" s="78">
        <v>2.25</v>
      </c>
      <c r="L37" s="78">
        <v>4.25</v>
      </c>
      <c r="M37" s="78">
        <v>7.5</v>
      </c>
      <c r="N37" s="78">
        <v>0.43099999999999999</v>
      </c>
      <c r="O37" s="80">
        <f t="shared" si="6"/>
        <v>71.71875</v>
      </c>
      <c r="P37" s="79">
        <v>144</v>
      </c>
      <c r="Q37" s="78">
        <v>13</v>
      </c>
      <c r="R37" s="78">
        <v>10.25</v>
      </c>
      <c r="S37" s="78">
        <v>10</v>
      </c>
      <c r="T37" s="78">
        <v>5.7</v>
      </c>
      <c r="U37" s="80">
        <f t="shared" si="7"/>
        <v>0.77112268518518523</v>
      </c>
      <c r="V37" s="26"/>
      <c r="W37" s="26"/>
      <c r="X37" s="26"/>
      <c r="Y37" s="26"/>
      <c r="Z37" s="81" t="s">
        <v>26</v>
      </c>
      <c r="AA37" s="26"/>
      <c r="AB37" s="14"/>
      <c r="AC37" s="15"/>
      <c r="AD37" s="15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47" ht="15" customHeight="1">
      <c r="A38" s="77" t="s">
        <v>4292</v>
      </c>
      <c r="B38" s="77" t="s">
        <v>4293</v>
      </c>
      <c r="C38" s="137" t="s">
        <v>4294</v>
      </c>
      <c r="D38" s="141">
        <v>1.79</v>
      </c>
      <c r="E38" s="141">
        <f t="shared" si="2"/>
        <v>0.71600000000000008</v>
      </c>
      <c r="F38" s="78">
        <v>1.875</v>
      </c>
      <c r="G38" s="78">
        <v>0.6875</v>
      </c>
      <c r="H38" s="78">
        <v>7.25</v>
      </c>
      <c r="I38" s="78">
        <v>3.2000000000000001E-2</v>
      </c>
      <c r="J38" s="79">
        <v>12</v>
      </c>
      <c r="K38" s="78">
        <v>2.25</v>
      </c>
      <c r="L38" s="78">
        <v>4.25</v>
      </c>
      <c r="M38" s="78">
        <v>7.5</v>
      </c>
      <c r="N38" s="78">
        <v>0.43099999999999999</v>
      </c>
      <c r="O38" s="80">
        <f t="shared" si="6"/>
        <v>71.71875</v>
      </c>
      <c r="P38" s="79">
        <v>144</v>
      </c>
      <c r="Q38" s="78">
        <v>13</v>
      </c>
      <c r="R38" s="78">
        <v>10.25</v>
      </c>
      <c r="S38" s="78">
        <v>10</v>
      </c>
      <c r="T38" s="78">
        <v>5.7</v>
      </c>
      <c r="U38" s="80">
        <f t="shared" si="7"/>
        <v>0.77112268518518523</v>
      </c>
      <c r="V38" s="26"/>
      <c r="W38" s="26"/>
      <c r="X38" s="26"/>
      <c r="Y38" s="26"/>
      <c r="Z38" s="81" t="s">
        <v>26</v>
      </c>
      <c r="AA38" s="26"/>
      <c r="AB38" s="14"/>
      <c r="AC38" s="15"/>
      <c r="AD38" s="15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47" ht="15" customHeight="1">
      <c r="A39" s="77" t="s">
        <v>4298</v>
      </c>
      <c r="B39" s="77" t="s">
        <v>4299</v>
      </c>
      <c r="C39" s="137" t="s">
        <v>4300</v>
      </c>
      <c r="D39" s="141">
        <v>1.79</v>
      </c>
      <c r="E39" s="141">
        <f t="shared" si="2"/>
        <v>0.71600000000000008</v>
      </c>
      <c r="F39" s="78">
        <v>1.875</v>
      </c>
      <c r="G39" s="78">
        <v>0.6875</v>
      </c>
      <c r="H39" s="78">
        <v>7.25</v>
      </c>
      <c r="I39" s="78">
        <v>3.2000000000000001E-2</v>
      </c>
      <c r="J39" s="79">
        <v>12</v>
      </c>
      <c r="K39" s="78">
        <v>2.25</v>
      </c>
      <c r="L39" s="78">
        <v>4.25</v>
      </c>
      <c r="M39" s="78">
        <v>7.5</v>
      </c>
      <c r="N39" s="78">
        <v>0.43099999999999999</v>
      </c>
      <c r="O39" s="80">
        <f t="shared" si="6"/>
        <v>71.71875</v>
      </c>
      <c r="P39" s="79">
        <v>144</v>
      </c>
      <c r="Q39" s="78">
        <v>13</v>
      </c>
      <c r="R39" s="78">
        <v>10.25</v>
      </c>
      <c r="S39" s="78">
        <v>10</v>
      </c>
      <c r="T39" s="78">
        <v>5.7</v>
      </c>
      <c r="U39" s="80">
        <f t="shared" si="7"/>
        <v>0.77112268518518523</v>
      </c>
      <c r="V39" s="26"/>
      <c r="W39" s="26"/>
      <c r="X39" s="26"/>
      <c r="Y39" s="26"/>
      <c r="Z39" s="81" t="s">
        <v>26</v>
      </c>
      <c r="AA39" s="26"/>
      <c r="AB39" s="14"/>
      <c r="AC39" s="15"/>
      <c r="AD39" s="15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1:47" ht="15" customHeight="1">
      <c r="A40" s="77" t="s">
        <v>4295</v>
      </c>
      <c r="B40" s="77" t="s">
        <v>4296</v>
      </c>
      <c r="C40" s="137" t="s">
        <v>4297</v>
      </c>
      <c r="D40" s="141">
        <v>1.79</v>
      </c>
      <c r="E40" s="141">
        <f t="shared" si="2"/>
        <v>0.71600000000000008</v>
      </c>
      <c r="F40" s="78">
        <v>1.875</v>
      </c>
      <c r="G40" s="78">
        <v>0.6875</v>
      </c>
      <c r="H40" s="78">
        <v>7.25</v>
      </c>
      <c r="I40" s="78">
        <v>3.2000000000000001E-2</v>
      </c>
      <c r="J40" s="79">
        <v>12</v>
      </c>
      <c r="K40" s="78">
        <v>2.25</v>
      </c>
      <c r="L40" s="78">
        <v>4.25</v>
      </c>
      <c r="M40" s="78">
        <v>7.5</v>
      </c>
      <c r="N40" s="78">
        <v>0.43099999999999999</v>
      </c>
      <c r="O40" s="80">
        <f t="shared" si="6"/>
        <v>71.71875</v>
      </c>
      <c r="P40" s="79">
        <v>144</v>
      </c>
      <c r="Q40" s="78">
        <v>13</v>
      </c>
      <c r="R40" s="78">
        <v>10.25</v>
      </c>
      <c r="S40" s="78">
        <v>10</v>
      </c>
      <c r="T40" s="78">
        <v>5.7</v>
      </c>
      <c r="U40" s="80">
        <f t="shared" si="7"/>
        <v>0.77112268518518523</v>
      </c>
      <c r="V40" s="26"/>
      <c r="W40" s="26"/>
      <c r="X40" s="26"/>
      <c r="Y40" s="26"/>
      <c r="Z40" s="81" t="s">
        <v>26</v>
      </c>
      <c r="AA40" s="26"/>
      <c r="AB40" s="14"/>
      <c r="AC40" s="15"/>
      <c r="AD40" s="15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1:47" ht="15" customHeight="1">
      <c r="A41" s="77" t="s">
        <v>4304</v>
      </c>
      <c r="B41" s="77" t="s">
        <v>4305</v>
      </c>
      <c r="C41" s="137" t="s">
        <v>4306</v>
      </c>
      <c r="D41" s="141">
        <v>5.17</v>
      </c>
      <c r="E41" s="141">
        <f t="shared" si="2"/>
        <v>2.0680000000000001</v>
      </c>
      <c r="F41" s="78">
        <v>3.25</v>
      </c>
      <c r="G41" s="78">
        <v>0.6875</v>
      </c>
      <c r="H41" s="78">
        <v>7.25</v>
      </c>
      <c r="I41" s="78">
        <v>0.09</v>
      </c>
      <c r="J41" s="79">
        <v>6</v>
      </c>
      <c r="K41" s="78">
        <v>7.375</v>
      </c>
      <c r="L41" s="78">
        <v>4.5</v>
      </c>
      <c r="M41" s="78">
        <v>3.875</v>
      </c>
      <c r="N41" s="78">
        <v>0.65</v>
      </c>
      <c r="O41" s="80">
        <f t="shared" si="6"/>
        <v>128.6015625</v>
      </c>
      <c r="P41" s="79">
        <v>72</v>
      </c>
      <c r="Q41" s="78">
        <v>17</v>
      </c>
      <c r="R41" s="78">
        <v>14</v>
      </c>
      <c r="S41" s="78">
        <v>9</v>
      </c>
      <c r="T41" s="78">
        <v>8.5</v>
      </c>
      <c r="U41" s="80">
        <f t="shared" si="7"/>
        <v>1.2395833333333333</v>
      </c>
      <c r="V41" s="26"/>
      <c r="W41" s="26"/>
      <c r="X41" s="26"/>
      <c r="Y41" s="26"/>
      <c r="Z41" s="81" t="s">
        <v>26</v>
      </c>
      <c r="AA41" s="26"/>
      <c r="AB41" s="14"/>
      <c r="AC41" s="15"/>
      <c r="AD41" s="15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1:47" ht="15" customHeight="1">
      <c r="A42" s="77" t="s">
        <v>4316</v>
      </c>
      <c r="B42" s="77" t="s">
        <v>4317</v>
      </c>
      <c r="C42" s="137" t="s">
        <v>4318</v>
      </c>
      <c r="D42" s="141">
        <v>1.69</v>
      </c>
      <c r="E42" s="141">
        <f t="shared" si="2"/>
        <v>0.67600000000000005</v>
      </c>
      <c r="F42" s="78">
        <v>0.625</v>
      </c>
      <c r="G42" s="78">
        <v>0.57999999999999996</v>
      </c>
      <c r="H42" s="78">
        <v>5.625</v>
      </c>
      <c r="I42" s="78">
        <v>0.02</v>
      </c>
      <c r="J42" s="79">
        <v>12</v>
      </c>
      <c r="K42" s="78">
        <v>1.25</v>
      </c>
      <c r="L42" s="78">
        <v>2.375</v>
      </c>
      <c r="M42" s="78">
        <v>5.25</v>
      </c>
      <c r="N42" s="78">
        <v>0.28999999999999998</v>
      </c>
      <c r="O42" s="80">
        <f t="shared" si="6"/>
        <v>15.5859375</v>
      </c>
      <c r="P42" s="79">
        <v>864</v>
      </c>
      <c r="Q42" s="78">
        <v>18</v>
      </c>
      <c r="R42" s="78">
        <v>16</v>
      </c>
      <c r="S42" s="78">
        <v>7</v>
      </c>
      <c r="T42" s="78">
        <v>21.5</v>
      </c>
      <c r="U42" s="80">
        <f t="shared" si="7"/>
        <v>1.1666666666666667</v>
      </c>
      <c r="V42" s="26"/>
      <c r="W42" s="26"/>
      <c r="X42" s="26"/>
      <c r="Y42" s="26"/>
      <c r="Z42" s="81" t="s">
        <v>26</v>
      </c>
      <c r="AA42" s="26"/>
      <c r="AB42" s="14"/>
      <c r="AC42" s="15"/>
      <c r="AD42" s="15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1:47" ht="15" customHeight="1">
      <c r="A43" s="77" t="s">
        <v>4307</v>
      </c>
      <c r="B43" s="77" t="s">
        <v>4308</v>
      </c>
      <c r="C43" s="137" t="s">
        <v>4309</v>
      </c>
      <c r="D43" s="141">
        <v>1.69</v>
      </c>
      <c r="E43" s="141">
        <f t="shared" si="2"/>
        <v>0.67600000000000005</v>
      </c>
      <c r="F43" s="78">
        <v>0.625</v>
      </c>
      <c r="G43" s="78">
        <v>0.57999999999999996</v>
      </c>
      <c r="H43" s="78">
        <v>5.625</v>
      </c>
      <c r="I43" s="78">
        <v>0.02</v>
      </c>
      <c r="J43" s="79">
        <v>12</v>
      </c>
      <c r="K43" s="78">
        <v>1.25</v>
      </c>
      <c r="L43" s="78">
        <v>2.375</v>
      </c>
      <c r="M43" s="78">
        <v>5.25</v>
      </c>
      <c r="N43" s="78">
        <v>0.28999999999999998</v>
      </c>
      <c r="O43" s="80">
        <f t="shared" si="6"/>
        <v>15.5859375</v>
      </c>
      <c r="P43" s="79">
        <v>864</v>
      </c>
      <c r="Q43" s="78">
        <v>18</v>
      </c>
      <c r="R43" s="78">
        <v>16</v>
      </c>
      <c r="S43" s="78">
        <v>7</v>
      </c>
      <c r="T43" s="78">
        <v>21.5</v>
      </c>
      <c r="U43" s="80">
        <f t="shared" si="7"/>
        <v>1.1666666666666667</v>
      </c>
      <c r="V43" s="26"/>
      <c r="W43" s="26"/>
      <c r="X43" s="26"/>
      <c r="Y43" s="26"/>
      <c r="Z43" s="81" t="s">
        <v>26</v>
      </c>
      <c r="AA43" s="26"/>
      <c r="AB43" s="14"/>
      <c r="AC43" s="15"/>
      <c r="AD43" s="15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1:47" ht="15" customHeight="1">
      <c r="A44" s="77" t="s">
        <v>4313</v>
      </c>
      <c r="B44" s="77" t="s">
        <v>4314</v>
      </c>
      <c r="C44" s="137" t="s">
        <v>4315</v>
      </c>
      <c r="D44" s="141">
        <v>1.69</v>
      </c>
      <c r="E44" s="141">
        <f t="shared" si="2"/>
        <v>0.67600000000000005</v>
      </c>
      <c r="F44" s="78">
        <v>0.625</v>
      </c>
      <c r="G44" s="78">
        <v>0.57999999999999996</v>
      </c>
      <c r="H44" s="78">
        <v>5.625</v>
      </c>
      <c r="I44" s="78">
        <v>0.02</v>
      </c>
      <c r="J44" s="79">
        <v>12</v>
      </c>
      <c r="K44" s="78">
        <v>1.25</v>
      </c>
      <c r="L44" s="78">
        <v>2.375</v>
      </c>
      <c r="M44" s="78">
        <v>5.25</v>
      </c>
      <c r="N44" s="78">
        <v>0.28999999999999998</v>
      </c>
      <c r="O44" s="80">
        <f t="shared" si="6"/>
        <v>15.5859375</v>
      </c>
      <c r="P44" s="79">
        <v>864</v>
      </c>
      <c r="Q44" s="78">
        <v>18</v>
      </c>
      <c r="R44" s="78">
        <v>16</v>
      </c>
      <c r="S44" s="78">
        <v>7</v>
      </c>
      <c r="T44" s="78">
        <v>21.5</v>
      </c>
      <c r="U44" s="80">
        <f t="shared" si="7"/>
        <v>1.1666666666666667</v>
      </c>
      <c r="V44" s="132"/>
      <c r="W44" s="132"/>
      <c r="X44" s="132"/>
      <c r="Y44" s="132"/>
      <c r="Z44" s="81" t="s">
        <v>26</v>
      </c>
      <c r="AA44" s="26"/>
      <c r="AB44" s="14"/>
      <c r="AC44" s="15"/>
      <c r="AD44" s="15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1:47" ht="15" customHeight="1">
      <c r="A45" s="77" t="s">
        <v>4310</v>
      </c>
      <c r="B45" s="77" t="s">
        <v>4311</v>
      </c>
      <c r="C45" s="137" t="s">
        <v>4312</v>
      </c>
      <c r="D45" s="141">
        <v>1.69</v>
      </c>
      <c r="E45" s="141">
        <f t="shared" si="2"/>
        <v>0.67600000000000005</v>
      </c>
      <c r="F45" s="78">
        <v>0.625</v>
      </c>
      <c r="G45" s="78">
        <v>0.57999999999999996</v>
      </c>
      <c r="H45" s="78">
        <v>5.625</v>
      </c>
      <c r="I45" s="78">
        <v>0.02</v>
      </c>
      <c r="J45" s="79">
        <v>12</v>
      </c>
      <c r="K45" s="78">
        <v>1.25</v>
      </c>
      <c r="L45" s="78">
        <v>2.375</v>
      </c>
      <c r="M45" s="78">
        <v>5.25</v>
      </c>
      <c r="N45" s="78">
        <v>0.28999999999999998</v>
      </c>
      <c r="O45" s="80">
        <f t="shared" si="6"/>
        <v>15.5859375</v>
      </c>
      <c r="P45" s="79">
        <v>864</v>
      </c>
      <c r="Q45" s="78">
        <v>18</v>
      </c>
      <c r="R45" s="78">
        <v>16</v>
      </c>
      <c r="S45" s="78">
        <v>7</v>
      </c>
      <c r="T45" s="78">
        <v>21.5</v>
      </c>
      <c r="U45" s="80">
        <f t="shared" si="7"/>
        <v>1.1666666666666667</v>
      </c>
      <c r="V45" s="26"/>
      <c r="W45" s="26"/>
      <c r="X45" s="26"/>
      <c r="Y45" s="26"/>
      <c r="Z45" s="81" t="s">
        <v>26</v>
      </c>
      <c r="AA45" s="26"/>
      <c r="AB45" s="14"/>
      <c r="AC45" s="15"/>
      <c r="AD45" s="15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1:47" ht="15" customHeight="1">
      <c r="A46" s="77" t="s">
        <v>4328</v>
      </c>
      <c r="B46" s="77" t="s">
        <v>4329</v>
      </c>
      <c r="C46" s="137" t="s">
        <v>4330</v>
      </c>
      <c r="D46" s="141">
        <v>1.79</v>
      </c>
      <c r="E46" s="141">
        <f t="shared" si="2"/>
        <v>0.71600000000000008</v>
      </c>
      <c r="F46" s="78">
        <v>1.875</v>
      </c>
      <c r="G46" s="78">
        <v>0.75</v>
      </c>
      <c r="H46" s="78">
        <v>7.25</v>
      </c>
      <c r="I46" s="78">
        <v>3.2000000000000001E-2</v>
      </c>
      <c r="J46" s="79">
        <v>12</v>
      </c>
      <c r="K46" s="78">
        <v>2.25</v>
      </c>
      <c r="L46" s="78">
        <v>4.25</v>
      </c>
      <c r="M46" s="78">
        <v>7.5</v>
      </c>
      <c r="N46" s="78">
        <v>0.43099999999999999</v>
      </c>
      <c r="O46" s="80">
        <f t="shared" si="6"/>
        <v>71.71875</v>
      </c>
      <c r="P46" s="79">
        <v>144</v>
      </c>
      <c r="Q46" s="78">
        <v>13</v>
      </c>
      <c r="R46" s="78">
        <v>10.25</v>
      </c>
      <c r="S46" s="78">
        <v>10</v>
      </c>
      <c r="T46" s="78">
        <v>5.7</v>
      </c>
      <c r="U46" s="80">
        <f t="shared" si="7"/>
        <v>0.77112268518518523</v>
      </c>
      <c r="V46" s="26"/>
      <c r="W46" s="26"/>
      <c r="X46" s="26"/>
      <c r="Y46" s="26"/>
      <c r="Z46" s="81" t="s">
        <v>26</v>
      </c>
      <c r="AA46" s="26"/>
      <c r="AB46" s="14"/>
      <c r="AC46" s="15"/>
      <c r="AD46" s="15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1:47" ht="15" customHeight="1">
      <c r="A47" s="77" t="s">
        <v>4319</v>
      </c>
      <c r="B47" s="77" t="s">
        <v>4320</v>
      </c>
      <c r="C47" s="137" t="s">
        <v>4321</v>
      </c>
      <c r="D47" s="141">
        <v>1.79</v>
      </c>
      <c r="E47" s="141">
        <f t="shared" si="2"/>
        <v>0.71600000000000008</v>
      </c>
      <c r="F47" s="78">
        <v>1.875</v>
      </c>
      <c r="G47" s="78">
        <v>0.75</v>
      </c>
      <c r="H47" s="78">
        <v>7.25</v>
      </c>
      <c r="I47" s="78">
        <v>3.2000000000000001E-2</v>
      </c>
      <c r="J47" s="79">
        <v>12</v>
      </c>
      <c r="K47" s="78">
        <v>2.25</v>
      </c>
      <c r="L47" s="78">
        <v>4.25</v>
      </c>
      <c r="M47" s="78">
        <v>7.5</v>
      </c>
      <c r="N47" s="78">
        <v>0.43099999999999999</v>
      </c>
      <c r="O47" s="80">
        <f t="shared" si="6"/>
        <v>71.71875</v>
      </c>
      <c r="P47" s="79">
        <v>144</v>
      </c>
      <c r="Q47" s="78">
        <v>13</v>
      </c>
      <c r="R47" s="78">
        <v>10.25</v>
      </c>
      <c r="S47" s="78">
        <v>10</v>
      </c>
      <c r="T47" s="78">
        <v>5.7</v>
      </c>
      <c r="U47" s="80">
        <f t="shared" si="7"/>
        <v>0.77112268518518523</v>
      </c>
      <c r="V47" s="26"/>
      <c r="W47" s="26"/>
      <c r="X47" s="26"/>
      <c r="Y47" s="26"/>
      <c r="Z47" s="81" t="s">
        <v>26</v>
      </c>
      <c r="AA47" s="26"/>
      <c r="AB47" s="14"/>
      <c r="AC47" s="15"/>
      <c r="AD47" s="15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47" ht="15" customHeight="1">
      <c r="A48" s="77" t="s">
        <v>4325</v>
      </c>
      <c r="B48" s="77" t="s">
        <v>4326</v>
      </c>
      <c r="C48" s="137" t="s">
        <v>4327</v>
      </c>
      <c r="D48" s="141">
        <v>1.79</v>
      </c>
      <c r="E48" s="141">
        <f t="shared" si="2"/>
        <v>0.71600000000000008</v>
      </c>
      <c r="F48" s="78">
        <v>1.875</v>
      </c>
      <c r="G48" s="78">
        <v>0.75</v>
      </c>
      <c r="H48" s="78">
        <v>7.25</v>
      </c>
      <c r="I48" s="78">
        <v>3.2000000000000001E-2</v>
      </c>
      <c r="J48" s="79">
        <v>12</v>
      </c>
      <c r="K48" s="78">
        <v>2.25</v>
      </c>
      <c r="L48" s="78">
        <v>4.25</v>
      </c>
      <c r="M48" s="78">
        <v>7.5</v>
      </c>
      <c r="N48" s="78">
        <v>0.43099999999999999</v>
      </c>
      <c r="O48" s="80">
        <f t="shared" si="6"/>
        <v>71.71875</v>
      </c>
      <c r="P48" s="79">
        <v>144</v>
      </c>
      <c r="Q48" s="78">
        <v>13</v>
      </c>
      <c r="R48" s="78">
        <v>10.25</v>
      </c>
      <c r="S48" s="78">
        <v>10</v>
      </c>
      <c r="T48" s="78">
        <v>5.7</v>
      </c>
      <c r="U48" s="80">
        <f t="shared" si="7"/>
        <v>0.77112268518518523</v>
      </c>
      <c r="V48" s="26"/>
      <c r="W48" s="26"/>
      <c r="X48" s="26"/>
      <c r="Y48" s="26"/>
      <c r="Z48" s="81" t="s">
        <v>26</v>
      </c>
      <c r="AA48" s="26"/>
      <c r="AB48" s="14"/>
      <c r="AC48" s="15"/>
      <c r="AD48" s="15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ht="15" customHeight="1">
      <c r="A49" s="77" t="s">
        <v>4322</v>
      </c>
      <c r="B49" s="77" t="s">
        <v>4323</v>
      </c>
      <c r="C49" s="137" t="s">
        <v>4324</v>
      </c>
      <c r="D49" s="141">
        <v>1.79</v>
      </c>
      <c r="E49" s="141">
        <f t="shared" si="2"/>
        <v>0.71600000000000008</v>
      </c>
      <c r="F49" s="78">
        <v>1.875</v>
      </c>
      <c r="G49" s="78">
        <v>0.75</v>
      </c>
      <c r="H49" s="78">
        <v>7.25</v>
      </c>
      <c r="I49" s="78">
        <v>3.2000000000000001E-2</v>
      </c>
      <c r="J49" s="79">
        <v>12</v>
      </c>
      <c r="K49" s="78">
        <v>2.25</v>
      </c>
      <c r="L49" s="78">
        <v>4.25</v>
      </c>
      <c r="M49" s="78">
        <v>7.5</v>
      </c>
      <c r="N49" s="78">
        <v>0.43099999999999999</v>
      </c>
      <c r="O49" s="80">
        <f t="shared" si="6"/>
        <v>71.71875</v>
      </c>
      <c r="P49" s="79">
        <v>144</v>
      </c>
      <c r="Q49" s="78">
        <v>13</v>
      </c>
      <c r="R49" s="78">
        <v>10.25</v>
      </c>
      <c r="S49" s="78">
        <v>10</v>
      </c>
      <c r="T49" s="78">
        <v>5.7</v>
      </c>
      <c r="U49" s="80">
        <f t="shared" si="7"/>
        <v>0.77112268518518523</v>
      </c>
      <c r="V49" s="26"/>
      <c r="W49" s="26"/>
      <c r="X49" s="26"/>
      <c r="Y49" s="26"/>
      <c r="Z49" s="81" t="s">
        <v>26</v>
      </c>
      <c r="AA49" s="26"/>
      <c r="AB49" s="14"/>
      <c r="AC49" s="15"/>
      <c r="AD49" s="15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ht="15" customHeight="1">
      <c r="A50" s="77" t="s">
        <v>4340</v>
      </c>
      <c r="B50" s="77" t="s">
        <v>4341</v>
      </c>
      <c r="C50" s="137" t="s">
        <v>4342</v>
      </c>
      <c r="D50" s="141">
        <v>1.69</v>
      </c>
      <c r="E50" s="141">
        <f t="shared" si="2"/>
        <v>0.67600000000000005</v>
      </c>
      <c r="F50" s="78">
        <v>0.625</v>
      </c>
      <c r="G50" s="78">
        <v>0.57999999999999996</v>
      </c>
      <c r="H50" s="78">
        <v>5.625</v>
      </c>
      <c r="I50" s="78">
        <v>0.02</v>
      </c>
      <c r="J50" s="79">
        <v>12</v>
      </c>
      <c r="K50" s="78">
        <v>1.25</v>
      </c>
      <c r="L50" s="78">
        <v>2.375</v>
      </c>
      <c r="M50" s="78">
        <v>5.25</v>
      </c>
      <c r="N50" s="78">
        <v>0.28999999999999998</v>
      </c>
      <c r="O50" s="80">
        <f t="shared" si="6"/>
        <v>15.5859375</v>
      </c>
      <c r="P50" s="79">
        <v>864</v>
      </c>
      <c r="Q50" s="78">
        <v>18</v>
      </c>
      <c r="R50" s="78">
        <v>16</v>
      </c>
      <c r="S50" s="78">
        <v>7</v>
      </c>
      <c r="T50" s="78">
        <v>21.5</v>
      </c>
      <c r="U50" s="80">
        <f t="shared" si="7"/>
        <v>1.1666666666666667</v>
      </c>
      <c r="V50" s="26"/>
      <c r="W50" s="26"/>
      <c r="X50" s="26"/>
      <c r="Y50" s="26"/>
      <c r="Z50" s="81" t="s">
        <v>26</v>
      </c>
      <c r="AA50" s="26"/>
      <c r="AB50" s="14"/>
      <c r="AC50" s="15"/>
      <c r="AD50" s="15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 ht="15" customHeight="1">
      <c r="A51" s="77" t="s">
        <v>4331</v>
      </c>
      <c r="B51" s="77" t="s">
        <v>4332</v>
      </c>
      <c r="C51" s="137" t="s">
        <v>4333</v>
      </c>
      <c r="D51" s="141">
        <v>1.69</v>
      </c>
      <c r="E51" s="141">
        <f t="shared" si="2"/>
        <v>0.67600000000000005</v>
      </c>
      <c r="F51" s="78">
        <v>0.625</v>
      </c>
      <c r="G51" s="78">
        <v>0.57999999999999996</v>
      </c>
      <c r="H51" s="78">
        <v>5.625</v>
      </c>
      <c r="I51" s="78">
        <v>0.02</v>
      </c>
      <c r="J51" s="79">
        <v>12</v>
      </c>
      <c r="K51" s="78">
        <v>1.25</v>
      </c>
      <c r="L51" s="78">
        <v>2.375</v>
      </c>
      <c r="M51" s="78">
        <v>5.25</v>
      </c>
      <c r="N51" s="78">
        <v>0.28999999999999998</v>
      </c>
      <c r="O51" s="80">
        <f t="shared" si="6"/>
        <v>15.5859375</v>
      </c>
      <c r="P51" s="79">
        <v>864</v>
      </c>
      <c r="Q51" s="78">
        <v>18</v>
      </c>
      <c r="R51" s="78">
        <v>16</v>
      </c>
      <c r="S51" s="78">
        <v>7</v>
      </c>
      <c r="T51" s="78">
        <v>21.5</v>
      </c>
      <c r="U51" s="80">
        <f t="shared" si="7"/>
        <v>1.1666666666666667</v>
      </c>
      <c r="V51" s="26"/>
      <c r="W51" s="26"/>
      <c r="X51" s="26"/>
      <c r="Y51" s="26"/>
      <c r="Z51" s="81" t="s">
        <v>26</v>
      </c>
      <c r="AA51" s="26"/>
      <c r="AB51" s="14"/>
      <c r="AC51" s="15"/>
      <c r="AD51" s="15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 ht="15" customHeight="1">
      <c r="A52" s="77" t="s">
        <v>4337</v>
      </c>
      <c r="B52" s="77" t="s">
        <v>4338</v>
      </c>
      <c r="C52" s="137" t="s">
        <v>4339</v>
      </c>
      <c r="D52" s="141">
        <v>1.69</v>
      </c>
      <c r="E52" s="141">
        <f t="shared" si="2"/>
        <v>0.67600000000000005</v>
      </c>
      <c r="F52" s="78">
        <v>0.625</v>
      </c>
      <c r="G52" s="78">
        <v>0.57999999999999996</v>
      </c>
      <c r="H52" s="78">
        <v>5.625</v>
      </c>
      <c r="I52" s="78">
        <v>0.02</v>
      </c>
      <c r="J52" s="79">
        <v>12</v>
      </c>
      <c r="K52" s="78">
        <v>1.25</v>
      </c>
      <c r="L52" s="78">
        <v>2.375</v>
      </c>
      <c r="M52" s="78">
        <v>5.25</v>
      </c>
      <c r="N52" s="78">
        <v>0.28999999999999998</v>
      </c>
      <c r="O52" s="80">
        <f t="shared" si="6"/>
        <v>15.5859375</v>
      </c>
      <c r="P52" s="79">
        <v>864</v>
      </c>
      <c r="Q52" s="78">
        <v>18</v>
      </c>
      <c r="R52" s="78">
        <v>16</v>
      </c>
      <c r="S52" s="78">
        <v>7</v>
      </c>
      <c r="T52" s="78">
        <v>21.5</v>
      </c>
      <c r="U52" s="80">
        <f t="shared" si="7"/>
        <v>1.1666666666666667</v>
      </c>
      <c r="V52" s="26"/>
      <c r="W52" s="26"/>
      <c r="X52" s="26"/>
      <c r="Y52" s="26"/>
      <c r="Z52" s="81" t="s">
        <v>26</v>
      </c>
      <c r="AA52" s="26"/>
      <c r="AB52" s="14"/>
      <c r="AC52" s="15"/>
      <c r="AD52" s="15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 ht="15" customHeight="1">
      <c r="A53" s="77" t="s">
        <v>4334</v>
      </c>
      <c r="B53" s="77" t="s">
        <v>4335</v>
      </c>
      <c r="C53" s="137" t="s">
        <v>4336</v>
      </c>
      <c r="D53" s="141">
        <v>1.69</v>
      </c>
      <c r="E53" s="141">
        <f t="shared" si="2"/>
        <v>0.67600000000000005</v>
      </c>
      <c r="F53" s="78">
        <v>0.625</v>
      </c>
      <c r="G53" s="78">
        <v>0.57999999999999996</v>
      </c>
      <c r="H53" s="78">
        <v>5.625</v>
      </c>
      <c r="I53" s="78">
        <v>0.02</v>
      </c>
      <c r="J53" s="79">
        <v>12</v>
      </c>
      <c r="K53" s="78">
        <v>1.25</v>
      </c>
      <c r="L53" s="78">
        <v>2.375</v>
      </c>
      <c r="M53" s="78">
        <v>5.25</v>
      </c>
      <c r="N53" s="78">
        <v>0.28999999999999998</v>
      </c>
      <c r="O53" s="80">
        <f t="shared" si="6"/>
        <v>15.5859375</v>
      </c>
      <c r="P53" s="79">
        <v>864</v>
      </c>
      <c r="Q53" s="78">
        <v>18</v>
      </c>
      <c r="R53" s="78">
        <v>16</v>
      </c>
      <c r="S53" s="78">
        <v>7</v>
      </c>
      <c r="T53" s="78">
        <v>21.5</v>
      </c>
      <c r="U53" s="80">
        <f t="shared" si="7"/>
        <v>1.1666666666666667</v>
      </c>
      <c r="V53" s="26"/>
      <c r="W53" s="26"/>
      <c r="X53" s="26"/>
      <c r="Y53" s="26"/>
      <c r="Z53" s="81" t="s">
        <v>26</v>
      </c>
      <c r="AA53" s="26"/>
      <c r="AB53" s="14"/>
      <c r="AC53" s="15"/>
      <c r="AD53" s="15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 ht="15" customHeight="1">
      <c r="A54" s="77" t="s">
        <v>4352</v>
      </c>
      <c r="B54" s="77" t="s">
        <v>4353</v>
      </c>
      <c r="C54" s="137" t="s">
        <v>4354</v>
      </c>
      <c r="D54" s="141">
        <v>1.79</v>
      </c>
      <c r="E54" s="141">
        <f t="shared" si="2"/>
        <v>0.71600000000000008</v>
      </c>
      <c r="F54" s="78">
        <v>0.75</v>
      </c>
      <c r="G54" s="78">
        <v>1.875</v>
      </c>
      <c r="H54" s="78">
        <v>7.25</v>
      </c>
      <c r="I54" s="78">
        <v>3.2000000000000001E-2</v>
      </c>
      <c r="J54" s="79">
        <v>12</v>
      </c>
      <c r="K54" s="78">
        <v>2.25</v>
      </c>
      <c r="L54" s="78">
        <v>4.25</v>
      </c>
      <c r="M54" s="78">
        <v>7.5</v>
      </c>
      <c r="N54" s="78">
        <v>0.43099999999999999</v>
      </c>
      <c r="O54" s="80">
        <f t="shared" si="6"/>
        <v>71.71875</v>
      </c>
      <c r="P54" s="79">
        <v>144</v>
      </c>
      <c r="Q54" s="78">
        <v>13</v>
      </c>
      <c r="R54" s="78">
        <v>10.25</v>
      </c>
      <c r="S54" s="78">
        <v>10</v>
      </c>
      <c r="T54" s="78">
        <v>5.7</v>
      </c>
      <c r="U54" s="80">
        <f t="shared" si="7"/>
        <v>0.77112268518518523</v>
      </c>
      <c r="V54" s="26"/>
      <c r="W54" s="26"/>
      <c r="X54" s="26"/>
      <c r="Y54" s="26"/>
      <c r="Z54" s="81" t="s">
        <v>26</v>
      </c>
      <c r="AA54" s="26"/>
      <c r="AB54" s="14"/>
      <c r="AC54" s="15"/>
      <c r="AD54" s="15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 ht="15" customHeight="1">
      <c r="A55" s="77" t="s">
        <v>4343</v>
      </c>
      <c r="B55" s="77" t="s">
        <v>4344</v>
      </c>
      <c r="C55" s="137" t="s">
        <v>4345</v>
      </c>
      <c r="D55" s="141">
        <v>1.79</v>
      </c>
      <c r="E55" s="141">
        <f t="shared" si="2"/>
        <v>0.71600000000000008</v>
      </c>
      <c r="F55" s="78">
        <v>0.75</v>
      </c>
      <c r="G55" s="78">
        <v>1.875</v>
      </c>
      <c r="H55" s="78">
        <v>7.25</v>
      </c>
      <c r="I55" s="78">
        <v>3.2000000000000001E-2</v>
      </c>
      <c r="J55" s="79">
        <v>12</v>
      </c>
      <c r="K55" s="78">
        <v>2.25</v>
      </c>
      <c r="L55" s="78">
        <v>4.25</v>
      </c>
      <c r="M55" s="78">
        <v>7.5</v>
      </c>
      <c r="N55" s="78">
        <v>0.43099999999999999</v>
      </c>
      <c r="O55" s="80">
        <f t="shared" si="6"/>
        <v>71.71875</v>
      </c>
      <c r="P55" s="79">
        <v>144</v>
      </c>
      <c r="Q55" s="78">
        <v>13</v>
      </c>
      <c r="R55" s="78">
        <v>10.25</v>
      </c>
      <c r="S55" s="78">
        <v>10</v>
      </c>
      <c r="T55" s="78">
        <v>5.7</v>
      </c>
      <c r="U55" s="80">
        <f t="shared" si="7"/>
        <v>0.77112268518518523</v>
      </c>
      <c r="V55" s="26"/>
      <c r="W55" s="26"/>
      <c r="X55" s="26"/>
      <c r="Y55" s="26"/>
      <c r="Z55" s="81" t="s">
        <v>26</v>
      </c>
      <c r="AA55" s="26"/>
      <c r="AB55" s="14"/>
      <c r="AC55" s="15"/>
      <c r="AD55" s="15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 ht="15" customHeight="1">
      <c r="A56" s="77" t="s">
        <v>4349</v>
      </c>
      <c r="B56" s="77" t="s">
        <v>4350</v>
      </c>
      <c r="C56" s="137" t="s">
        <v>4351</v>
      </c>
      <c r="D56" s="141">
        <v>1.79</v>
      </c>
      <c r="E56" s="141">
        <f t="shared" si="2"/>
        <v>0.71600000000000008</v>
      </c>
      <c r="F56" s="78">
        <v>0.75</v>
      </c>
      <c r="G56" s="78">
        <v>1.875</v>
      </c>
      <c r="H56" s="78">
        <v>7.25</v>
      </c>
      <c r="I56" s="78">
        <v>3.2000000000000001E-2</v>
      </c>
      <c r="J56" s="79">
        <v>12</v>
      </c>
      <c r="K56" s="78">
        <v>2.25</v>
      </c>
      <c r="L56" s="78">
        <v>4.25</v>
      </c>
      <c r="M56" s="78">
        <v>7.5</v>
      </c>
      <c r="N56" s="78">
        <v>0.43099999999999999</v>
      </c>
      <c r="O56" s="80">
        <f t="shared" si="6"/>
        <v>71.71875</v>
      </c>
      <c r="P56" s="79">
        <v>144</v>
      </c>
      <c r="Q56" s="78">
        <v>13</v>
      </c>
      <c r="R56" s="78">
        <v>10.25</v>
      </c>
      <c r="S56" s="78">
        <v>10</v>
      </c>
      <c r="T56" s="78">
        <v>5.7</v>
      </c>
      <c r="U56" s="80">
        <f t="shared" si="7"/>
        <v>0.77112268518518523</v>
      </c>
      <c r="V56" s="26"/>
      <c r="W56" s="26"/>
      <c r="X56" s="26"/>
      <c r="Y56" s="26"/>
      <c r="Z56" s="81" t="s">
        <v>26</v>
      </c>
      <c r="AA56" s="26"/>
      <c r="AB56" s="14"/>
      <c r="AC56" s="15"/>
      <c r="AD56" s="15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 ht="15" customHeight="1">
      <c r="A57" s="77" t="s">
        <v>4346</v>
      </c>
      <c r="B57" s="77" t="s">
        <v>4347</v>
      </c>
      <c r="C57" s="137" t="s">
        <v>4348</v>
      </c>
      <c r="D57" s="141">
        <v>1.79</v>
      </c>
      <c r="E57" s="141">
        <f t="shared" si="2"/>
        <v>0.71600000000000008</v>
      </c>
      <c r="F57" s="78">
        <v>0.75</v>
      </c>
      <c r="G57" s="78">
        <v>1.875</v>
      </c>
      <c r="H57" s="78">
        <v>7.25</v>
      </c>
      <c r="I57" s="78">
        <v>3.2000000000000001E-2</v>
      </c>
      <c r="J57" s="79">
        <v>12</v>
      </c>
      <c r="K57" s="78">
        <v>2.25</v>
      </c>
      <c r="L57" s="78">
        <v>4.25</v>
      </c>
      <c r="M57" s="78">
        <v>7.5</v>
      </c>
      <c r="N57" s="78">
        <v>0.43099999999999999</v>
      </c>
      <c r="O57" s="80">
        <f t="shared" si="6"/>
        <v>71.71875</v>
      </c>
      <c r="P57" s="79">
        <v>144</v>
      </c>
      <c r="Q57" s="78">
        <v>13</v>
      </c>
      <c r="R57" s="78">
        <v>10.25</v>
      </c>
      <c r="S57" s="78">
        <v>10</v>
      </c>
      <c r="T57" s="78">
        <v>5.7</v>
      </c>
      <c r="U57" s="80">
        <f t="shared" si="7"/>
        <v>0.77112268518518523</v>
      </c>
      <c r="V57" s="26"/>
      <c r="W57" s="26"/>
      <c r="X57" s="26"/>
      <c r="Y57" s="26"/>
      <c r="Z57" s="81" t="s">
        <v>26</v>
      </c>
      <c r="AA57" s="26"/>
      <c r="AB57" s="14"/>
      <c r="AC57" s="15"/>
      <c r="AD57" s="15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 ht="15" customHeight="1">
      <c r="A58" s="95" t="s">
        <v>3858</v>
      </c>
      <c r="B58" s="77" t="s">
        <v>3859</v>
      </c>
      <c r="C58" s="137" t="s">
        <v>3860</v>
      </c>
      <c r="D58" s="141">
        <v>2.19</v>
      </c>
      <c r="E58" s="141">
        <f t="shared" si="2"/>
        <v>0.876</v>
      </c>
      <c r="F58" s="78">
        <v>0.375</v>
      </c>
      <c r="G58" s="78">
        <v>0.4375</v>
      </c>
      <c r="H58" s="78">
        <v>5.625</v>
      </c>
      <c r="I58" s="78">
        <v>0.01</v>
      </c>
      <c r="J58" s="79">
        <v>12</v>
      </c>
      <c r="K58" s="78">
        <v>5.75</v>
      </c>
      <c r="L58" s="78">
        <v>2.1875</v>
      </c>
      <c r="M58" s="78">
        <v>0.8125</v>
      </c>
      <c r="N58" s="78">
        <v>0.18</v>
      </c>
      <c r="O58" s="80">
        <f>K58*L58*M58</f>
        <v>10.2197265625</v>
      </c>
      <c r="P58" s="79">
        <v>1440</v>
      </c>
      <c r="Q58" s="78">
        <v>12.5</v>
      </c>
      <c r="R58" s="78">
        <v>12.5</v>
      </c>
      <c r="S58" s="78">
        <v>10.5</v>
      </c>
      <c r="T58" s="78">
        <v>24</v>
      </c>
      <c r="U58" s="80">
        <f t="shared" si="7"/>
        <v>0.94943576388888884</v>
      </c>
      <c r="V58" s="26"/>
      <c r="W58" s="26"/>
      <c r="X58" s="26"/>
      <c r="Y58" s="26"/>
      <c r="Z58" s="81" t="s">
        <v>26</v>
      </c>
      <c r="AA58" s="26"/>
      <c r="AB58" s="14"/>
      <c r="AC58" s="15"/>
      <c r="AD58" s="15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 ht="15" customHeight="1">
      <c r="A59" s="77" t="s">
        <v>3873</v>
      </c>
      <c r="B59" s="77" t="s">
        <v>3874</v>
      </c>
      <c r="C59" s="137" t="s">
        <v>3875</v>
      </c>
      <c r="D59" s="141">
        <v>2.19</v>
      </c>
      <c r="E59" s="141">
        <f t="shared" si="2"/>
        <v>0.876</v>
      </c>
      <c r="F59" s="78">
        <v>0.375</v>
      </c>
      <c r="G59" s="78">
        <v>0.4375</v>
      </c>
      <c r="H59" s="78">
        <v>5.625</v>
      </c>
      <c r="I59" s="78">
        <v>0.01</v>
      </c>
      <c r="J59" s="79">
        <v>12</v>
      </c>
      <c r="K59" s="78">
        <v>5.75</v>
      </c>
      <c r="L59" s="78">
        <v>2.1875</v>
      </c>
      <c r="M59" s="78">
        <v>0.8125</v>
      </c>
      <c r="N59" s="78">
        <v>0.18</v>
      </c>
      <c r="O59" s="80">
        <f t="shared" si="6"/>
        <v>10.2197265625</v>
      </c>
      <c r="P59" s="79">
        <v>1440</v>
      </c>
      <c r="Q59" s="78">
        <v>12.5</v>
      </c>
      <c r="R59" s="78">
        <v>12.5</v>
      </c>
      <c r="S59" s="78">
        <v>10.5</v>
      </c>
      <c r="T59" s="78">
        <v>24</v>
      </c>
      <c r="U59" s="80">
        <f t="shared" si="7"/>
        <v>0.94943576388888884</v>
      </c>
      <c r="V59" s="26"/>
      <c r="W59" s="26"/>
      <c r="X59" s="26"/>
      <c r="Y59" s="26"/>
      <c r="Z59" s="81" t="s">
        <v>26</v>
      </c>
      <c r="AA59" s="26"/>
      <c r="AB59" s="14"/>
      <c r="AC59" s="15"/>
      <c r="AD59" s="15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1:47" ht="15" customHeight="1">
      <c r="A60" s="77" t="s">
        <v>3885</v>
      </c>
      <c r="B60" s="77" t="s">
        <v>3886</v>
      </c>
      <c r="C60" s="137" t="s">
        <v>3887</v>
      </c>
      <c r="D60" s="141">
        <v>2.19</v>
      </c>
      <c r="E60" s="141">
        <f t="shared" si="2"/>
        <v>0.876</v>
      </c>
      <c r="F60" s="78">
        <v>0.375</v>
      </c>
      <c r="G60" s="78">
        <v>0.4375</v>
      </c>
      <c r="H60" s="78">
        <v>5.625</v>
      </c>
      <c r="I60" s="78">
        <v>0.01</v>
      </c>
      <c r="J60" s="79">
        <v>12</v>
      </c>
      <c r="K60" s="78">
        <v>5.75</v>
      </c>
      <c r="L60" s="78">
        <v>2.1875</v>
      </c>
      <c r="M60" s="78">
        <v>0.8125</v>
      </c>
      <c r="N60" s="78">
        <v>0.18</v>
      </c>
      <c r="O60" s="80">
        <f t="shared" si="6"/>
        <v>10.2197265625</v>
      </c>
      <c r="P60" s="79">
        <v>1440</v>
      </c>
      <c r="Q60" s="78">
        <v>12.5</v>
      </c>
      <c r="R60" s="78">
        <v>12.5</v>
      </c>
      <c r="S60" s="78">
        <v>10.5</v>
      </c>
      <c r="T60" s="78">
        <v>24</v>
      </c>
      <c r="U60" s="80">
        <f t="shared" si="7"/>
        <v>0.94943576388888884</v>
      </c>
      <c r="V60" s="26"/>
      <c r="W60" s="26"/>
      <c r="X60" s="26"/>
      <c r="Y60" s="26"/>
      <c r="Z60" s="81" t="s">
        <v>26</v>
      </c>
      <c r="AA60" s="26"/>
      <c r="AB60" s="14"/>
      <c r="AC60" s="15"/>
      <c r="AD60" s="15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 ht="15" customHeight="1">
      <c r="A61" s="77" t="s">
        <v>3894</v>
      </c>
      <c r="B61" s="77" t="s">
        <v>3895</v>
      </c>
      <c r="C61" s="137" t="s">
        <v>3896</v>
      </c>
      <c r="D61" s="141">
        <v>2.19</v>
      </c>
      <c r="E61" s="141">
        <f t="shared" si="2"/>
        <v>0.876</v>
      </c>
      <c r="F61" s="78">
        <v>0.375</v>
      </c>
      <c r="G61" s="78">
        <v>0.4375</v>
      </c>
      <c r="H61" s="78">
        <v>5.625</v>
      </c>
      <c r="I61" s="78">
        <v>0.01</v>
      </c>
      <c r="J61" s="79">
        <v>12</v>
      </c>
      <c r="K61" s="78">
        <v>5.75</v>
      </c>
      <c r="L61" s="78">
        <v>2.1875</v>
      </c>
      <c r="M61" s="78">
        <v>0.8125</v>
      </c>
      <c r="N61" s="78">
        <v>0.18</v>
      </c>
      <c r="O61" s="80">
        <f t="shared" si="6"/>
        <v>10.2197265625</v>
      </c>
      <c r="P61" s="79">
        <v>1440</v>
      </c>
      <c r="Q61" s="78">
        <v>12.5</v>
      </c>
      <c r="R61" s="78">
        <v>12.5</v>
      </c>
      <c r="S61" s="78">
        <v>10.5</v>
      </c>
      <c r="T61" s="78">
        <v>24</v>
      </c>
      <c r="U61" s="80">
        <f t="shared" si="7"/>
        <v>0.94943576388888884</v>
      </c>
      <c r="V61" s="26"/>
      <c r="W61" s="26"/>
      <c r="X61" s="26"/>
      <c r="Y61" s="26"/>
      <c r="Z61" s="81" t="s">
        <v>26</v>
      </c>
      <c r="AA61" s="26"/>
      <c r="AB61" s="14"/>
      <c r="AC61" s="15"/>
      <c r="AD61" s="15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1:47" ht="15" customHeight="1">
      <c r="A62" s="77" t="s">
        <v>3894</v>
      </c>
      <c r="B62" s="77" t="s">
        <v>3899</v>
      </c>
      <c r="C62" s="137" t="s">
        <v>5717</v>
      </c>
      <c r="D62" s="141">
        <v>2.19</v>
      </c>
      <c r="E62" s="141">
        <f t="shared" si="2"/>
        <v>0.876</v>
      </c>
      <c r="F62" s="78">
        <v>0.375</v>
      </c>
      <c r="G62" s="78">
        <v>0.4375</v>
      </c>
      <c r="H62" s="78">
        <v>5.625</v>
      </c>
      <c r="I62" s="78">
        <v>0.01</v>
      </c>
      <c r="J62" s="79">
        <v>12</v>
      </c>
      <c r="K62" s="78">
        <v>5.75</v>
      </c>
      <c r="L62" s="78">
        <v>2.1875</v>
      </c>
      <c r="M62" s="78">
        <v>0.8125</v>
      </c>
      <c r="N62" s="78">
        <v>0.18</v>
      </c>
      <c r="O62" s="80">
        <f t="shared" si="6"/>
        <v>10.2197265625</v>
      </c>
      <c r="P62" s="79">
        <v>1440</v>
      </c>
      <c r="Q62" s="78">
        <v>12.5</v>
      </c>
      <c r="R62" s="78">
        <v>12.5</v>
      </c>
      <c r="S62" s="78">
        <v>10.5</v>
      </c>
      <c r="T62" s="78">
        <v>24</v>
      </c>
      <c r="U62" s="80">
        <f t="shared" si="7"/>
        <v>0.94943576388888884</v>
      </c>
      <c r="V62" s="26"/>
      <c r="W62" s="26"/>
      <c r="X62" s="26"/>
      <c r="Y62" s="26"/>
      <c r="Z62" s="81" t="s">
        <v>26</v>
      </c>
      <c r="AA62" s="26"/>
      <c r="AB62" s="14"/>
      <c r="AC62" s="15"/>
      <c r="AD62" s="15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1:47" ht="15" customHeight="1">
      <c r="A63" s="77" t="s">
        <v>3903</v>
      </c>
      <c r="B63" s="77" t="s">
        <v>3904</v>
      </c>
      <c r="C63" s="137" t="s">
        <v>3905</v>
      </c>
      <c r="D63" s="141">
        <v>2.19</v>
      </c>
      <c r="E63" s="141">
        <f t="shared" si="2"/>
        <v>0.876</v>
      </c>
      <c r="F63" s="78">
        <v>0.375</v>
      </c>
      <c r="G63" s="78">
        <v>0.4375</v>
      </c>
      <c r="H63" s="78">
        <v>5.625</v>
      </c>
      <c r="I63" s="78">
        <v>0.01</v>
      </c>
      <c r="J63" s="79">
        <v>12</v>
      </c>
      <c r="K63" s="78">
        <v>5.75</v>
      </c>
      <c r="L63" s="78">
        <v>2.1875</v>
      </c>
      <c r="M63" s="78">
        <v>0.8125</v>
      </c>
      <c r="N63" s="78">
        <v>0.18</v>
      </c>
      <c r="O63" s="80">
        <f t="shared" ref="O63:O100" si="8">K63*L63*M63</f>
        <v>10.2197265625</v>
      </c>
      <c r="P63" s="79">
        <v>1440</v>
      </c>
      <c r="Q63" s="78">
        <v>12.5</v>
      </c>
      <c r="R63" s="78">
        <v>12.5</v>
      </c>
      <c r="S63" s="78">
        <v>10.5</v>
      </c>
      <c r="T63" s="78">
        <v>24</v>
      </c>
      <c r="U63" s="80">
        <f t="shared" ref="U63:U100" si="9">Q63*R63*S63/1728</f>
        <v>0.94943576388888884</v>
      </c>
      <c r="V63" s="26"/>
      <c r="W63" s="26"/>
      <c r="X63" s="26"/>
      <c r="Y63" s="26"/>
      <c r="Z63" s="81" t="s">
        <v>26</v>
      </c>
      <c r="AA63" s="26"/>
      <c r="AB63" s="14"/>
      <c r="AC63" s="15"/>
      <c r="AD63" s="15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1:47" ht="15" customHeight="1">
      <c r="A64" s="77" t="s">
        <v>3909</v>
      </c>
      <c r="B64" s="77" t="s">
        <v>3910</v>
      </c>
      <c r="C64" s="137" t="s">
        <v>3911</v>
      </c>
      <c r="D64" s="141">
        <v>2.19</v>
      </c>
      <c r="E64" s="141">
        <f t="shared" si="2"/>
        <v>0.876</v>
      </c>
      <c r="F64" s="78">
        <v>0.375</v>
      </c>
      <c r="G64" s="78">
        <v>0.4375</v>
      </c>
      <c r="H64" s="78">
        <v>5.625</v>
      </c>
      <c r="I64" s="78">
        <v>0.01</v>
      </c>
      <c r="J64" s="79">
        <v>12</v>
      </c>
      <c r="K64" s="78">
        <v>5.75</v>
      </c>
      <c r="L64" s="78">
        <v>2.1875</v>
      </c>
      <c r="M64" s="78">
        <v>0.8125</v>
      </c>
      <c r="N64" s="78">
        <v>0.18</v>
      </c>
      <c r="O64" s="80">
        <f t="shared" si="8"/>
        <v>10.2197265625</v>
      </c>
      <c r="P64" s="79">
        <v>1440</v>
      </c>
      <c r="Q64" s="78">
        <v>12.5</v>
      </c>
      <c r="R64" s="78">
        <v>12.5</v>
      </c>
      <c r="S64" s="78">
        <v>10.5</v>
      </c>
      <c r="T64" s="78">
        <v>24</v>
      </c>
      <c r="U64" s="80">
        <f t="shared" si="9"/>
        <v>0.94943576388888884</v>
      </c>
      <c r="V64" s="26"/>
      <c r="W64" s="26"/>
      <c r="X64" s="26"/>
      <c r="Y64" s="26"/>
      <c r="Z64" s="81" t="s">
        <v>26</v>
      </c>
      <c r="AA64" s="26"/>
      <c r="AB64" s="14"/>
      <c r="AC64" s="15"/>
      <c r="AD64" s="15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</row>
    <row r="65" spans="1:47" ht="15" customHeight="1">
      <c r="A65" s="77" t="s">
        <v>3924</v>
      </c>
      <c r="B65" s="77" t="s">
        <v>3925</v>
      </c>
      <c r="C65" s="137" t="s">
        <v>3926</v>
      </c>
      <c r="D65" s="141">
        <v>2.19</v>
      </c>
      <c r="E65" s="141">
        <f t="shared" si="2"/>
        <v>0.876</v>
      </c>
      <c r="F65" s="78">
        <v>0.375</v>
      </c>
      <c r="G65" s="78">
        <v>0.4375</v>
      </c>
      <c r="H65" s="78">
        <v>5.625</v>
      </c>
      <c r="I65" s="78">
        <v>0.01</v>
      </c>
      <c r="J65" s="79">
        <v>12</v>
      </c>
      <c r="K65" s="78">
        <v>5.75</v>
      </c>
      <c r="L65" s="78">
        <v>2.1875</v>
      </c>
      <c r="M65" s="78">
        <v>0.8125</v>
      </c>
      <c r="N65" s="78">
        <v>0.18</v>
      </c>
      <c r="O65" s="80">
        <f t="shared" si="8"/>
        <v>10.2197265625</v>
      </c>
      <c r="P65" s="79">
        <v>1440</v>
      </c>
      <c r="Q65" s="78">
        <v>12.5</v>
      </c>
      <c r="R65" s="78">
        <v>12.5</v>
      </c>
      <c r="S65" s="78">
        <v>10.5</v>
      </c>
      <c r="T65" s="78">
        <v>24</v>
      </c>
      <c r="U65" s="80">
        <f t="shared" si="9"/>
        <v>0.94943576388888884</v>
      </c>
      <c r="V65" s="26"/>
      <c r="W65" s="26"/>
      <c r="X65" s="26"/>
      <c r="Y65" s="26"/>
      <c r="Z65" s="81" t="s">
        <v>26</v>
      </c>
      <c r="AA65" s="26"/>
      <c r="AB65" s="14"/>
      <c r="AC65" s="15"/>
      <c r="AD65" s="15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 ht="15" customHeight="1">
      <c r="A66" s="77" t="s">
        <v>5609</v>
      </c>
      <c r="B66" s="77" t="s">
        <v>3931</v>
      </c>
      <c r="C66" s="137" t="s">
        <v>3932</v>
      </c>
      <c r="D66" s="141">
        <v>2.19</v>
      </c>
      <c r="E66" s="141">
        <f t="shared" si="2"/>
        <v>0.876</v>
      </c>
      <c r="F66" s="78">
        <v>0.375</v>
      </c>
      <c r="G66" s="78">
        <v>0.4375</v>
      </c>
      <c r="H66" s="78">
        <v>5.625</v>
      </c>
      <c r="I66" s="78">
        <v>0.01</v>
      </c>
      <c r="J66" s="79">
        <v>12</v>
      </c>
      <c r="K66" s="78">
        <v>5.75</v>
      </c>
      <c r="L66" s="78">
        <v>2.1875</v>
      </c>
      <c r="M66" s="78">
        <v>0.8125</v>
      </c>
      <c r="N66" s="78">
        <v>0.18</v>
      </c>
      <c r="O66" s="80">
        <f t="shared" si="8"/>
        <v>10.2197265625</v>
      </c>
      <c r="P66" s="79">
        <v>1440</v>
      </c>
      <c r="Q66" s="78">
        <v>12.5</v>
      </c>
      <c r="R66" s="78">
        <v>12.5</v>
      </c>
      <c r="S66" s="78">
        <v>10.5</v>
      </c>
      <c r="T66" s="78">
        <v>24</v>
      </c>
      <c r="U66" s="80">
        <f t="shared" si="9"/>
        <v>0.94943576388888884</v>
      </c>
      <c r="V66" s="26"/>
      <c r="W66" s="26"/>
      <c r="X66" s="26"/>
      <c r="Y66" s="26"/>
      <c r="Z66" s="81" t="s">
        <v>26</v>
      </c>
      <c r="AA66" s="26"/>
      <c r="AB66" s="14"/>
      <c r="AC66" s="15"/>
      <c r="AD66" s="15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</row>
    <row r="67" spans="1:47" ht="15" customHeight="1">
      <c r="A67" s="77" t="s">
        <v>3861</v>
      </c>
      <c r="B67" s="77" t="s">
        <v>3862</v>
      </c>
      <c r="C67" s="137" t="s">
        <v>3863</v>
      </c>
      <c r="D67" s="141">
        <v>2.19</v>
      </c>
      <c r="E67" s="141">
        <f t="shared" si="2"/>
        <v>0.876</v>
      </c>
      <c r="F67" s="78">
        <v>0.375</v>
      </c>
      <c r="G67" s="78">
        <v>0.4375</v>
      </c>
      <c r="H67" s="78">
        <v>5.625</v>
      </c>
      <c r="I67" s="78">
        <v>0.01</v>
      </c>
      <c r="J67" s="79">
        <v>12</v>
      </c>
      <c r="K67" s="78">
        <v>5.75</v>
      </c>
      <c r="L67" s="78">
        <v>2.1875</v>
      </c>
      <c r="M67" s="78">
        <v>0.8125</v>
      </c>
      <c r="N67" s="78">
        <v>0.18</v>
      </c>
      <c r="O67" s="80">
        <f t="shared" si="8"/>
        <v>10.2197265625</v>
      </c>
      <c r="P67" s="79">
        <v>1440</v>
      </c>
      <c r="Q67" s="78">
        <v>12.5</v>
      </c>
      <c r="R67" s="78">
        <v>12.5</v>
      </c>
      <c r="S67" s="78">
        <v>10.5</v>
      </c>
      <c r="T67" s="78">
        <v>24</v>
      </c>
      <c r="U67" s="80">
        <f t="shared" si="9"/>
        <v>0.94943576388888884</v>
      </c>
      <c r="V67" s="26"/>
      <c r="W67" s="26"/>
      <c r="X67" s="26"/>
      <c r="Y67" s="26"/>
      <c r="Z67" s="81" t="s">
        <v>26</v>
      </c>
      <c r="AA67" s="26"/>
      <c r="AB67" s="14"/>
      <c r="AC67" s="15"/>
      <c r="AD67" s="15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</row>
    <row r="68" spans="1:47" ht="15" customHeight="1">
      <c r="A68" s="77" t="s">
        <v>3867</v>
      </c>
      <c r="B68" s="77" t="s">
        <v>3868</v>
      </c>
      <c r="C68" s="137" t="s">
        <v>3869</v>
      </c>
      <c r="D68" s="141">
        <v>2.19</v>
      </c>
      <c r="E68" s="141">
        <f t="shared" ref="E68:E131" si="10">+D68*0.4</f>
        <v>0.876</v>
      </c>
      <c r="F68" s="78">
        <v>0.375</v>
      </c>
      <c r="G68" s="78">
        <v>0.4375</v>
      </c>
      <c r="H68" s="78">
        <v>5.625</v>
      </c>
      <c r="I68" s="78">
        <v>0.01</v>
      </c>
      <c r="J68" s="79">
        <v>12</v>
      </c>
      <c r="K68" s="78">
        <v>5.75</v>
      </c>
      <c r="L68" s="78">
        <v>2.1875</v>
      </c>
      <c r="M68" s="78">
        <v>0.8125</v>
      </c>
      <c r="N68" s="78">
        <v>0.18</v>
      </c>
      <c r="O68" s="80">
        <f t="shared" si="8"/>
        <v>10.2197265625</v>
      </c>
      <c r="P68" s="79">
        <v>1440</v>
      </c>
      <c r="Q68" s="78">
        <v>12.5</v>
      </c>
      <c r="R68" s="78">
        <v>12.5</v>
      </c>
      <c r="S68" s="78">
        <v>10.5</v>
      </c>
      <c r="T68" s="78">
        <v>24</v>
      </c>
      <c r="U68" s="80">
        <f t="shared" si="9"/>
        <v>0.94943576388888884</v>
      </c>
      <c r="V68" s="26"/>
      <c r="W68" s="26"/>
      <c r="X68" s="26"/>
      <c r="Y68" s="26"/>
      <c r="Z68" s="81" t="s">
        <v>26</v>
      </c>
      <c r="AA68" s="26"/>
      <c r="AB68" s="14"/>
      <c r="AC68" s="15"/>
      <c r="AD68" s="15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</row>
    <row r="69" spans="1:47" ht="15" customHeight="1">
      <c r="A69" s="77" t="s">
        <v>3870</v>
      </c>
      <c r="B69" s="77" t="s">
        <v>3871</v>
      </c>
      <c r="C69" s="137" t="s">
        <v>3872</v>
      </c>
      <c r="D69" s="141">
        <v>2.19</v>
      </c>
      <c r="E69" s="141">
        <f t="shared" si="10"/>
        <v>0.876</v>
      </c>
      <c r="F69" s="78">
        <v>0.375</v>
      </c>
      <c r="G69" s="78">
        <v>0.4375</v>
      </c>
      <c r="H69" s="78">
        <v>5.625</v>
      </c>
      <c r="I69" s="78">
        <v>0.01</v>
      </c>
      <c r="J69" s="79">
        <v>12</v>
      </c>
      <c r="K69" s="78">
        <v>5.75</v>
      </c>
      <c r="L69" s="78">
        <v>2.1875</v>
      </c>
      <c r="M69" s="78">
        <v>0.8125</v>
      </c>
      <c r="N69" s="78">
        <v>0.18</v>
      </c>
      <c r="O69" s="80">
        <f t="shared" ref="O69" si="11">K69*L69*M69</f>
        <v>10.2197265625</v>
      </c>
      <c r="P69" s="79">
        <v>1440</v>
      </c>
      <c r="Q69" s="78">
        <v>12.5</v>
      </c>
      <c r="R69" s="78">
        <v>12.5</v>
      </c>
      <c r="S69" s="78">
        <v>10.5</v>
      </c>
      <c r="T69" s="78">
        <v>24</v>
      </c>
      <c r="U69" s="80">
        <f t="shared" ref="U69" si="12">Q69*R69*S69/1728</f>
        <v>0.94943576388888884</v>
      </c>
      <c r="V69" s="26"/>
      <c r="W69" s="26"/>
      <c r="X69" s="26"/>
      <c r="Y69" s="26"/>
      <c r="Z69" s="81" t="s">
        <v>26</v>
      </c>
      <c r="AA69" s="26"/>
      <c r="AB69" s="14"/>
      <c r="AC69" s="15"/>
      <c r="AD69" s="15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</row>
    <row r="70" spans="1:47" s="72" customFormat="1" ht="15" customHeight="1">
      <c r="A70" s="121" t="s">
        <v>5718</v>
      </c>
      <c r="B70" s="121" t="s">
        <v>5720</v>
      </c>
      <c r="C70" s="139" t="s">
        <v>5721</v>
      </c>
      <c r="D70" s="122">
        <v>2.19</v>
      </c>
      <c r="E70" s="141">
        <f t="shared" si="10"/>
        <v>0.876</v>
      </c>
      <c r="F70" s="123">
        <v>0.375</v>
      </c>
      <c r="G70" s="123">
        <v>0.4375</v>
      </c>
      <c r="H70" s="123">
        <v>5.625</v>
      </c>
      <c r="I70" s="123">
        <v>0.01</v>
      </c>
      <c r="J70" s="124">
        <v>12</v>
      </c>
      <c r="K70" s="123">
        <v>5.75</v>
      </c>
      <c r="L70" s="123">
        <v>2.1875</v>
      </c>
      <c r="M70" s="123">
        <v>0.8125</v>
      </c>
      <c r="N70" s="123">
        <v>0.18</v>
      </c>
      <c r="O70" s="125">
        <f t="shared" si="8"/>
        <v>10.2197265625</v>
      </c>
      <c r="P70" s="124">
        <v>1440</v>
      </c>
      <c r="Q70" s="123">
        <v>12.5</v>
      </c>
      <c r="R70" s="123">
        <v>12.5</v>
      </c>
      <c r="S70" s="123">
        <v>10.5</v>
      </c>
      <c r="T70" s="123">
        <v>24</v>
      </c>
      <c r="U70" s="125">
        <f t="shared" si="9"/>
        <v>0.94943576388888884</v>
      </c>
      <c r="V70" s="126"/>
      <c r="W70" s="126"/>
      <c r="X70" s="126"/>
      <c r="Y70" s="126"/>
      <c r="Z70" s="127" t="s">
        <v>26</v>
      </c>
      <c r="AA70" s="126"/>
      <c r="AB70" s="128"/>
      <c r="AC70" s="129"/>
      <c r="AD70" s="129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</row>
    <row r="71" spans="1:47" ht="15" customHeight="1">
      <c r="A71" s="77" t="s">
        <v>5610</v>
      </c>
      <c r="B71" s="77" t="s">
        <v>3876</v>
      </c>
      <c r="C71" s="137" t="s">
        <v>3877</v>
      </c>
      <c r="D71" s="141">
        <v>2.19</v>
      </c>
      <c r="E71" s="141">
        <f t="shared" si="10"/>
        <v>0.876</v>
      </c>
      <c r="F71" s="78">
        <v>0.375</v>
      </c>
      <c r="G71" s="78">
        <v>0.4375</v>
      </c>
      <c r="H71" s="78">
        <v>5.625</v>
      </c>
      <c r="I71" s="78">
        <v>0.01</v>
      </c>
      <c r="J71" s="79">
        <v>12</v>
      </c>
      <c r="K71" s="78">
        <v>5.75</v>
      </c>
      <c r="L71" s="78">
        <v>2.1875</v>
      </c>
      <c r="M71" s="78">
        <v>0.8125</v>
      </c>
      <c r="N71" s="78">
        <v>0.18</v>
      </c>
      <c r="O71" s="80">
        <f t="shared" si="8"/>
        <v>10.2197265625</v>
      </c>
      <c r="P71" s="79">
        <v>1440</v>
      </c>
      <c r="Q71" s="78">
        <v>12.5</v>
      </c>
      <c r="R71" s="78">
        <v>12.5</v>
      </c>
      <c r="S71" s="78">
        <v>10.5</v>
      </c>
      <c r="T71" s="78">
        <v>24</v>
      </c>
      <c r="U71" s="80">
        <f t="shared" si="9"/>
        <v>0.94943576388888884</v>
      </c>
      <c r="V71" s="26"/>
      <c r="W71" s="26"/>
      <c r="X71" s="26"/>
      <c r="Y71" s="26"/>
      <c r="Z71" s="81" t="s">
        <v>26</v>
      </c>
      <c r="AA71" s="26"/>
      <c r="AB71" s="14"/>
      <c r="AC71" s="15"/>
      <c r="AD71" s="15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</row>
    <row r="72" spans="1:47" ht="15" customHeight="1">
      <c r="A72" s="77" t="s">
        <v>3878</v>
      </c>
      <c r="B72" s="77" t="s">
        <v>3879</v>
      </c>
      <c r="C72" s="137" t="s">
        <v>3880</v>
      </c>
      <c r="D72" s="141">
        <v>2.19</v>
      </c>
      <c r="E72" s="141">
        <f t="shared" si="10"/>
        <v>0.876</v>
      </c>
      <c r="F72" s="78">
        <v>0.375</v>
      </c>
      <c r="G72" s="78">
        <v>0.4375</v>
      </c>
      <c r="H72" s="78">
        <v>5.625</v>
      </c>
      <c r="I72" s="78">
        <v>0.01</v>
      </c>
      <c r="J72" s="79">
        <v>12</v>
      </c>
      <c r="K72" s="78">
        <v>5.75</v>
      </c>
      <c r="L72" s="78">
        <v>2.1875</v>
      </c>
      <c r="M72" s="78">
        <v>0.8125</v>
      </c>
      <c r="N72" s="78">
        <v>0.18</v>
      </c>
      <c r="O72" s="80">
        <f t="shared" si="8"/>
        <v>10.2197265625</v>
      </c>
      <c r="P72" s="79">
        <v>1440</v>
      </c>
      <c r="Q72" s="78">
        <v>12.5</v>
      </c>
      <c r="R72" s="78">
        <v>12.5</v>
      </c>
      <c r="S72" s="78">
        <v>10.5</v>
      </c>
      <c r="T72" s="78">
        <v>24</v>
      </c>
      <c r="U72" s="80">
        <f t="shared" si="9"/>
        <v>0.94943576388888884</v>
      </c>
      <c r="V72" s="26"/>
      <c r="W72" s="26"/>
      <c r="X72" s="26"/>
      <c r="Y72" s="26"/>
      <c r="Z72" s="81" t="s">
        <v>26</v>
      </c>
      <c r="AA72" s="26"/>
      <c r="AB72" s="14"/>
      <c r="AC72" s="15"/>
      <c r="AD72" s="15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</row>
    <row r="73" spans="1:47" s="72" customFormat="1" ht="15" customHeight="1">
      <c r="A73" s="121" t="s">
        <v>5722</v>
      </c>
      <c r="B73" s="121" t="s">
        <v>5723</v>
      </c>
      <c r="C73" s="139" t="s">
        <v>5724</v>
      </c>
      <c r="D73" s="122">
        <v>2.19</v>
      </c>
      <c r="E73" s="141">
        <f t="shared" si="10"/>
        <v>0.876</v>
      </c>
      <c r="F73" s="123">
        <v>0.375</v>
      </c>
      <c r="G73" s="123">
        <v>0.4375</v>
      </c>
      <c r="H73" s="123">
        <v>5.625</v>
      </c>
      <c r="I73" s="123">
        <v>0.01</v>
      </c>
      <c r="J73" s="124">
        <v>12</v>
      </c>
      <c r="K73" s="123">
        <v>5.75</v>
      </c>
      <c r="L73" s="123">
        <v>2.1875</v>
      </c>
      <c r="M73" s="123">
        <v>0.8125</v>
      </c>
      <c r="N73" s="123">
        <v>0.18</v>
      </c>
      <c r="O73" s="125">
        <f t="shared" ref="O73" si="13">K73*L73*M73</f>
        <v>10.2197265625</v>
      </c>
      <c r="P73" s="124">
        <v>1440</v>
      </c>
      <c r="Q73" s="123">
        <v>12.5</v>
      </c>
      <c r="R73" s="123">
        <v>12.5</v>
      </c>
      <c r="S73" s="123">
        <v>10.5</v>
      </c>
      <c r="T73" s="123">
        <v>24</v>
      </c>
      <c r="U73" s="125">
        <f t="shared" ref="U73" si="14">Q73*R73*S73/1728</f>
        <v>0.94943576388888884</v>
      </c>
      <c r="V73" s="126"/>
      <c r="W73" s="126"/>
      <c r="X73" s="126"/>
      <c r="Y73" s="126"/>
      <c r="Z73" s="127" t="s">
        <v>26</v>
      </c>
      <c r="AA73" s="126"/>
      <c r="AB73" s="128"/>
      <c r="AC73" s="129"/>
      <c r="AD73" s="129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</row>
    <row r="74" spans="1:47" ht="15" customHeight="1">
      <c r="A74" s="77" t="s">
        <v>5612</v>
      </c>
      <c r="B74" s="77" t="s">
        <v>3881</v>
      </c>
      <c r="C74" s="137" t="s">
        <v>3882</v>
      </c>
      <c r="D74" s="141">
        <v>2.19</v>
      </c>
      <c r="E74" s="141">
        <f t="shared" si="10"/>
        <v>0.876</v>
      </c>
      <c r="F74" s="78">
        <v>0.375</v>
      </c>
      <c r="G74" s="78">
        <v>0.4375</v>
      </c>
      <c r="H74" s="78">
        <v>5.625</v>
      </c>
      <c r="I74" s="78">
        <v>0.01</v>
      </c>
      <c r="J74" s="79">
        <v>12</v>
      </c>
      <c r="K74" s="78">
        <v>5.75</v>
      </c>
      <c r="L74" s="78">
        <v>2.1875</v>
      </c>
      <c r="M74" s="78">
        <v>0.8125</v>
      </c>
      <c r="N74" s="78">
        <v>0.18</v>
      </c>
      <c r="O74" s="80">
        <f t="shared" si="8"/>
        <v>10.2197265625</v>
      </c>
      <c r="P74" s="79">
        <v>1440</v>
      </c>
      <c r="Q74" s="78">
        <v>12.5</v>
      </c>
      <c r="R74" s="78">
        <v>12.5</v>
      </c>
      <c r="S74" s="78">
        <v>10.5</v>
      </c>
      <c r="T74" s="78">
        <v>24</v>
      </c>
      <c r="U74" s="80">
        <f t="shared" si="9"/>
        <v>0.94943576388888884</v>
      </c>
      <c r="V74" s="26"/>
      <c r="W74" s="26"/>
      <c r="X74" s="26"/>
      <c r="Y74" s="26"/>
      <c r="Z74" s="81" t="s">
        <v>26</v>
      </c>
      <c r="AA74" s="26"/>
      <c r="AB74" s="14"/>
      <c r="AC74" s="15"/>
      <c r="AD74" s="15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</row>
    <row r="75" spans="1:47" ht="15" customHeight="1">
      <c r="A75" s="77" t="s">
        <v>5613</v>
      </c>
      <c r="B75" s="77" t="s">
        <v>3883</v>
      </c>
      <c r="C75" s="137" t="s">
        <v>3884</v>
      </c>
      <c r="D75" s="141">
        <v>2.19</v>
      </c>
      <c r="E75" s="141">
        <f t="shared" si="10"/>
        <v>0.876</v>
      </c>
      <c r="F75" s="78">
        <v>0.375</v>
      </c>
      <c r="G75" s="78">
        <v>0.4375</v>
      </c>
      <c r="H75" s="78">
        <v>5.625</v>
      </c>
      <c r="I75" s="78">
        <v>0.01</v>
      </c>
      <c r="J75" s="79">
        <v>12</v>
      </c>
      <c r="K75" s="78">
        <v>5.75</v>
      </c>
      <c r="L75" s="78">
        <v>2.1875</v>
      </c>
      <c r="M75" s="78">
        <v>0.8125</v>
      </c>
      <c r="N75" s="78">
        <v>0.18</v>
      </c>
      <c r="O75" s="80">
        <f t="shared" si="8"/>
        <v>10.2197265625</v>
      </c>
      <c r="P75" s="79">
        <v>1440</v>
      </c>
      <c r="Q75" s="78">
        <v>12.5</v>
      </c>
      <c r="R75" s="78">
        <v>12.5</v>
      </c>
      <c r="S75" s="78">
        <v>10.5</v>
      </c>
      <c r="T75" s="78">
        <v>24</v>
      </c>
      <c r="U75" s="80">
        <f t="shared" si="9"/>
        <v>0.94943576388888884</v>
      </c>
      <c r="V75" s="26"/>
      <c r="W75" s="26"/>
      <c r="X75" s="26"/>
      <c r="Y75" s="26"/>
      <c r="Z75" s="81" t="s">
        <v>26</v>
      </c>
      <c r="AA75" s="26"/>
      <c r="AB75" s="14"/>
      <c r="AC75" s="15"/>
      <c r="AD75" s="15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</row>
    <row r="76" spans="1:47" ht="15" customHeight="1">
      <c r="A76" s="77" t="s">
        <v>3888</v>
      </c>
      <c r="B76" s="77" t="s">
        <v>3889</v>
      </c>
      <c r="C76" s="137" t="s">
        <v>3890</v>
      </c>
      <c r="D76" s="141">
        <v>2.19</v>
      </c>
      <c r="E76" s="141">
        <f t="shared" si="10"/>
        <v>0.876</v>
      </c>
      <c r="F76" s="78">
        <v>0.375</v>
      </c>
      <c r="G76" s="78">
        <v>0.4375</v>
      </c>
      <c r="H76" s="78">
        <v>5.625</v>
      </c>
      <c r="I76" s="78">
        <v>0.01</v>
      </c>
      <c r="J76" s="79">
        <v>12</v>
      </c>
      <c r="K76" s="78">
        <v>5.75</v>
      </c>
      <c r="L76" s="78">
        <v>2.1875</v>
      </c>
      <c r="M76" s="78">
        <v>0.8125</v>
      </c>
      <c r="N76" s="78">
        <v>0.18</v>
      </c>
      <c r="O76" s="80">
        <f t="shared" si="8"/>
        <v>10.2197265625</v>
      </c>
      <c r="P76" s="79">
        <v>1440</v>
      </c>
      <c r="Q76" s="78">
        <v>12.5</v>
      </c>
      <c r="R76" s="78">
        <v>12.5</v>
      </c>
      <c r="S76" s="78">
        <v>10.5</v>
      </c>
      <c r="T76" s="78">
        <v>24</v>
      </c>
      <c r="U76" s="80">
        <f t="shared" si="9"/>
        <v>0.94943576388888884</v>
      </c>
      <c r="V76" s="26"/>
      <c r="W76" s="26"/>
      <c r="X76" s="26"/>
      <c r="Y76" s="26"/>
      <c r="Z76" s="81" t="s">
        <v>26</v>
      </c>
      <c r="AA76" s="26"/>
      <c r="AB76" s="14"/>
      <c r="AC76" s="15"/>
      <c r="AD76" s="15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</row>
    <row r="77" spans="1:47" ht="15" customHeight="1">
      <c r="A77" s="77" t="s">
        <v>3891</v>
      </c>
      <c r="B77" s="77" t="s">
        <v>3892</v>
      </c>
      <c r="C77" s="137" t="s">
        <v>3893</v>
      </c>
      <c r="D77" s="141">
        <v>2.19</v>
      </c>
      <c r="E77" s="141">
        <f t="shared" si="10"/>
        <v>0.876</v>
      </c>
      <c r="F77" s="78">
        <v>0.375</v>
      </c>
      <c r="G77" s="78">
        <v>0.4375</v>
      </c>
      <c r="H77" s="78">
        <v>5.625</v>
      </c>
      <c r="I77" s="78">
        <v>0.01</v>
      </c>
      <c r="J77" s="79">
        <v>12</v>
      </c>
      <c r="K77" s="78">
        <v>5.75</v>
      </c>
      <c r="L77" s="78">
        <v>2.1875</v>
      </c>
      <c r="M77" s="78">
        <v>0.8125</v>
      </c>
      <c r="N77" s="78">
        <v>0.18</v>
      </c>
      <c r="O77" s="80">
        <f t="shared" si="8"/>
        <v>10.2197265625</v>
      </c>
      <c r="P77" s="79">
        <v>1440</v>
      </c>
      <c r="Q77" s="78">
        <v>12.5</v>
      </c>
      <c r="R77" s="78">
        <v>12.5</v>
      </c>
      <c r="S77" s="78">
        <v>10.5</v>
      </c>
      <c r="T77" s="78">
        <v>24</v>
      </c>
      <c r="U77" s="80">
        <f t="shared" si="9"/>
        <v>0.94943576388888884</v>
      </c>
      <c r="V77" s="26"/>
      <c r="W77" s="26"/>
      <c r="X77" s="26"/>
      <c r="Y77" s="26"/>
      <c r="Z77" s="81" t="s">
        <v>26</v>
      </c>
      <c r="AA77" s="26"/>
      <c r="AB77" s="14"/>
      <c r="AC77" s="15"/>
      <c r="AD77" s="15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</row>
    <row r="78" spans="1:47" ht="15" customHeight="1">
      <c r="A78" s="77" t="s">
        <v>5615</v>
      </c>
      <c r="B78" s="77" t="s">
        <v>3897</v>
      </c>
      <c r="C78" s="137" t="s">
        <v>3898</v>
      </c>
      <c r="D78" s="141">
        <v>2.19</v>
      </c>
      <c r="E78" s="141">
        <f t="shared" si="10"/>
        <v>0.876</v>
      </c>
      <c r="F78" s="78">
        <v>0.375</v>
      </c>
      <c r="G78" s="78">
        <v>0.4375</v>
      </c>
      <c r="H78" s="78">
        <v>5.625</v>
      </c>
      <c r="I78" s="78">
        <v>0.01</v>
      </c>
      <c r="J78" s="79">
        <v>12</v>
      </c>
      <c r="K78" s="78">
        <v>5.75</v>
      </c>
      <c r="L78" s="78">
        <v>2.1875</v>
      </c>
      <c r="M78" s="78">
        <v>0.8125</v>
      </c>
      <c r="N78" s="78">
        <v>0.18</v>
      </c>
      <c r="O78" s="80">
        <f t="shared" si="8"/>
        <v>10.2197265625</v>
      </c>
      <c r="P78" s="79">
        <v>1440</v>
      </c>
      <c r="Q78" s="78">
        <v>12.5</v>
      </c>
      <c r="R78" s="78">
        <v>12.5</v>
      </c>
      <c r="S78" s="78">
        <v>10.5</v>
      </c>
      <c r="T78" s="78">
        <v>24</v>
      </c>
      <c r="U78" s="80">
        <f t="shared" si="9"/>
        <v>0.94943576388888884</v>
      </c>
      <c r="V78" s="26"/>
      <c r="W78" s="26"/>
      <c r="X78" s="26"/>
      <c r="Y78" s="26"/>
      <c r="Z78" s="81" t="s">
        <v>26</v>
      </c>
      <c r="AA78" s="26"/>
      <c r="AB78" s="14"/>
      <c r="AC78" s="15"/>
      <c r="AD78" s="15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</row>
    <row r="79" spans="1:47" ht="15" customHeight="1">
      <c r="A79" s="77" t="s">
        <v>3900</v>
      </c>
      <c r="B79" s="77" t="s">
        <v>3901</v>
      </c>
      <c r="C79" s="137" t="s">
        <v>3902</v>
      </c>
      <c r="D79" s="141">
        <v>2.19</v>
      </c>
      <c r="E79" s="141">
        <f t="shared" si="10"/>
        <v>0.876</v>
      </c>
      <c r="F79" s="78">
        <v>0.375</v>
      </c>
      <c r="G79" s="78">
        <v>0.4375</v>
      </c>
      <c r="H79" s="78">
        <v>5.625</v>
      </c>
      <c r="I79" s="78">
        <v>0.01</v>
      </c>
      <c r="J79" s="79">
        <v>12</v>
      </c>
      <c r="K79" s="78">
        <v>5.75</v>
      </c>
      <c r="L79" s="78">
        <v>2.1875</v>
      </c>
      <c r="M79" s="78">
        <v>0.8125</v>
      </c>
      <c r="N79" s="78">
        <v>0.18</v>
      </c>
      <c r="O79" s="80">
        <f t="shared" si="8"/>
        <v>10.2197265625</v>
      </c>
      <c r="P79" s="79">
        <v>1440</v>
      </c>
      <c r="Q79" s="78">
        <v>12.5</v>
      </c>
      <c r="R79" s="78">
        <v>12.5</v>
      </c>
      <c r="S79" s="78">
        <v>10.5</v>
      </c>
      <c r="T79" s="78">
        <v>24</v>
      </c>
      <c r="U79" s="80">
        <f t="shared" si="9"/>
        <v>0.94943576388888884</v>
      </c>
      <c r="V79" s="26"/>
      <c r="W79" s="26"/>
      <c r="X79" s="26"/>
      <c r="Y79" s="26"/>
      <c r="Z79" s="81" t="s">
        <v>26</v>
      </c>
      <c r="AA79" s="26"/>
      <c r="AB79" s="14"/>
      <c r="AC79" s="15"/>
      <c r="AD79" s="15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</row>
    <row r="80" spans="1:47" ht="15" customHeight="1">
      <c r="A80" s="77" t="s">
        <v>3906</v>
      </c>
      <c r="B80" s="77" t="s">
        <v>3907</v>
      </c>
      <c r="C80" s="137" t="s">
        <v>3908</v>
      </c>
      <c r="D80" s="141">
        <v>2.19</v>
      </c>
      <c r="E80" s="141">
        <f t="shared" si="10"/>
        <v>0.876</v>
      </c>
      <c r="F80" s="78">
        <v>0.375</v>
      </c>
      <c r="G80" s="78">
        <v>0.4375</v>
      </c>
      <c r="H80" s="78">
        <v>5.625</v>
      </c>
      <c r="I80" s="78">
        <v>0.01</v>
      </c>
      <c r="J80" s="79">
        <v>12</v>
      </c>
      <c r="K80" s="78">
        <v>5.75</v>
      </c>
      <c r="L80" s="78">
        <v>2.1875</v>
      </c>
      <c r="M80" s="78">
        <v>0.8125</v>
      </c>
      <c r="N80" s="78">
        <v>0.18</v>
      </c>
      <c r="O80" s="80">
        <f t="shared" si="8"/>
        <v>10.2197265625</v>
      </c>
      <c r="P80" s="79">
        <v>1440</v>
      </c>
      <c r="Q80" s="78">
        <v>12.5</v>
      </c>
      <c r="R80" s="78">
        <v>12.5</v>
      </c>
      <c r="S80" s="78">
        <v>10.5</v>
      </c>
      <c r="T80" s="78">
        <v>24</v>
      </c>
      <c r="U80" s="80">
        <f t="shared" si="9"/>
        <v>0.94943576388888884</v>
      </c>
      <c r="V80" s="26"/>
      <c r="W80" s="26"/>
      <c r="X80" s="26"/>
      <c r="Y80" s="26"/>
      <c r="Z80" s="81" t="s">
        <v>26</v>
      </c>
      <c r="AA80" s="26"/>
      <c r="AB80" s="14"/>
      <c r="AC80" s="15"/>
      <c r="AD80" s="15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</row>
    <row r="81" spans="1:47" ht="15" customHeight="1">
      <c r="A81" s="77" t="s">
        <v>3912</v>
      </c>
      <c r="B81" s="77" t="s">
        <v>3913</v>
      </c>
      <c r="C81" s="137" t="s">
        <v>3914</v>
      </c>
      <c r="D81" s="141">
        <v>2.19</v>
      </c>
      <c r="E81" s="141">
        <f t="shared" si="10"/>
        <v>0.876</v>
      </c>
      <c r="F81" s="78">
        <v>0.375</v>
      </c>
      <c r="G81" s="78">
        <v>0.4375</v>
      </c>
      <c r="H81" s="78">
        <v>5.625</v>
      </c>
      <c r="I81" s="78">
        <v>0.01</v>
      </c>
      <c r="J81" s="79">
        <v>12</v>
      </c>
      <c r="K81" s="78">
        <v>5.75</v>
      </c>
      <c r="L81" s="78">
        <v>2.1875</v>
      </c>
      <c r="M81" s="78">
        <v>0.8125</v>
      </c>
      <c r="N81" s="78">
        <v>0.18</v>
      </c>
      <c r="O81" s="80">
        <f t="shared" si="8"/>
        <v>10.2197265625</v>
      </c>
      <c r="P81" s="79">
        <v>1440</v>
      </c>
      <c r="Q81" s="78">
        <v>12.5</v>
      </c>
      <c r="R81" s="78">
        <v>12.5</v>
      </c>
      <c r="S81" s="78">
        <v>10.5</v>
      </c>
      <c r="T81" s="78">
        <v>24</v>
      </c>
      <c r="U81" s="80">
        <f t="shared" si="9"/>
        <v>0.94943576388888884</v>
      </c>
      <c r="V81" s="26"/>
      <c r="W81" s="26"/>
      <c r="X81" s="26"/>
      <c r="Y81" s="26"/>
      <c r="Z81" s="81" t="s">
        <v>26</v>
      </c>
      <c r="AA81" s="26"/>
      <c r="AB81" s="14"/>
      <c r="AC81" s="15"/>
      <c r="AD81" s="15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</row>
    <row r="82" spans="1:47" ht="15" customHeight="1">
      <c r="A82" s="77" t="s">
        <v>3915</v>
      </c>
      <c r="B82" s="77" t="s">
        <v>3916</v>
      </c>
      <c r="C82" s="137" t="s">
        <v>3917</v>
      </c>
      <c r="D82" s="141">
        <v>2.19</v>
      </c>
      <c r="E82" s="141">
        <f t="shared" si="10"/>
        <v>0.876</v>
      </c>
      <c r="F82" s="78">
        <v>0.375</v>
      </c>
      <c r="G82" s="78">
        <v>0.4375</v>
      </c>
      <c r="H82" s="78">
        <v>5.625</v>
      </c>
      <c r="I82" s="78">
        <v>0.01</v>
      </c>
      <c r="J82" s="79">
        <v>12</v>
      </c>
      <c r="K82" s="78">
        <v>5.75</v>
      </c>
      <c r="L82" s="78">
        <v>2.1875</v>
      </c>
      <c r="M82" s="78">
        <v>0.8125</v>
      </c>
      <c r="N82" s="78">
        <v>0.18</v>
      </c>
      <c r="O82" s="80">
        <f t="shared" si="8"/>
        <v>10.2197265625</v>
      </c>
      <c r="P82" s="79">
        <v>1440</v>
      </c>
      <c r="Q82" s="78">
        <v>12.5</v>
      </c>
      <c r="R82" s="78">
        <v>12.5</v>
      </c>
      <c r="S82" s="78">
        <v>10.5</v>
      </c>
      <c r="T82" s="78">
        <v>24</v>
      </c>
      <c r="U82" s="80">
        <f t="shared" si="9"/>
        <v>0.94943576388888884</v>
      </c>
      <c r="V82" s="26"/>
      <c r="W82" s="26"/>
      <c r="X82" s="26"/>
      <c r="Y82" s="26"/>
      <c r="Z82" s="81" t="s">
        <v>26</v>
      </c>
      <c r="AA82" s="26"/>
      <c r="AB82" s="14"/>
      <c r="AC82" s="15"/>
      <c r="AD82" s="15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</row>
    <row r="83" spans="1:47" ht="15" customHeight="1">
      <c r="A83" s="77" t="s">
        <v>3918</v>
      </c>
      <c r="B83" s="77" t="s">
        <v>3919</v>
      </c>
      <c r="C83" s="137" t="s">
        <v>3920</v>
      </c>
      <c r="D83" s="141">
        <v>2.19</v>
      </c>
      <c r="E83" s="141">
        <f t="shared" si="10"/>
        <v>0.876</v>
      </c>
      <c r="F83" s="78">
        <v>0.375</v>
      </c>
      <c r="G83" s="78">
        <v>0.4375</v>
      </c>
      <c r="H83" s="78">
        <v>5.625</v>
      </c>
      <c r="I83" s="78">
        <v>0.01</v>
      </c>
      <c r="J83" s="79">
        <v>12</v>
      </c>
      <c r="K83" s="78">
        <v>5.75</v>
      </c>
      <c r="L83" s="78">
        <v>2.1875</v>
      </c>
      <c r="M83" s="78">
        <v>0.8125</v>
      </c>
      <c r="N83" s="78">
        <v>0.18</v>
      </c>
      <c r="O83" s="80">
        <f t="shared" si="8"/>
        <v>10.2197265625</v>
      </c>
      <c r="P83" s="79">
        <v>1440</v>
      </c>
      <c r="Q83" s="78">
        <v>12.5</v>
      </c>
      <c r="R83" s="78">
        <v>12.5</v>
      </c>
      <c r="S83" s="78">
        <v>10.5</v>
      </c>
      <c r="T83" s="78">
        <v>24</v>
      </c>
      <c r="U83" s="80">
        <f t="shared" si="9"/>
        <v>0.94943576388888884</v>
      </c>
      <c r="V83" s="26"/>
      <c r="W83" s="26"/>
      <c r="X83" s="26"/>
      <c r="Y83" s="26"/>
      <c r="Z83" s="81" t="s">
        <v>26</v>
      </c>
      <c r="AA83" s="26"/>
      <c r="AB83" s="14"/>
      <c r="AC83" s="15"/>
      <c r="AD83" s="15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</row>
    <row r="84" spans="1:47" ht="15" customHeight="1">
      <c r="A84" s="77" t="s">
        <v>3921</v>
      </c>
      <c r="B84" s="77" t="s">
        <v>3922</v>
      </c>
      <c r="C84" s="137" t="s">
        <v>3923</v>
      </c>
      <c r="D84" s="141">
        <v>2.19</v>
      </c>
      <c r="E84" s="141">
        <f t="shared" si="10"/>
        <v>0.876</v>
      </c>
      <c r="F84" s="78">
        <v>0.375</v>
      </c>
      <c r="G84" s="78">
        <v>0.4375</v>
      </c>
      <c r="H84" s="78">
        <v>5.625</v>
      </c>
      <c r="I84" s="78">
        <v>0.01</v>
      </c>
      <c r="J84" s="79">
        <v>12</v>
      </c>
      <c r="K84" s="78">
        <v>5.75</v>
      </c>
      <c r="L84" s="78">
        <v>2.1875</v>
      </c>
      <c r="M84" s="78">
        <v>0.8125</v>
      </c>
      <c r="N84" s="78">
        <v>0.18</v>
      </c>
      <c r="O84" s="80">
        <f t="shared" si="8"/>
        <v>10.2197265625</v>
      </c>
      <c r="P84" s="79">
        <v>1440</v>
      </c>
      <c r="Q84" s="78">
        <v>12.5</v>
      </c>
      <c r="R84" s="78">
        <v>12.5</v>
      </c>
      <c r="S84" s="78">
        <v>10.5</v>
      </c>
      <c r="T84" s="78">
        <v>24</v>
      </c>
      <c r="U84" s="80">
        <f t="shared" si="9"/>
        <v>0.94943576388888884</v>
      </c>
      <c r="V84" s="26"/>
      <c r="W84" s="26"/>
      <c r="X84" s="26"/>
      <c r="Y84" s="26"/>
      <c r="Z84" s="81" t="s">
        <v>26</v>
      </c>
      <c r="AA84" s="26"/>
      <c r="AB84" s="14"/>
      <c r="AC84" s="15"/>
      <c r="AD84" s="15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</row>
    <row r="85" spans="1:47" ht="15" customHeight="1">
      <c r="A85" s="77" t="s">
        <v>5622</v>
      </c>
      <c r="B85" s="77" t="s">
        <v>3927</v>
      </c>
      <c r="C85" s="137" t="s">
        <v>3928</v>
      </c>
      <c r="D85" s="141">
        <v>2.19</v>
      </c>
      <c r="E85" s="141">
        <f t="shared" si="10"/>
        <v>0.876</v>
      </c>
      <c r="F85" s="78">
        <v>0.375</v>
      </c>
      <c r="G85" s="78">
        <v>0.4375</v>
      </c>
      <c r="H85" s="78">
        <v>5.625</v>
      </c>
      <c r="I85" s="78">
        <v>0.01</v>
      </c>
      <c r="J85" s="79">
        <v>12</v>
      </c>
      <c r="K85" s="78">
        <v>5.75</v>
      </c>
      <c r="L85" s="78">
        <v>2.1875</v>
      </c>
      <c r="M85" s="78">
        <v>0.8125</v>
      </c>
      <c r="N85" s="78">
        <v>0.18</v>
      </c>
      <c r="O85" s="80">
        <f t="shared" si="8"/>
        <v>10.2197265625</v>
      </c>
      <c r="P85" s="79">
        <v>1440</v>
      </c>
      <c r="Q85" s="78">
        <v>12.5</v>
      </c>
      <c r="R85" s="78">
        <v>12.5</v>
      </c>
      <c r="S85" s="78">
        <v>10.5</v>
      </c>
      <c r="T85" s="78">
        <v>24</v>
      </c>
      <c r="U85" s="80">
        <f t="shared" si="9"/>
        <v>0.94943576388888884</v>
      </c>
      <c r="V85" s="26"/>
      <c r="W85" s="26"/>
      <c r="X85" s="26"/>
      <c r="Y85" s="26"/>
      <c r="Z85" s="81" t="s">
        <v>26</v>
      </c>
      <c r="AA85" s="26"/>
      <c r="AB85" s="14"/>
      <c r="AC85" s="15"/>
      <c r="AD85" s="15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</row>
    <row r="86" spans="1:47" ht="15" customHeight="1">
      <c r="A86" s="77" t="s">
        <v>5624</v>
      </c>
      <c r="B86" s="77" t="s">
        <v>3929</v>
      </c>
      <c r="C86" s="137" t="s">
        <v>3930</v>
      </c>
      <c r="D86" s="141">
        <v>2.19</v>
      </c>
      <c r="E86" s="141">
        <f t="shared" si="10"/>
        <v>0.876</v>
      </c>
      <c r="F86" s="78">
        <v>0.375</v>
      </c>
      <c r="G86" s="78">
        <v>0.4375</v>
      </c>
      <c r="H86" s="78">
        <v>5.625</v>
      </c>
      <c r="I86" s="78">
        <v>0.01</v>
      </c>
      <c r="J86" s="79">
        <v>12</v>
      </c>
      <c r="K86" s="78">
        <v>5.75</v>
      </c>
      <c r="L86" s="78">
        <v>2.1875</v>
      </c>
      <c r="M86" s="78">
        <v>0.8125</v>
      </c>
      <c r="N86" s="78">
        <v>0.18</v>
      </c>
      <c r="O86" s="80">
        <f t="shared" ref="O86" si="15">K86*L86*M86</f>
        <v>10.2197265625</v>
      </c>
      <c r="P86" s="79">
        <v>1440</v>
      </c>
      <c r="Q86" s="78">
        <v>12.5</v>
      </c>
      <c r="R86" s="78">
        <v>12.5</v>
      </c>
      <c r="S86" s="78">
        <v>10.5</v>
      </c>
      <c r="T86" s="78">
        <v>24</v>
      </c>
      <c r="U86" s="80">
        <f t="shared" ref="U86" si="16">Q86*R86*S86/1728</f>
        <v>0.94943576388888884</v>
      </c>
      <c r="V86" s="26"/>
      <c r="W86" s="26"/>
      <c r="X86" s="26"/>
      <c r="Y86" s="26"/>
      <c r="Z86" s="81" t="s">
        <v>26</v>
      </c>
      <c r="AA86" s="26"/>
      <c r="AB86" s="14"/>
      <c r="AC86" s="15"/>
      <c r="AD86" s="15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</row>
    <row r="87" spans="1:47" s="72" customFormat="1" ht="15" customHeight="1">
      <c r="A87" s="121" t="s">
        <v>5725</v>
      </c>
      <c r="B87" s="121" t="s">
        <v>5726</v>
      </c>
      <c r="C87" s="139" t="s">
        <v>5727</v>
      </c>
      <c r="D87" s="122">
        <v>2.19</v>
      </c>
      <c r="E87" s="141">
        <f t="shared" si="10"/>
        <v>0.876</v>
      </c>
      <c r="F87" s="123">
        <v>0.375</v>
      </c>
      <c r="G87" s="123">
        <v>0.4375</v>
      </c>
      <c r="H87" s="123">
        <v>5.625</v>
      </c>
      <c r="I87" s="123">
        <v>0.01</v>
      </c>
      <c r="J87" s="124">
        <v>12</v>
      </c>
      <c r="K87" s="123">
        <v>5.75</v>
      </c>
      <c r="L87" s="123">
        <v>2.1875</v>
      </c>
      <c r="M87" s="123">
        <v>0.8125</v>
      </c>
      <c r="N87" s="123">
        <v>0.18</v>
      </c>
      <c r="O87" s="125">
        <f t="shared" si="8"/>
        <v>10.2197265625</v>
      </c>
      <c r="P87" s="124">
        <v>1440</v>
      </c>
      <c r="Q87" s="123">
        <v>12.5</v>
      </c>
      <c r="R87" s="123">
        <v>12.5</v>
      </c>
      <c r="S87" s="123">
        <v>10.5</v>
      </c>
      <c r="T87" s="123">
        <v>24</v>
      </c>
      <c r="U87" s="125">
        <f t="shared" si="9"/>
        <v>0.94943576388888884</v>
      </c>
      <c r="V87" s="126"/>
      <c r="W87" s="126"/>
      <c r="X87" s="126"/>
      <c r="Y87" s="126"/>
      <c r="Z87" s="127" t="s">
        <v>26</v>
      </c>
      <c r="AA87" s="126"/>
      <c r="AB87" s="128"/>
      <c r="AC87" s="129"/>
      <c r="AD87" s="129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</row>
    <row r="88" spans="1:47" ht="15" customHeight="1">
      <c r="A88" s="77" t="s">
        <v>3933</v>
      </c>
      <c r="B88" s="77" t="s">
        <v>3934</v>
      </c>
      <c r="C88" s="137" t="s">
        <v>3935</v>
      </c>
      <c r="D88" s="141">
        <v>2.19</v>
      </c>
      <c r="E88" s="141">
        <f t="shared" si="10"/>
        <v>0.876</v>
      </c>
      <c r="F88" s="78">
        <v>0.375</v>
      </c>
      <c r="G88" s="78">
        <v>0.4375</v>
      </c>
      <c r="H88" s="78">
        <v>5.625</v>
      </c>
      <c r="I88" s="78">
        <v>0.01</v>
      </c>
      <c r="J88" s="79">
        <v>12</v>
      </c>
      <c r="K88" s="78">
        <v>5.75</v>
      </c>
      <c r="L88" s="78">
        <v>2.1875</v>
      </c>
      <c r="M88" s="78">
        <v>0.8125</v>
      </c>
      <c r="N88" s="78">
        <v>0.18</v>
      </c>
      <c r="O88" s="80">
        <f t="shared" si="8"/>
        <v>10.2197265625</v>
      </c>
      <c r="P88" s="79">
        <v>1440</v>
      </c>
      <c r="Q88" s="78">
        <v>12.5</v>
      </c>
      <c r="R88" s="78">
        <v>12.5</v>
      </c>
      <c r="S88" s="78">
        <v>10.5</v>
      </c>
      <c r="T88" s="78">
        <v>24</v>
      </c>
      <c r="U88" s="80">
        <f t="shared" si="9"/>
        <v>0.94943576388888884</v>
      </c>
      <c r="V88" s="26"/>
      <c r="W88" s="26"/>
      <c r="X88" s="26"/>
      <c r="Y88" s="26"/>
      <c r="Z88" s="81" t="s">
        <v>26</v>
      </c>
      <c r="AA88" s="26"/>
      <c r="AB88" s="14"/>
      <c r="AC88" s="15"/>
      <c r="AD88" s="15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</row>
    <row r="89" spans="1:47" ht="15" customHeight="1">
      <c r="A89" s="77" t="s">
        <v>5626</v>
      </c>
      <c r="B89" s="77" t="s">
        <v>3936</v>
      </c>
      <c r="C89" s="137" t="s">
        <v>3937</v>
      </c>
      <c r="D89" s="141">
        <v>2.19</v>
      </c>
      <c r="E89" s="141">
        <f t="shared" si="10"/>
        <v>0.876</v>
      </c>
      <c r="F89" s="78">
        <v>0.375</v>
      </c>
      <c r="G89" s="78">
        <v>0.4375</v>
      </c>
      <c r="H89" s="78">
        <v>5.625</v>
      </c>
      <c r="I89" s="78">
        <v>0.01</v>
      </c>
      <c r="J89" s="79">
        <v>12</v>
      </c>
      <c r="K89" s="78">
        <v>5.75</v>
      </c>
      <c r="L89" s="78">
        <v>2.1875</v>
      </c>
      <c r="M89" s="78">
        <v>0.8125</v>
      </c>
      <c r="N89" s="78">
        <v>0.18</v>
      </c>
      <c r="O89" s="80">
        <f t="shared" si="8"/>
        <v>10.2197265625</v>
      </c>
      <c r="P89" s="79">
        <v>1440</v>
      </c>
      <c r="Q89" s="78">
        <v>12.5</v>
      </c>
      <c r="R89" s="78">
        <v>12.5</v>
      </c>
      <c r="S89" s="78">
        <v>10.5</v>
      </c>
      <c r="T89" s="78">
        <v>24</v>
      </c>
      <c r="U89" s="80">
        <f t="shared" si="9"/>
        <v>0.94943576388888884</v>
      </c>
      <c r="V89" s="26"/>
      <c r="W89" s="26"/>
      <c r="X89" s="26"/>
      <c r="Y89" s="26"/>
      <c r="Z89" s="81" t="s">
        <v>26</v>
      </c>
      <c r="AA89" s="26"/>
      <c r="AB89" s="14"/>
      <c r="AC89" s="15"/>
      <c r="AD89" s="15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</row>
    <row r="90" spans="1:47" ht="15" customHeight="1">
      <c r="A90" s="77" t="s">
        <v>3864</v>
      </c>
      <c r="B90" s="77" t="s">
        <v>3865</v>
      </c>
      <c r="C90" s="137" t="s">
        <v>3866</v>
      </c>
      <c r="D90" s="141">
        <v>2.19</v>
      </c>
      <c r="E90" s="141">
        <f t="shared" si="10"/>
        <v>0.876</v>
      </c>
      <c r="F90" s="78">
        <v>0.375</v>
      </c>
      <c r="G90" s="78">
        <v>0.4375</v>
      </c>
      <c r="H90" s="78">
        <v>5.625</v>
      </c>
      <c r="I90" s="78">
        <v>0.01</v>
      </c>
      <c r="J90" s="79">
        <v>12</v>
      </c>
      <c r="K90" s="78">
        <v>5.75</v>
      </c>
      <c r="L90" s="78">
        <v>2.1875</v>
      </c>
      <c r="M90" s="78">
        <v>0.8125</v>
      </c>
      <c r="N90" s="78">
        <v>0.18</v>
      </c>
      <c r="O90" s="80">
        <f t="shared" ref="O90:O91" si="17">K90*L90*M90</f>
        <v>10.2197265625</v>
      </c>
      <c r="P90" s="79">
        <v>1440</v>
      </c>
      <c r="Q90" s="78">
        <v>12.5</v>
      </c>
      <c r="R90" s="78">
        <v>12.5</v>
      </c>
      <c r="S90" s="78">
        <v>10.5</v>
      </c>
      <c r="T90" s="78">
        <v>24</v>
      </c>
      <c r="U90" s="80">
        <f t="shared" ref="U90:U91" si="18">Q90*R90*S90/1728</f>
        <v>0.94943576388888884</v>
      </c>
      <c r="V90" s="26"/>
      <c r="W90" s="26"/>
      <c r="X90" s="26"/>
      <c r="Y90" s="26"/>
      <c r="Z90" s="81" t="s">
        <v>26</v>
      </c>
      <c r="AA90" s="26"/>
      <c r="AB90" s="14"/>
      <c r="AC90" s="15"/>
      <c r="AD90" s="15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</row>
    <row r="91" spans="1:47" s="72" customFormat="1" ht="15" customHeight="1">
      <c r="A91" s="121" t="s">
        <v>5731</v>
      </c>
      <c r="B91" s="121" t="s">
        <v>5734</v>
      </c>
      <c r="C91" s="139" t="s">
        <v>5728</v>
      </c>
      <c r="D91" s="122">
        <v>2.19</v>
      </c>
      <c r="E91" s="141">
        <f t="shared" si="10"/>
        <v>0.876</v>
      </c>
      <c r="F91" s="123">
        <v>0.375</v>
      </c>
      <c r="G91" s="123">
        <v>0.4375</v>
      </c>
      <c r="H91" s="123">
        <v>5.625</v>
      </c>
      <c r="I91" s="123">
        <v>0.01</v>
      </c>
      <c r="J91" s="124">
        <v>12</v>
      </c>
      <c r="K91" s="123">
        <v>5.75</v>
      </c>
      <c r="L91" s="123">
        <v>2.1875</v>
      </c>
      <c r="M91" s="123">
        <v>0.8125</v>
      </c>
      <c r="N91" s="123">
        <v>0.18</v>
      </c>
      <c r="O91" s="125">
        <f t="shared" si="17"/>
        <v>10.2197265625</v>
      </c>
      <c r="P91" s="124">
        <v>1440</v>
      </c>
      <c r="Q91" s="123">
        <v>12.5</v>
      </c>
      <c r="R91" s="123">
        <v>12.5</v>
      </c>
      <c r="S91" s="123">
        <v>10.5</v>
      </c>
      <c r="T91" s="123">
        <v>24</v>
      </c>
      <c r="U91" s="125">
        <f t="shared" si="18"/>
        <v>0.94943576388888884</v>
      </c>
      <c r="V91" s="126"/>
      <c r="W91" s="126"/>
      <c r="X91" s="126"/>
      <c r="Y91" s="126"/>
      <c r="Z91" s="127" t="s">
        <v>26</v>
      </c>
      <c r="AA91" s="126"/>
      <c r="AB91" s="128"/>
      <c r="AC91" s="129"/>
      <c r="AD91" s="129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</row>
    <row r="92" spans="1:47" s="72" customFormat="1" ht="15" customHeight="1">
      <c r="A92" s="121" t="s">
        <v>5732</v>
      </c>
      <c r="B92" s="121" t="s">
        <v>5735</v>
      </c>
      <c r="C92" s="139" t="s">
        <v>5729</v>
      </c>
      <c r="D92" s="122">
        <v>2.19</v>
      </c>
      <c r="E92" s="141">
        <f t="shared" si="10"/>
        <v>0.876</v>
      </c>
      <c r="F92" s="123">
        <v>0.375</v>
      </c>
      <c r="G92" s="123">
        <v>0.4375</v>
      </c>
      <c r="H92" s="123">
        <v>5.625</v>
      </c>
      <c r="I92" s="123">
        <v>0.01</v>
      </c>
      <c r="J92" s="124">
        <v>12</v>
      </c>
      <c r="K92" s="123">
        <v>5.75</v>
      </c>
      <c r="L92" s="123">
        <v>2.1875</v>
      </c>
      <c r="M92" s="123">
        <v>0.8125</v>
      </c>
      <c r="N92" s="123">
        <v>0.18</v>
      </c>
      <c r="O92" s="125">
        <f t="shared" si="8"/>
        <v>10.2197265625</v>
      </c>
      <c r="P92" s="124">
        <v>1440</v>
      </c>
      <c r="Q92" s="123">
        <v>12.5</v>
      </c>
      <c r="R92" s="123">
        <v>12.5</v>
      </c>
      <c r="S92" s="123">
        <v>10.5</v>
      </c>
      <c r="T92" s="123">
        <v>24</v>
      </c>
      <c r="U92" s="125">
        <f t="shared" si="9"/>
        <v>0.94943576388888884</v>
      </c>
      <c r="V92" s="126"/>
      <c r="W92" s="126"/>
      <c r="X92" s="126"/>
      <c r="Y92" s="126"/>
      <c r="Z92" s="127" t="s">
        <v>26</v>
      </c>
      <c r="AA92" s="126"/>
      <c r="AB92" s="128"/>
      <c r="AC92" s="129"/>
      <c r="AD92" s="129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</row>
    <row r="93" spans="1:47" s="72" customFormat="1" ht="15" customHeight="1">
      <c r="A93" s="121" t="s">
        <v>5733</v>
      </c>
      <c r="B93" s="121" t="s">
        <v>5736</v>
      </c>
      <c r="C93" s="139" t="s">
        <v>5730</v>
      </c>
      <c r="D93" s="122">
        <v>2.19</v>
      </c>
      <c r="E93" s="141">
        <f t="shared" si="10"/>
        <v>0.876</v>
      </c>
      <c r="F93" s="123">
        <v>0.375</v>
      </c>
      <c r="G93" s="123">
        <v>0.4375</v>
      </c>
      <c r="H93" s="123">
        <v>5.625</v>
      </c>
      <c r="I93" s="123">
        <v>0.01</v>
      </c>
      <c r="J93" s="124">
        <v>12</v>
      </c>
      <c r="K93" s="123">
        <v>5.75</v>
      </c>
      <c r="L93" s="123">
        <v>2.1875</v>
      </c>
      <c r="M93" s="123">
        <v>0.8125</v>
      </c>
      <c r="N93" s="123">
        <v>0.18</v>
      </c>
      <c r="O93" s="125">
        <f t="shared" ref="O93" si="19">K93*L93*M93</f>
        <v>10.2197265625</v>
      </c>
      <c r="P93" s="124">
        <v>1440</v>
      </c>
      <c r="Q93" s="123">
        <v>12.5</v>
      </c>
      <c r="R93" s="123">
        <v>12.5</v>
      </c>
      <c r="S93" s="123">
        <v>10.5</v>
      </c>
      <c r="T93" s="123">
        <v>24</v>
      </c>
      <c r="U93" s="125">
        <f t="shared" ref="U93" si="20">Q93*R93*S93/1728</f>
        <v>0.94943576388888884</v>
      </c>
      <c r="V93" s="126"/>
      <c r="W93" s="126"/>
      <c r="X93" s="126"/>
      <c r="Y93" s="126"/>
      <c r="Z93" s="127" t="s">
        <v>26</v>
      </c>
      <c r="AA93" s="126"/>
      <c r="AB93" s="128"/>
      <c r="AC93" s="129"/>
      <c r="AD93" s="129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</row>
    <row r="94" spans="1:47" ht="15" customHeight="1">
      <c r="A94" s="77" t="s">
        <v>3846</v>
      </c>
      <c r="B94" s="77" t="s">
        <v>3847</v>
      </c>
      <c r="C94" s="137" t="s">
        <v>5631</v>
      </c>
      <c r="D94" s="141">
        <v>2.19</v>
      </c>
      <c r="E94" s="141">
        <f t="shared" si="10"/>
        <v>0.876</v>
      </c>
      <c r="F94" s="78">
        <v>0.375</v>
      </c>
      <c r="G94" s="78">
        <v>0.4375</v>
      </c>
      <c r="H94" s="78">
        <v>5.625</v>
      </c>
      <c r="I94" s="78">
        <v>0.01</v>
      </c>
      <c r="J94" s="79">
        <v>12</v>
      </c>
      <c r="K94" s="78">
        <v>5.75</v>
      </c>
      <c r="L94" s="78">
        <v>2.1875</v>
      </c>
      <c r="M94" s="78">
        <v>0.8125</v>
      </c>
      <c r="N94" s="78">
        <v>0.18</v>
      </c>
      <c r="O94" s="80">
        <f t="shared" si="8"/>
        <v>10.2197265625</v>
      </c>
      <c r="P94" s="79">
        <v>1440</v>
      </c>
      <c r="Q94" s="78">
        <v>12.5</v>
      </c>
      <c r="R94" s="78">
        <v>12.5</v>
      </c>
      <c r="S94" s="78">
        <v>10.5</v>
      </c>
      <c r="T94" s="78">
        <v>24</v>
      </c>
      <c r="U94" s="80">
        <f t="shared" si="9"/>
        <v>0.94943576388888884</v>
      </c>
      <c r="V94" s="26"/>
      <c r="W94" s="26"/>
      <c r="X94" s="26"/>
      <c r="Y94" s="26"/>
      <c r="Z94" s="81" t="s">
        <v>26</v>
      </c>
      <c r="AA94" s="26"/>
      <c r="AB94" s="14"/>
      <c r="AC94" s="15"/>
      <c r="AD94" s="15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</row>
    <row r="95" spans="1:47" ht="15" customHeight="1">
      <c r="A95" s="77" t="s">
        <v>3848</v>
      </c>
      <c r="B95" s="77" t="s">
        <v>3849</v>
      </c>
      <c r="C95" s="137" t="s">
        <v>5633</v>
      </c>
      <c r="D95" s="141">
        <v>2.19</v>
      </c>
      <c r="E95" s="141">
        <f t="shared" si="10"/>
        <v>0.876</v>
      </c>
      <c r="F95" s="78">
        <v>0.375</v>
      </c>
      <c r="G95" s="78">
        <v>0.4375</v>
      </c>
      <c r="H95" s="78">
        <v>5.625</v>
      </c>
      <c r="I95" s="78">
        <v>0.01</v>
      </c>
      <c r="J95" s="79">
        <v>12</v>
      </c>
      <c r="K95" s="78">
        <v>5.75</v>
      </c>
      <c r="L95" s="78">
        <v>2.1875</v>
      </c>
      <c r="M95" s="78">
        <v>0.8125</v>
      </c>
      <c r="N95" s="78">
        <v>0.18</v>
      </c>
      <c r="O95" s="80">
        <f t="shared" si="8"/>
        <v>10.2197265625</v>
      </c>
      <c r="P95" s="79">
        <v>1440</v>
      </c>
      <c r="Q95" s="78">
        <v>12.5</v>
      </c>
      <c r="R95" s="78">
        <v>12.5</v>
      </c>
      <c r="S95" s="78">
        <v>10.5</v>
      </c>
      <c r="T95" s="78">
        <v>24</v>
      </c>
      <c r="U95" s="80">
        <f t="shared" si="9"/>
        <v>0.94943576388888884</v>
      </c>
      <c r="V95" s="26"/>
      <c r="W95" s="26"/>
      <c r="X95" s="26"/>
      <c r="Y95" s="26"/>
      <c r="Z95" s="81" t="s">
        <v>26</v>
      </c>
      <c r="AA95" s="26"/>
      <c r="AB95" s="14"/>
      <c r="AC95" s="15"/>
      <c r="AD95" s="15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</row>
    <row r="96" spans="1:47" ht="15" customHeight="1">
      <c r="A96" s="77" t="s">
        <v>3856</v>
      </c>
      <c r="B96" s="77" t="s">
        <v>3857</v>
      </c>
      <c r="C96" s="137" t="s">
        <v>5635</v>
      </c>
      <c r="D96" s="141">
        <v>2.19</v>
      </c>
      <c r="E96" s="141">
        <f t="shared" si="10"/>
        <v>0.876</v>
      </c>
      <c r="F96" s="78">
        <v>0.375</v>
      </c>
      <c r="G96" s="78">
        <v>0.4375</v>
      </c>
      <c r="H96" s="78">
        <v>5.625</v>
      </c>
      <c r="I96" s="78">
        <v>0.01</v>
      </c>
      <c r="J96" s="79">
        <v>12</v>
      </c>
      <c r="K96" s="78">
        <v>5.75</v>
      </c>
      <c r="L96" s="78">
        <v>2.1875</v>
      </c>
      <c r="M96" s="78">
        <v>0.8125</v>
      </c>
      <c r="N96" s="78">
        <v>0.18</v>
      </c>
      <c r="O96" s="80">
        <f t="shared" si="8"/>
        <v>10.2197265625</v>
      </c>
      <c r="P96" s="79">
        <v>1440</v>
      </c>
      <c r="Q96" s="78">
        <v>12.5</v>
      </c>
      <c r="R96" s="78">
        <v>12.5</v>
      </c>
      <c r="S96" s="78">
        <v>10.5</v>
      </c>
      <c r="T96" s="78">
        <v>24</v>
      </c>
      <c r="U96" s="80">
        <f t="shared" si="9"/>
        <v>0.94943576388888884</v>
      </c>
      <c r="V96" s="26"/>
      <c r="W96" s="26"/>
      <c r="X96" s="26"/>
      <c r="Y96" s="26"/>
      <c r="Z96" s="81" t="s">
        <v>26</v>
      </c>
      <c r="AA96" s="26"/>
      <c r="AB96" s="14"/>
      <c r="AC96" s="15"/>
      <c r="AD96" s="15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</row>
    <row r="97" spans="1:47" ht="15" customHeight="1">
      <c r="A97" s="77" t="s">
        <v>3850</v>
      </c>
      <c r="B97" s="77" t="s">
        <v>3851</v>
      </c>
      <c r="C97" s="137" t="s">
        <v>5637</v>
      </c>
      <c r="D97" s="141">
        <v>2.19</v>
      </c>
      <c r="E97" s="141">
        <f t="shared" si="10"/>
        <v>0.876</v>
      </c>
      <c r="F97" s="78">
        <v>0.375</v>
      </c>
      <c r="G97" s="78">
        <v>0.4375</v>
      </c>
      <c r="H97" s="78">
        <v>5.625</v>
      </c>
      <c r="I97" s="78">
        <v>0.01</v>
      </c>
      <c r="J97" s="79">
        <v>12</v>
      </c>
      <c r="K97" s="78">
        <v>5.75</v>
      </c>
      <c r="L97" s="78">
        <v>2.1875</v>
      </c>
      <c r="M97" s="78">
        <v>0.8125</v>
      </c>
      <c r="N97" s="78">
        <v>0.18</v>
      </c>
      <c r="O97" s="80">
        <f t="shared" si="8"/>
        <v>10.2197265625</v>
      </c>
      <c r="P97" s="79">
        <v>1440</v>
      </c>
      <c r="Q97" s="78">
        <v>12.5</v>
      </c>
      <c r="R97" s="78">
        <v>12.5</v>
      </c>
      <c r="S97" s="78">
        <v>10.5</v>
      </c>
      <c r="T97" s="78">
        <v>24</v>
      </c>
      <c r="U97" s="80">
        <f t="shared" si="9"/>
        <v>0.94943576388888884</v>
      </c>
      <c r="V97" s="26"/>
      <c r="W97" s="26"/>
      <c r="X97" s="26"/>
      <c r="Y97" s="26"/>
      <c r="Z97" s="81" t="s">
        <v>26</v>
      </c>
      <c r="AA97" s="26"/>
      <c r="AB97" s="14"/>
      <c r="AC97" s="15"/>
      <c r="AD97" s="15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</row>
    <row r="98" spans="1:47" ht="15" customHeight="1">
      <c r="A98" s="77" t="s">
        <v>3854</v>
      </c>
      <c r="B98" s="77" t="s">
        <v>3855</v>
      </c>
      <c r="C98" s="137" t="s">
        <v>5639</v>
      </c>
      <c r="D98" s="141">
        <v>2.19</v>
      </c>
      <c r="E98" s="141">
        <f t="shared" si="10"/>
        <v>0.876</v>
      </c>
      <c r="F98" s="78">
        <v>0.375</v>
      </c>
      <c r="G98" s="78">
        <v>0.4375</v>
      </c>
      <c r="H98" s="78">
        <v>5.625</v>
      </c>
      <c r="I98" s="78">
        <v>0.01</v>
      </c>
      <c r="J98" s="79">
        <v>12</v>
      </c>
      <c r="K98" s="78">
        <v>5.75</v>
      </c>
      <c r="L98" s="78">
        <v>2.1875</v>
      </c>
      <c r="M98" s="78">
        <v>0.8125</v>
      </c>
      <c r="N98" s="78">
        <v>0.18</v>
      </c>
      <c r="O98" s="80">
        <f t="shared" si="8"/>
        <v>10.2197265625</v>
      </c>
      <c r="P98" s="79">
        <v>1440</v>
      </c>
      <c r="Q98" s="78">
        <v>12.5</v>
      </c>
      <c r="R98" s="78">
        <v>12.5</v>
      </c>
      <c r="S98" s="78">
        <v>10.5</v>
      </c>
      <c r="T98" s="78">
        <v>24</v>
      </c>
      <c r="U98" s="80">
        <f t="shared" si="9"/>
        <v>0.94943576388888884</v>
      </c>
      <c r="V98" s="26"/>
      <c r="W98" s="26"/>
      <c r="X98" s="26"/>
      <c r="Y98" s="26"/>
      <c r="Z98" s="81" t="s">
        <v>26</v>
      </c>
      <c r="AA98" s="26"/>
      <c r="AB98" s="14"/>
      <c r="AC98" s="15"/>
      <c r="AD98" s="15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</row>
    <row r="99" spans="1:47" ht="15" customHeight="1">
      <c r="A99" s="77" t="s">
        <v>3852</v>
      </c>
      <c r="B99" s="77" t="s">
        <v>3853</v>
      </c>
      <c r="C99" s="137" t="s">
        <v>5641</v>
      </c>
      <c r="D99" s="141">
        <v>2.19</v>
      </c>
      <c r="E99" s="141">
        <f t="shared" si="10"/>
        <v>0.876</v>
      </c>
      <c r="F99" s="78">
        <v>0.375</v>
      </c>
      <c r="G99" s="78">
        <v>0.4375</v>
      </c>
      <c r="H99" s="78">
        <v>5.625</v>
      </c>
      <c r="I99" s="78">
        <v>0.01</v>
      </c>
      <c r="J99" s="79">
        <v>12</v>
      </c>
      <c r="K99" s="78">
        <v>5.75</v>
      </c>
      <c r="L99" s="78">
        <v>2.1875</v>
      </c>
      <c r="M99" s="78">
        <v>0.8125</v>
      </c>
      <c r="N99" s="78">
        <v>0.18</v>
      </c>
      <c r="O99" s="80">
        <f t="shared" si="8"/>
        <v>10.2197265625</v>
      </c>
      <c r="P99" s="79">
        <v>1440</v>
      </c>
      <c r="Q99" s="78">
        <v>12.5</v>
      </c>
      <c r="R99" s="78">
        <v>12.5</v>
      </c>
      <c r="S99" s="78">
        <v>10.5</v>
      </c>
      <c r="T99" s="78">
        <v>24</v>
      </c>
      <c r="U99" s="80">
        <f t="shared" si="9"/>
        <v>0.94943576388888884</v>
      </c>
      <c r="V99" s="26"/>
      <c r="W99" s="26"/>
      <c r="X99" s="26"/>
      <c r="Y99" s="26"/>
      <c r="Z99" s="81" t="s">
        <v>26</v>
      </c>
      <c r="AA99" s="26"/>
      <c r="AB99" s="14"/>
      <c r="AC99" s="15"/>
      <c r="AD99" s="15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</row>
    <row r="100" spans="1:47" ht="15" customHeight="1">
      <c r="A100" s="77" t="s">
        <v>3938</v>
      </c>
      <c r="B100" s="77" t="s">
        <v>3939</v>
      </c>
      <c r="C100" s="137" t="s">
        <v>3940</v>
      </c>
      <c r="D100" s="141">
        <v>2.29</v>
      </c>
      <c r="E100" s="141">
        <f t="shared" si="10"/>
        <v>0.91600000000000004</v>
      </c>
      <c r="F100" s="78">
        <v>1.875</v>
      </c>
      <c r="G100" s="78">
        <v>0.5</v>
      </c>
      <c r="H100" s="78">
        <v>7.25</v>
      </c>
      <c r="I100" s="78">
        <v>2.3E-2</v>
      </c>
      <c r="J100" s="79">
        <v>12</v>
      </c>
      <c r="K100" s="78">
        <v>4</v>
      </c>
      <c r="L100" s="78">
        <v>2.25</v>
      </c>
      <c r="M100" s="78">
        <v>7.25</v>
      </c>
      <c r="N100" s="78">
        <v>0.34</v>
      </c>
      <c r="O100" s="80">
        <f t="shared" si="8"/>
        <v>65.25</v>
      </c>
      <c r="P100" s="79">
        <v>144</v>
      </c>
      <c r="Q100" s="78">
        <v>13</v>
      </c>
      <c r="R100" s="78">
        <v>10.25</v>
      </c>
      <c r="S100" s="78">
        <v>10</v>
      </c>
      <c r="T100" s="78">
        <v>5.25</v>
      </c>
      <c r="U100" s="80">
        <f t="shared" si="9"/>
        <v>0.77112268518518523</v>
      </c>
      <c r="V100" s="26"/>
      <c r="W100" s="26"/>
      <c r="X100" s="26"/>
      <c r="Y100" s="26"/>
      <c r="Z100" s="81" t="s">
        <v>26</v>
      </c>
      <c r="AA100" s="26"/>
      <c r="AB100" s="14"/>
      <c r="AC100" s="15"/>
      <c r="AD100" s="15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</row>
    <row r="101" spans="1:47" ht="15" customHeight="1">
      <c r="A101" s="77" t="s">
        <v>3953</v>
      </c>
      <c r="B101" s="77" t="s">
        <v>3954</v>
      </c>
      <c r="C101" s="137" t="s">
        <v>3955</v>
      </c>
      <c r="D101" s="141">
        <v>2.29</v>
      </c>
      <c r="E101" s="141">
        <f t="shared" si="10"/>
        <v>0.91600000000000004</v>
      </c>
      <c r="F101" s="78">
        <v>1.875</v>
      </c>
      <c r="G101" s="78">
        <v>0.5</v>
      </c>
      <c r="H101" s="78">
        <v>7.25</v>
      </c>
      <c r="I101" s="78">
        <v>2.3E-2</v>
      </c>
      <c r="J101" s="79">
        <v>12</v>
      </c>
      <c r="K101" s="78">
        <v>4</v>
      </c>
      <c r="L101" s="78">
        <v>2.25</v>
      </c>
      <c r="M101" s="78">
        <v>7.25</v>
      </c>
      <c r="N101" s="78">
        <v>0.34</v>
      </c>
      <c r="O101" s="80">
        <f t="shared" ref="O101:O141" si="21">K101*L101*M101</f>
        <v>65.25</v>
      </c>
      <c r="P101" s="79">
        <v>144</v>
      </c>
      <c r="Q101" s="78">
        <v>13</v>
      </c>
      <c r="R101" s="78">
        <v>10.25</v>
      </c>
      <c r="S101" s="78">
        <v>10</v>
      </c>
      <c r="T101" s="78">
        <v>5.25</v>
      </c>
      <c r="U101" s="80">
        <f t="shared" ref="U101:U141" si="22">Q101*R101*S101/1728</f>
        <v>0.77112268518518523</v>
      </c>
      <c r="V101" s="26"/>
      <c r="W101" s="26"/>
      <c r="X101" s="26"/>
      <c r="Y101" s="26"/>
      <c r="Z101" s="81" t="s">
        <v>26</v>
      </c>
      <c r="AA101" s="26"/>
      <c r="AB101" s="14"/>
      <c r="AC101" s="15"/>
      <c r="AD101" s="15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</row>
    <row r="102" spans="1:47" ht="15" customHeight="1">
      <c r="A102" s="77" t="s">
        <v>3966</v>
      </c>
      <c r="B102" s="77" t="s">
        <v>3967</v>
      </c>
      <c r="C102" s="137" t="s">
        <v>3968</v>
      </c>
      <c r="D102" s="141">
        <v>2.29</v>
      </c>
      <c r="E102" s="141">
        <f t="shared" si="10"/>
        <v>0.91600000000000004</v>
      </c>
      <c r="F102" s="78">
        <v>1.875</v>
      </c>
      <c r="G102" s="78">
        <v>0.5</v>
      </c>
      <c r="H102" s="78">
        <v>7.25</v>
      </c>
      <c r="I102" s="78">
        <v>2.3E-2</v>
      </c>
      <c r="J102" s="79">
        <v>12</v>
      </c>
      <c r="K102" s="78">
        <v>4</v>
      </c>
      <c r="L102" s="78">
        <v>2.25</v>
      </c>
      <c r="M102" s="78">
        <v>7.25</v>
      </c>
      <c r="N102" s="78">
        <v>0.34</v>
      </c>
      <c r="O102" s="80">
        <f t="shared" si="21"/>
        <v>65.25</v>
      </c>
      <c r="P102" s="79">
        <v>144</v>
      </c>
      <c r="Q102" s="78">
        <v>13</v>
      </c>
      <c r="R102" s="78">
        <v>10.25</v>
      </c>
      <c r="S102" s="78">
        <v>10</v>
      </c>
      <c r="T102" s="78">
        <v>5.25</v>
      </c>
      <c r="U102" s="80">
        <f t="shared" si="22"/>
        <v>0.77112268518518523</v>
      </c>
      <c r="V102" s="26"/>
      <c r="W102" s="26"/>
      <c r="X102" s="26"/>
      <c r="Y102" s="26"/>
      <c r="Z102" s="81" t="s">
        <v>26</v>
      </c>
      <c r="AA102" s="26"/>
      <c r="AB102" s="14"/>
      <c r="AC102" s="15"/>
      <c r="AD102" s="15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</row>
    <row r="103" spans="1:47" ht="15" customHeight="1">
      <c r="A103" s="77" t="s">
        <v>3975</v>
      </c>
      <c r="B103" s="77" t="s">
        <v>3976</v>
      </c>
      <c r="C103" s="137" t="s">
        <v>3977</v>
      </c>
      <c r="D103" s="141">
        <v>2.29</v>
      </c>
      <c r="E103" s="141">
        <f t="shared" si="10"/>
        <v>0.91600000000000004</v>
      </c>
      <c r="F103" s="78">
        <v>1.875</v>
      </c>
      <c r="G103" s="78">
        <v>0.5</v>
      </c>
      <c r="H103" s="78">
        <v>7.25</v>
      </c>
      <c r="I103" s="78">
        <v>2.3E-2</v>
      </c>
      <c r="J103" s="79">
        <v>12</v>
      </c>
      <c r="K103" s="78">
        <v>4</v>
      </c>
      <c r="L103" s="78">
        <v>2.25</v>
      </c>
      <c r="M103" s="78">
        <v>7.25</v>
      </c>
      <c r="N103" s="78">
        <v>0.34</v>
      </c>
      <c r="O103" s="80">
        <f t="shared" si="21"/>
        <v>65.25</v>
      </c>
      <c r="P103" s="79">
        <v>144</v>
      </c>
      <c r="Q103" s="78">
        <v>13</v>
      </c>
      <c r="R103" s="78">
        <v>10.25</v>
      </c>
      <c r="S103" s="78">
        <v>10</v>
      </c>
      <c r="T103" s="78">
        <v>5.25</v>
      </c>
      <c r="U103" s="80">
        <f t="shared" si="22"/>
        <v>0.77112268518518523</v>
      </c>
      <c r="V103" s="26"/>
      <c r="W103" s="26"/>
      <c r="X103" s="26"/>
      <c r="Y103" s="26"/>
      <c r="Z103" s="81" t="s">
        <v>26</v>
      </c>
      <c r="AA103" s="26"/>
      <c r="AB103" s="14"/>
      <c r="AC103" s="15"/>
      <c r="AD103" s="15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</row>
    <row r="104" spans="1:47" ht="15" customHeight="1">
      <c r="A104" s="77" t="s">
        <v>3980</v>
      </c>
      <c r="B104" s="77" t="s">
        <v>3981</v>
      </c>
      <c r="C104" s="137" t="s">
        <v>3982</v>
      </c>
      <c r="D104" s="141">
        <v>2.29</v>
      </c>
      <c r="E104" s="141">
        <f t="shared" si="10"/>
        <v>0.91600000000000004</v>
      </c>
      <c r="F104" s="78">
        <v>1.875</v>
      </c>
      <c r="G104" s="78">
        <v>0.5</v>
      </c>
      <c r="H104" s="78">
        <v>7.25</v>
      </c>
      <c r="I104" s="78">
        <v>2.3E-2</v>
      </c>
      <c r="J104" s="79">
        <v>12</v>
      </c>
      <c r="K104" s="78">
        <v>4</v>
      </c>
      <c r="L104" s="78">
        <v>2.25</v>
      </c>
      <c r="M104" s="78">
        <v>7.25</v>
      </c>
      <c r="N104" s="78">
        <v>0.34</v>
      </c>
      <c r="O104" s="80">
        <f t="shared" si="21"/>
        <v>65.25</v>
      </c>
      <c r="P104" s="79">
        <v>144</v>
      </c>
      <c r="Q104" s="78">
        <v>13</v>
      </c>
      <c r="R104" s="78">
        <v>10.25</v>
      </c>
      <c r="S104" s="78">
        <v>10</v>
      </c>
      <c r="T104" s="78">
        <v>5.25</v>
      </c>
      <c r="U104" s="80">
        <f t="shared" si="22"/>
        <v>0.77112268518518523</v>
      </c>
      <c r="V104" s="26"/>
      <c r="W104" s="26"/>
      <c r="X104" s="26"/>
      <c r="Y104" s="26"/>
      <c r="Z104" s="81" t="s">
        <v>26</v>
      </c>
      <c r="AA104" s="26"/>
      <c r="AB104" s="14"/>
      <c r="AC104" s="15"/>
      <c r="AD104" s="15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</row>
    <row r="105" spans="1:47" ht="15" customHeight="1">
      <c r="A105" s="77" t="s">
        <v>3986</v>
      </c>
      <c r="B105" s="77" t="s">
        <v>3987</v>
      </c>
      <c r="C105" s="137" t="s">
        <v>3988</v>
      </c>
      <c r="D105" s="141">
        <v>2.29</v>
      </c>
      <c r="E105" s="141">
        <f t="shared" si="10"/>
        <v>0.91600000000000004</v>
      </c>
      <c r="F105" s="78">
        <v>1.875</v>
      </c>
      <c r="G105" s="78">
        <v>0.5</v>
      </c>
      <c r="H105" s="78">
        <v>7.25</v>
      </c>
      <c r="I105" s="78">
        <v>2.3E-2</v>
      </c>
      <c r="J105" s="79">
        <v>12</v>
      </c>
      <c r="K105" s="78">
        <v>4</v>
      </c>
      <c r="L105" s="78">
        <v>2.25</v>
      </c>
      <c r="M105" s="78">
        <v>7.25</v>
      </c>
      <c r="N105" s="78">
        <v>0.34</v>
      </c>
      <c r="O105" s="80">
        <f t="shared" si="21"/>
        <v>65.25</v>
      </c>
      <c r="P105" s="79">
        <v>144</v>
      </c>
      <c r="Q105" s="78">
        <v>13</v>
      </c>
      <c r="R105" s="78">
        <v>10.25</v>
      </c>
      <c r="S105" s="78">
        <v>10</v>
      </c>
      <c r="T105" s="78">
        <v>5.25</v>
      </c>
      <c r="U105" s="80">
        <f t="shared" si="22"/>
        <v>0.77112268518518523</v>
      </c>
      <c r="V105" s="26"/>
      <c r="W105" s="26"/>
      <c r="X105" s="26"/>
      <c r="Y105" s="26"/>
      <c r="Z105" s="81" t="s">
        <v>26</v>
      </c>
      <c r="AA105" s="26"/>
      <c r="AB105" s="14"/>
      <c r="AC105" s="15"/>
      <c r="AD105" s="15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</row>
    <row r="106" spans="1:47" ht="15" customHeight="1">
      <c r="A106" s="77" t="s">
        <v>3992</v>
      </c>
      <c r="B106" s="77" t="s">
        <v>3993</v>
      </c>
      <c r="C106" s="137" t="s">
        <v>3994</v>
      </c>
      <c r="D106" s="141">
        <v>2.29</v>
      </c>
      <c r="E106" s="141">
        <f t="shared" si="10"/>
        <v>0.91600000000000004</v>
      </c>
      <c r="F106" s="78">
        <v>1.875</v>
      </c>
      <c r="G106" s="78">
        <v>0.5</v>
      </c>
      <c r="H106" s="78">
        <v>7.25</v>
      </c>
      <c r="I106" s="78">
        <v>2.3E-2</v>
      </c>
      <c r="J106" s="79">
        <v>12</v>
      </c>
      <c r="K106" s="78">
        <v>4</v>
      </c>
      <c r="L106" s="78">
        <v>2.25</v>
      </c>
      <c r="M106" s="78">
        <v>7.25</v>
      </c>
      <c r="N106" s="78">
        <v>0.34</v>
      </c>
      <c r="O106" s="80">
        <f t="shared" si="21"/>
        <v>65.25</v>
      </c>
      <c r="P106" s="79">
        <v>144</v>
      </c>
      <c r="Q106" s="78">
        <v>13</v>
      </c>
      <c r="R106" s="78">
        <v>10.25</v>
      </c>
      <c r="S106" s="78">
        <v>10</v>
      </c>
      <c r="T106" s="78">
        <v>5.25</v>
      </c>
      <c r="U106" s="80">
        <f t="shared" si="22"/>
        <v>0.77112268518518523</v>
      </c>
      <c r="V106" s="26"/>
      <c r="W106" s="26"/>
      <c r="X106" s="26"/>
      <c r="Y106" s="26"/>
      <c r="Z106" s="81" t="s">
        <v>26</v>
      </c>
      <c r="AA106" s="26"/>
      <c r="AB106" s="14"/>
      <c r="AC106" s="15"/>
      <c r="AD106" s="15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</row>
    <row r="107" spans="1:47" ht="15" customHeight="1">
      <c r="A107" s="77" t="s">
        <v>4007</v>
      </c>
      <c r="B107" s="77" t="s">
        <v>4008</v>
      </c>
      <c r="C107" s="137" t="s">
        <v>4009</v>
      </c>
      <c r="D107" s="141">
        <v>2.29</v>
      </c>
      <c r="E107" s="141">
        <f t="shared" si="10"/>
        <v>0.91600000000000004</v>
      </c>
      <c r="F107" s="78">
        <v>1.875</v>
      </c>
      <c r="G107" s="78">
        <v>0.5</v>
      </c>
      <c r="H107" s="78">
        <v>7.25</v>
      </c>
      <c r="I107" s="78">
        <v>2.3E-2</v>
      </c>
      <c r="J107" s="79">
        <v>12</v>
      </c>
      <c r="K107" s="78">
        <v>4</v>
      </c>
      <c r="L107" s="78">
        <v>2.25</v>
      </c>
      <c r="M107" s="78">
        <v>7.25</v>
      </c>
      <c r="N107" s="78">
        <v>0.34</v>
      </c>
      <c r="O107" s="80">
        <f t="shared" si="21"/>
        <v>65.25</v>
      </c>
      <c r="P107" s="79">
        <v>144</v>
      </c>
      <c r="Q107" s="78">
        <v>13</v>
      </c>
      <c r="R107" s="78">
        <v>10.25</v>
      </c>
      <c r="S107" s="78">
        <v>10</v>
      </c>
      <c r="T107" s="78">
        <v>5.25</v>
      </c>
      <c r="U107" s="80">
        <f t="shared" si="22"/>
        <v>0.77112268518518523</v>
      </c>
      <c r="V107" s="26"/>
      <c r="W107" s="26"/>
      <c r="X107" s="26"/>
      <c r="Y107" s="26"/>
      <c r="Z107" s="81" t="s">
        <v>26</v>
      </c>
      <c r="AA107" s="26"/>
      <c r="AB107" s="14"/>
      <c r="AC107" s="15"/>
      <c r="AD107" s="15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</row>
    <row r="108" spans="1:47" ht="15" customHeight="1">
      <c r="A108" s="77" t="s">
        <v>4014</v>
      </c>
      <c r="B108" s="77" t="s">
        <v>4015</v>
      </c>
      <c r="C108" s="137" t="s">
        <v>4016</v>
      </c>
      <c r="D108" s="141">
        <v>2.29</v>
      </c>
      <c r="E108" s="141">
        <f t="shared" si="10"/>
        <v>0.91600000000000004</v>
      </c>
      <c r="F108" s="78">
        <v>1.875</v>
      </c>
      <c r="G108" s="78">
        <v>0.5</v>
      </c>
      <c r="H108" s="78">
        <v>7.25</v>
      </c>
      <c r="I108" s="78">
        <v>2.3E-2</v>
      </c>
      <c r="J108" s="79">
        <v>12</v>
      </c>
      <c r="K108" s="78">
        <v>4</v>
      </c>
      <c r="L108" s="78">
        <v>2.25</v>
      </c>
      <c r="M108" s="78">
        <v>7.25</v>
      </c>
      <c r="N108" s="78">
        <v>0.34</v>
      </c>
      <c r="O108" s="80">
        <f t="shared" si="21"/>
        <v>65.25</v>
      </c>
      <c r="P108" s="79">
        <v>144</v>
      </c>
      <c r="Q108" s="78">
        <v>13</v>
      </c>
      <c r="R108" s="78">
        <v>10.25</v>
      </c>
      <c r="S108" s="78">
        <v>10</v>
      </c>
      <c r="T108" s="78">
        <v>5.25</v>
      </c>
      <c r="U108" s="80">
        <f t="shared" si="22"/>
        <v>0.77112268518518523</v>
      </c>
      <c r="V108" s="26"/>
      <c r="W108" s="26"/>
      <c r="X108" s="26"/>
      <c r="Y108" s="26"/>
      <c r="Z108" s="81" t="s">
        <v>26</v>
      </c>
      <c r="AA108" s="26"/>
      <c r="AB108" s="14"/>
      <c r="AC108" s="15"/>
      <c r="AD108" s="15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</row>
    <row r="109" spans="1:47" ht="15" customHeight="1">
      <c r="A109" s="77" t="s">
        <v>3941</v>
      </c>
      <c r="B109" s="77" t="s">
        <v>3942</v>
      </c>
      <c r="C109" s="137" t="s">
        <v>3943</v>
      </c>
      <c r="D109" s="141">
        <v>2.29</v>
      </c>
      <c r="E109" s="141">
        <f t="shared" si="10"/>
        <v>0.91600000000000004</v>
      </c>
      <c r="F109" s="78">
        <v>1.875</v>
      </c>
      <c r="G109" s="78">
        <v>0.5</v>
      </c>
      <c r="H109" s="78">
        <v>7.25</v>
      </c>
      <c r="I109" s="78">
        <v>2.3E-2</v>
      </c>
      <c r="J109" s="79">
        <v>12</v>
      </c>
      <c r="K109" s="78">
        <v>4</v>
      </c>
      <c r="L109" s="78">
        <v>2.25</v>
      </c>
      <c r="M109" s="78">
        <v>7.25</v>
      </c>
      <c r="N109" s="78">
        <v>0.34</v>
      </c>
      <c r="O109" s="80">
        <f t="shared" si="21"/>
        <v>65.25</v>
      </c>
      <c r="P109" s="79">
        <v>144</v>
      </c>
      <c r="Q109" s="78">
        <v>13</v>
      </c>
      <c r="R109" s="78">
        <v>10.25</v>
      </c>
      <c r="S109" s="78">
        <v>10</v>
      </c>
      <c r="T109" s="78">
        <v>5.25</v>
      </c>
      <c r="U109" s="80">
        <f t="shared" si="22"/>
        <v>0.77112268518518523</v>
      </c>
      <c r="V109" s="26"/>
      <c r="W109" s="26"/>
      <c r="X109" s="26"/>
      <c r="Y109" s="26"/>
      <c r="Z109" s="81" t="s">
        <v>26</v>
      </c>
      <c r="AA109" s="26"/>
      <c r="AB109" s="14"/>
      <c r="AC109" s="15"/>
      <c r="AD109" s="15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</row>
    <row r="110" spans="1:47" ht="15" customHeight="1">
      <c r="A110" s="77" t="s">
        <v>3947</v>
      </c>
      <c r="B110" s="77" t="s">
        <v>3948</v>
      </c>
      <c r="C110" s="137" t="s">
        <v>3949</v>
      </c>
      <c r="D110" s="141">
        <v>2.29</v>
      </c>
      <c r="E110" s="141">
        <f t="shared" si="10"/>
        <v>0.91600000000000004</v>
      </c>
      <c r="F110" s="78">
        <v>1.875</v>
      </c>
      <c r="G110" s="78">
        <v>0.5</v>
      </c>
      <c r="H110" s="78">
        <v>7.25</v>
      </c>
      <c r="I110" s="78">
        <v>2.3E-2</v>
      </c>
      <c r="J110" s="79">
        <v>12</v>
      </c>
      <c r="K110" s="78">
        <v>4</v>
      </c>
      <c r="L110" s="78">
        <v>2.25</v>
      </c>
      <c r="M110" s="78">
        <v>7.25</v>
      </c>
      <c r="N110" s="78">
        <v>0.34</v>
      </c>
      <c r="O110" s="80">
        <f t="shared" si="21"/>
        <v>65.25</v>
      </c>
      <c r="P110" s="79">
        <v>144</v>
      </c>
      <c r="Q110" s="78">
        <v>13</v>
      </c>
      <c r="R110" s="78">
        <v>10.25</v>
      </c>
      <c r="S110" s="78">
        <v>10</v>
      </c>
      <c r="T110" s="78">
        <v>5.25</v>
      </c>
      <c r="U110" s="80">
        <f t="shared" si="22"/>
        <v>0.77112268518518523</v>
      </c>
      <c r="V110" s="26"/>
      <c r="W110" s="26"/>
      <c r="X110" s="26"/>
      <c r="Y110" s="26"/>
      <c r="Z110" s="81" t="s">
        <v>26</v>
      </c>
      <c r="AA110" s="26"/>
      <c r="AB110" s="14"/>
      <c r="AC110" s="15"/>
      <c r="AD110" s="15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</row>
    <row r="111" spans="1:47" ht="15" customHeight="1">
      <c r="A111" s="77" t="s">
        <v>3950</v>
      </c>
      <c r="B111" s="77" t="s">
        <v>3951</v>
      </c>
      <c r="C111" s="137" t="s">
        <v>3952</v>
      </c>
      <c r="D111" s="141">
        <v>2.29</v>
      </c>
      <c r="E111" s="141">
        <f t="shared" si="10"/>
        <v>0.91600000000000004</v>
      </c>
      <c r="F111" s="78">
        <v>1.875</v>
      </c>
      <c r="G111" s="78">
        <v>0.5</v>
      </c>
      <c r="H111" s="78">
        <v>7.25</v>
      </c>
      <c r="I111" s="78">
        <v>2.3E-2</v>
      </c>
      <c r="J111" s="79">
        <v>12</v>
      </c>
      <c r="K111" s="78">
        <v>4</v>
      </c>
      <c r="L111" s="78">
        <v>2.25</v>
      </c>
      <c r="M111" s="78">
        <v>7.25</v>
      </c>
      <c r="N111" s="78">
        <v>0.34</v>
      </c>
      <c r="O111" s="80">
        <f t="shared" ref="O111" si="23">K111*L111*M111</f>
        <v>65.25</v>
      </c>
      <c r="P111" s="79">
        <v>144</v>
      </c>
      <c r="Q111" s="78">
        <v>13</v>
      </c>
      <c r="R111" s="78">
        <v>10.25</v>
      </c>
      <c r="S111" s="78">
        <v>10</v>
      </c>
      <c r="T111" s="78">
        <v>5.25</v>
      </c>
      <c r="U111" s="80">
        <f t="shared" ref="U111" si="24">Q111*R111*S111/1728</f>
        <v>0.77112268518518523</v>
      </c>
      <c r="V111" s="26"/>
      <c r="W111" s="26"/>
      <c r="X111" s="26"/>
      <c r="Y111" s="26"/>
      <c r="Z111" s="81" t="s">
        <v>26</v>
      </c>
      <c r="AA111" s="26"/>
      <c r="AB111" s="14"/>
      <c r="AC111" s="15"/>
      <c r="AD111" s="15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</row>
    <row r="112" spans="1:47" s="72" customFormat="1" ht="15" customHeight="1">
      <c r="A112" s="121" t="s">
        <v>5737</v>
      </c>
      <c r="B112" s="121" t="s">
        <v>5719</v>
      </c>
      <c r="C112" s="139" t="s">
        <v>5741</v>
      </c>
      <c r="D112" s="122">
        <v>2.29</v>
      </c>
      <c r="E112" s="141">
        <f t="shared" si="10"/>
        <v>0.91600000000000004</v>
      </c>
      <c r="F112" s="123">
        <v>1.875</v>
      </c>
      <c r="G112" s="123">
        <v>0.5</v>
      </c>
      <c r="H112" s="123">
        <v>7.25</v>
      </c>
      <c r="I112" s="123">
        <v>2.3E-2</v>
      </c>
      <c r="J112" s="124">
        <v>12</v>
      </c>
      <c r="K112" s="123">
        <v>4</v>
      </c>
      <c r="L112" s="123">
        <v>2.25</v>
      </c>
      <c r="M112" s="123">
        <v>7.25</v>
      </c>
      <c r="N112" s="123">
        <v>0.34</v>
      </c>
      <c r="O112" s="125">
        <f t="shared" si="21"/>
        <v>65.25</v>
      </c>
      <c r="P112" s="124">
        <v>144</v>
      </c>
      <c r="Q112" s="123">
        <v>13</v>
      </c>
      <c r="R112" s="123">
        <v>10.25</v>
      </c>
      <c r="S112" s="123">
        <v>10</v>
      </c>
      <c r="T112" s="123">
        <v>5.25</v>
      </c>
      <c r="U112" s="125">
        <f t="shared" si="22"/>
        <v>0.77112268518518523</v>
      </c>
      <c r="V112" s="126"/>
      <c r="W112" s="126"/>
      <c r="X112" s="126"/>
      <c r="Y112" s="126"/>
      <c r="Z112" s="127" t="s">
        <v>26</v>
      </c>
      <c r="AA112" s="126"/>
      <c r="AB112" s="128"/>
      <c r="AC112" s="129"/>
      <c r="AD112" s="129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</row>
    <row r="113" spans="1:47" ht="15" customHeight="1">
      <c r="A113" s="77" t="s">
        <v>3956</v>
      </c>
      <c r="B113" s="77" t="s">
        <v>3957</v>
      </c>
      <c r="C113" s="137" t="s">
        <v>5611</v>
      </c>
      <c r="D113" s="141">
        <v>2.29</v>
      </c>
      <c r="E113" s="141">
        <f t="shared" si="10"/>
        <v>0.91600000000000004</v>
      </c>
      <c r="F113" s="78">
        <v>1.875</v>
      </c>
      <c r="G113" s="78">
        <v>0.5</v>
      </c>
      <c r="H113" s="78">
        <v>7.25</v>
      </c>
      <c r="I113" s="78">
        <v>2.3E-2</v>
      </c>
      <c r="J113" s="79">
        <v>12</v>
      </c>
      <c r="K113" s="78">
        <v>4</v>
      </c>
      <c r="L113" s="78">
        <v>2.25</v>
      </c>
      <c r="M113" s="78">
        <v>7.25</v>
      </c>
      <c r="N113" s="78">
        <v>0.34</v>
      </c>
      <c r="O113" s="80">
        <f t="shared" si="21"/>
        <v>65.25</v>
      </c>
      <c r="P113" s="79">
        <v>144</v>
      </c>
      <c r="Q113" s="78">
        <v>13</v>
      </c>
      <c r="R113" s="78">
        <v>10.25</v>
      </c>
      <c r="S113" s="78">
        <v>10</v>
      </c>
      <c r="T113" s="78">
        <v>5.25</v>
      </c>
      <c r="U113" s="80">
        <f t="shared" si="22"/>
        <v>0.77112268518518523</v>
      </c>
      <c r="V113" s="26"/>
      <c r="W113" s="26"/>
      <c r="X113" s="26"/>
      <c r="Y113" s="26"/>
      <c r="Z113" s="81" t="s">
        <v>26</v>
      </c>
      <c r="AA113" s="26"/>
      <c r="AB113" s="14"/>
      <c r="AC113" s="15"/>
      <c r="AD113" s="15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</row>
    <row r="114" spans="1:47" ht="15" customHeight="1">
      <c r="A114" s="77" t="s">
        <v>3958</v>
      </c>
      <c r="B114" s="77" t="s">
        <v>3959</v>
      </c>
      <c r="C114" s="137" t="s">
        <v>3960</v>
      </c>
      <c r="D114" s="141">
        <v>2.29</v>
      </c>
      <c r="E114" s="141">
        <f t="shared" si="10"/>
        <v>0.91600000000000004</v>
      </c>
      <c r="F114" s="78">
        <v>1.875</v>
      </c>
      <c r="G114" s="78">
        <v>0.5</v>
      </c>
      <c r="H114" s="78">
        <v>7.25</v>
      </c>
      <c r="I114" s="78">
        <v>2.3E-2</v>
      </c>
      <c r="J114" s="79">
        <v>12</v>
      </c>
      <c r="K114" s="78">
        <v>4</v>
      </c>
      <c r="L114" s="78">
        <v>2.25</v>
      </c>
      <c r="M114" s="78">
        <v>7.25</v>
      </c>
      <c r="N114" s="78">
        <v>0.34</v>
      </c>
      <c r="O114" s="80">
        <f t="shared" ref="O114" si="25">K114*L114*M114</f>
        <v>65.25</v>
      </c>
      <c r="P114" s="79">
        <v>144</v>
      </c>
      <c r="Q114" s="78">
        <v>13</v>
      </c>
      <c r="R114" s="78">
        <v>10.25</v>
      </c>
      <c r="S114" s="78">
        <v>10</v>
      </c>
      <c r="T114" s="78">
        <v>5.25</v>
      </c>
      <c r="U114" s="80">
        <f t="shared" ref="U114" si="26">Q114*R114*S114/1728</f>
        <v>0.77112268518518523</v>
      </c>
      <c r="V114" s="26"/>
      <c r="W114" s="26"/>
      <c r="X114" s="26"/>
      <c r="Y114" s="26"/>
      <c r="Z114" s="81" t="s">
        <v>26</v>
      </c>
      <c r="AA114" s="26"/>
      <c r="AB114" s="14"/>
      <c r="AC114" s="15"/>
      <c r="AD114" s="15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</row>
    <row r="115" spans="1:47" s="72" customFormat="1" ht="15" customHeight="1">
      <c r="A115" s="121" t="s">
        <v>5738</v>
      </c>
      <c r="B115" s="121" t="s">
        <v>5739</v>
      </c>
      <c r="C115" s="139" t="s">
        <v>5740</v>
      </c>
      <c r="D115" s="122">
        <v>2.29</v>
      </c>
      <c r="E115" s="141">
        <f t="shared" si="10"/>
        <v>0.91600000000000004</v>
      </c>
      <c r="F115" s="123">
        <v>1.875</v>
      </c>
      <c r="G115" s="123">
        <v>0.5</v>
      </c>
      <c r="H115" s="123">
        <v>7.25</v>
      </c>
      <c r="I115" s="123">
        <v>2.3E-2</v>
      </c>
      <c r="J115" s="124">
        <v>12</v>
      </c>
      <c r="K115" s="123">
        <v>4</v>
      </c>
      <c r="L115" s="123">
        <v>2.25</v>
      </c>
      <c r="M115" s="123">
        <v>7.25</v>
      </c>
      <c r="N115" s="123">
        <v>0.34</v>
      </c>
      <c r="O115" s="125">
        <f t="shared" si="21"/>
        <v>65.25</v>
      </c>
      <c r="P115" s="124">
        <v>144</v>
      </c>
      <c r="Q115" s="123">
        <v>13</v>
      </c>
      <c r="R115" s="123">
        <v>10.25</v>
      </c>
      <c r="S115" s="123">
        <v>10</v>
      </c>
      <c r="T115" s="123">
        <v>5.25</v>
      </c>
      <c r="U115" s="125">
        <f t="shared" si="22"/>
        <v>0.77112268518518523</v>
      </c>
      <c r="V115" s="126"/>
      <c r="W115" s="126"/>
      <c r="X115" s="126"/>
      <c r="Y115" s="126"/>
      <c r="Z115" s="127" t="s">
        <v>26</v>
      </c>
      <c r="AA115" s="126"/>
      <c r="AB115" s="128"/>
      <c r="AC115" s="129"/>
      <c r="AD115" s="129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</row>
    <row r="116" spans="1:47" ht="15" customHeight="1">
      <c r="A116" s="77" t="s">
        <v>3961</v>
      </c>
      <c r="B116" s="77" t="s">
        <v>3962</v>
      </c>
      <c r="C116" s="137" t="s">
        <v>3963</v>
      </c>
      <c r="D116" s="141">
        <v>2.29</v>
      </c>
      <c r="E116" s="141">
        <f t="shared" si="10"/>
        <v>0.91600000000000004</v>
      </c>
      <c r="F116" s="78">
        <v>1.875</v>
      </c>
      <c r="G116" s="78">
        <v>0.5</v>
      </c>
      <c r="H116" s="78">
        <v>7.25</v>
      </c>
      <c r="I116" s="78">
        <v>2.3E-2</v>
      </c>
      <c r="J116" s="79">
        <v>12</v>
      </c>
      <c r="K116" s="78">
        <v>4</v>
      </c>
      <c r="L116" s="78">
        <v>2.25</v>
      </c>
      <c r="M116" s="78">
        <v>7.25</v>
      </c>
      <c r="N116" s="78">
        <v>0.34</v>
      </c>
      <c r="O116" s="80">
        <f t="shared" si="21"/>
        <v>65.25</v>
      </c>
      <c r="P116" s="79">
        <v>144</v>
      </c>
      <c r="Q116" s="78">
        <v>13</v>
      </c>
      <c r="R116" s="78">
        <v>10.25</v>
      </c>
      <c r="S116" s="78">
        <v>10</v>
      </c>
      <c r="T116" s="78">
        <v>5.25</v>
      </c>
      <c r="U116" s="80">
        <f t="shared" si="22"/>
        <v>0.77112268518518523</v>
      </c>
      <c r="V116" s="26"/>
      <c r="W116" s="26"/>
      <c r="X116" s="26"/>
      <c r="Y116" s="26"/>
      <c r="Z116" s="81" t="s">
        <v>26</v>
      </c>
      <c r="AA116" s="26"/>
      <c r="AB116" s="14"/>
      <c r="AC116" s="15"/>
      <c r="AD116" s="15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</row>
    <row r="117" spans="1:47" ht="15" customHeight="1">
      <c r="A117" s="77" t="s">
        <v>3964</v>
      </c>
      <c r="B117" s="77" t="s">
        <v>3965</v>
      </c>
      <c r="C117" s="137" t="s">
        <v>5614</v>
      </c>
      <c r="D117" s="141">
        <v>2.29</v>
      </c>
      <c r="E117" s="141">
        <f t="shared" si="10"/>
        <v>0.91600000000000004</v>
      </c>
      <c r="F117" s="78">
        <v>1.875</v>
      </c>
      <c r="G117" s="78">
        <v>0.5</v>
      </c>
      <c r="H117" s="78">
        <v>7.25</v>
      </c>
      <c r="I117" s="78">
        <v>2.3E-2</v>
      </c>
      <c r="J117" s="79">
        <v>12</v>
      </c>
      <c r="K117" s="78">
        <v>4</v>
      </c>
      <c r="L117" s="78">
        <v>2.25</v>
      </c>
      <c r="M117" s="78">
        <v>7.25</v>
      </c>
      <c r="N117" s="78">
        <v>0.34</v>
      </c>
      <c r="O117" s="80">
        <f t="shared" si="21"/>
        <v>65.25</v>
      </c>
      <c r="P117" s="79">
        <v>144</v>
      </c>
      <c r="Q117" s="78">
        <v>13</v>
      </c>
      <c r="R117" s="78">
        <v>10.25</v>
      </c>
      <c r="S117" s="78">
        <v>10</v>
      </c>
      <c r="T117" s="78">
        <v>5.25</v>
      </c>
      <c r="U117" s="80">
        <f t="shared" si="22"/>
        <v>0.77112268518518523</v>
      </c>
      <c r="V117" s="26"/>
      <c r="W117" s="26"/>
      <c r="X117" s="26"/>
      <c r="Y117" s="26"/>
      <c r="Z117" s="81" t="s">
        <v>26</v>
      </c>
      <c r="AA117" s="26"/>
      <c r="AB117" s="14"/>
      <c r="AC117" s="15"/>
      <c r="AD117" s="15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</row>
    <row r="118" spans="1:47" ht="15" customHeight="1">
      <c r="A118" s="77" t="s">
        <v>3969</v>
      </c>
      <c r="B118" s="77" t="s">
        <v>3970</v>
      </c>
      <c r="C118" s="137" t="s">
        <v>3971</v>
      </c>
      <c r="D118" s="141">
        <v>2.29</v>
      </c>
      <c r="E118" s="141">
        <f t="shared" si="10"/>
        <v>0.91600000000000004</v>
      </c>
      <c r="F118" s="78">
        <v>1.875</v>
      </c>
      <c r="G118" s="78">
        <v>0.5</v>
      </c>
      <c r="H118" s="78">
        <v>7.25</v>
      </c>
      <c r="I118" s="78">
        <v>2.3E-2</v>
      </c>
      <c r="J118" s="79">
        <v>12</v>
      </c>
      <c r="K118" s="78">
        <v>4</v>
      </c>
      <c r="L118" s="78">
        <v>2.25</v>
      </c>
      <c r="M118" s="78">
        <v>7.25</v>
      </c>
      <c r="N118" s="78">
        <v>0.34</v>
      </c>
      <c r="O118" s="80">
        <f t="shared" si="21"/>
        <v>65.25</v>
      </c>
      <c r="P118" s="79">
        <v>144</v>
      </c>
      <c r="Q118" s="78">
        <v>13</v>
      </c>
      <c r="R118" s="78">
        <v>10.25</v>
      </c>
      <c r="S118" s="78">
        <v>10</v>
      </c>
      <c r="T118" s="78">
        <v>5.25</v>
      </c>
      <c r="U118" s="80">
        <f t="shared" si="22"/>
        <v>0.77112268518518523</v>
      </c>
      <c r="V118" s="26"/>
      <c r="W118" s="26"/>
      <c r="X118" s="26"/>
      <c r="Y118" s="26"/>
      <c r="Z118" s="81" t="s">
        <v>26</v>
      </c>
      <c r="AA118" s="26"/>
      <c r="AB118" s="14"/>
      <c r="AC118" s="15"/>
      <c r="AD118" s="15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</row>
    <row r="119" spans="1:47" ht="15" customHeight="1">
      <c r="A119" s="77" t="s">
        <v>3972</v>
      </c>
      <c r="B119" s="77" t="s">
        <v>3973</v>
      </c>
      <c r="C119" s="137" t="s">
        <v>3974</v>
      </c>
      <c r="D119" s="141">
        <v>2.29</v>
      </c>
      <c r="E119" s="141">
        <f t="shared" si="10"/>
        <v>0.91600000000000004</v>
      </c>
      <c r="F119" s="78">
        <v>1.875</v>
      </c>
      <c r="G119" s="78">
        <v>0.5</v>
      </c>
      <c r="H119" s="78">
        <v>7.25</v>
      </c>
      <c r="I119" s="78">
        <v>2.3E-2</v>
      </c>
      <c r="J119" s="79">
        <v>12</v>
      </c>
      <c r="K119" s="78">
        <v>4</v>
      </c>
      <c r="L119" s="78">
        <v>2.25</v>
      </c>
      <c r="M119" s="78">
        <v>7.25</v>
      </c>
      <c r="N119" s="78">
        <v>0.34</v>
      </c>
      <c r="O119" s="80">
        <f t="shared" si="21"/>
        <v>65.25</v>
      </c>
      <c r="P119" s="79">
        <v>144</v>
      </c>
      <c r="Q119" s="78">
        <v>13</v>
      </c>
      <c r="R119" s="78">
        <v>10.25</v>
      </c>
      <c r="S119" s="78">
        <v>10</v>
      </c>
      <c r="T119" s="78">
        <v>5.25</v>
      </c>
      <c r="U119" s="80">
        <f t="shared" si="22"/>
        <v>0.77112268518518523</v>
      </c>
      <c r="V119" s="26"/>
      <c r="W119" s="26"/>
      <c r="X119" s="26"/>
      <c r="Y119" s="26"/>
      <c r="Z119" s="81" t="s">
        <v>26</v>
      </c>
      <c r="AA119" s="26"/>
      <c r="AB119" s="14"/>
      <c r="AC119" s="15"/>
      <c r="AD119" s="15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</row>
    <row r="120" spans="1:47" ht="15" customHeight="1">
      <c r="A120" s="77" t="s">
        <v>3978</v>
      </c>
      <c r="B120" s="77" t="s">
        <v>3979</v>
      </c>
      <c r="C120" s="137" t="s">
        <v>5616</v>
      </c>
      <c r="D120" s="141">
        <v>2.29</v>
      </c>
      <c r="E120" s="141">
        <f t="shared" si="10"/>
        <v>0.91600000000000004</v>
      </c>
      <c r="F120" s="78">
        <v>1.875</v>
      </c>
      <c r="G120" s="78">
        <v>0.5</v>
      </c>
      <c r="H120" s="78">
        <v>7.25</v>
      </c>
      <c r="I120" s="78">
        <v>2.3E-2</v>
      </c>
      <c r="J120" s="79">
        <v>12</v>
      </c>
      <c r="K120" s="78">
        <v>4</v>
      </c>
      <c r="L120" s="78">
        <v>2.25</v>
      </c>
      <c r="M120" s="78">
        <v>7.25</v>
      </c>
      <c r="N120" s="78">
        <v>0.34</v>
      </c>
      <c r="O120" s="80">
        <f t="shared" si="21"/>
        <v>65.25</v>
      </c>
      <c r="P120" s="79">
        <v>144</v>
      </c>
      <c r="Q120" s="78">
        <v>13</v>
      </c>
      <c r="R120" s="78">
        <v>10.25</v>
      </c>
      <c r="S120" s="78">
        <v>10</v>
      </c>
      <c r="T120" s="78">
        <v>5.25</v>
      </c>
      <c r="U120" s="80">
        <f t="shared" si="22"/>
        <v>0.77112268518518523</v>
      </c>
      <c r="V120" s="26"/>
      <c r="W120" s="26"/>
      <c r="X120" s="26"/>
      <c r="Y120" s="26"/>
      <c r="Z120" s="81" t="s">
        <v>26</v>
      </c>
      <c r="AA120" s="26"/>
      <c r="AB120" s="14"/>
      <c r="AC120" s="15"/>
      <c r="AD120" s="15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</row>
    <row r="121" spans="1:47" ht="15" customHeight="1">
      <c r="A121" s="77" t="s">
        <v>3983</v>
      </c>
      <c r="B121" s="77" t="s">
        <v>3984</v>
      </c>
      <c r="C121" s="137" t="s">
        <v>3985</v>
      </c>
      <c r="D121" s="141">
        <v>2.29</v>
      </c>
      <c r="E121" s="141">
        <f t="shared" si="10"/>
        <v>0.91600000000000004</v>
      </c>
      <c r="F121" s="78">
        <v>1.875</v>
      </c>
      <c r="G121" s="78">
        <v>0.5</v>
      </c>
      <c r="H121" s="78">
        <v>7.25</v>
      </c>
      <c r="I121" s="78">
        <v>2.3E-2</v>
      </c>
      <c r="J121" s="79">
        <v>12</v>
      </c>
      <c r="K121" s="78">
        <v>4</v>
      </c>
      <c r="L121" s="78">
        <v>2.25</v>
      </c>
      <c r="M121" s="78">
        <v>7.25</v>
      </c>
      <c r="N121" s="78">
        <v>0.34</v>
      </c>
      <c r="O121" s="80">
        <f t="shared" si="21"/>
        <v>65.25</v>
      </c>
      <c r="P121" s="79">
        <v>144</v>
      </c>
      <c r="Q121" s="78">
        <v>13</v>
      </c>
      <c r="R121" s="78">
        <v>10.25</v>
      </c>
      <c r="S121" s="78">
        <v>10</v>
      </c>
      <c r="T121" s="78">
        <v>5.25</v>
      </c>
      <c r="U121" s="80">
        <f t="shared" si="22"/>
        <v>0.77112268518518523</v>
      </c>
      <c r="V121" s="26"/>
      <c r="W121" s="26"/>
      <c r="X121" s="26"/>
      <c r="Y121" s="26"/>
      <c r="Z121" s="81" t="s">
        <v>26</v>
      </c>
      <c r="AA121" s="26"/>
      <c r="AB121" s="14"/>
      <c r="AC121" s="15"/>
      <c r="AD121" s="15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</row>
    <row r="122" spans="1:47" ht="15" customHeight="1">
      <c r="A122" s="77" t="s">
        <v>3989</v>
      </c>
      <c r="B122" s="77" t="s">
        <v>3990</v>
      </c>
      <c r="C122" s="137" t="s">
        <v>3991</v>
      </c>
      <c r="D122" s="141">
        <v>2.29</v>
      </c>
      <c r="E122" s="141">
        <f t="shared" si="10"/>
        <v>0.91600000000000004</v>
      </c>
      <c r="F122" s="78">
        <v>1.875</v>
      </c>
      <c r="G122" s="78">
        <v>0.5</v>
      </c>
      <c r="H122" s="78">
        <v>7.25</v>
      </c>
      <c r="I122" s="78">
        <v>2.3E-2</v>
      </c>
      <c r="J122" s="79">
        <v>12</v>
      </c>
      <c r="K122" s="78">
        <v>4</v>
      </c>
      <c r="L122" s="78">
        <v>2.25</v>
      </c>
      <c r="M122" s="78">
        <v>7.25</v>
      </c>
      <c r="N122" s="78">
        <v>0.34</v>
      </c>
      <c r="O122" s="80">
        <f t="shared" si="21"/>
        <v>65.25</v>
      </c>
      <c r="P122" s="79">
        <v>144</v>
      </c>
      <c r="Q122" s="78">
        <v>13</v>
      </c>
      <c r="R122" s="78">
        <v>10.25</v>
      </c>
      <c r="S122" s="78">
        <v>10</v>
      </c>
      <c r="T122" s="78">
        <v>5.25</v>
      </c>
      <c r="U122" s="80">
        <f t="shared" si="22"/>
        <v>0.77112268518518523</v>
      </c>
      <c r="V122" s="26"/>
      <c r="W122" s="26"/>
      <c r="X122" s="26"/>
      <c r="Y122" s="26"/>
      <c r="Z122" s="81" t="s">
        <v>26</v>
      </c>
      <c r="AA122" s="26"/>
      <c r="AB122" s="14"/>
      <c r="AC122" s="15"/>
      <c r="AD122" s="15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</row>
    <row r="123" spans="1:47" ht="15" customHeight="1">
      <c r="A123" s="77" t="s">
        <v>3995</v>
      </c>
      <c r="B123" s="77" t="s">
        <v>3996</v>
      </c>
      <c r="C123" s="137" t="s">
        <v>3997</v>
      </c>
      <c r="D123" s="141">
        <v>2.29</v>
      </c>
      <c r="E123" s="141">
        <f t="shared" si="10"/>
        <v>0.91600000000000004</v>
      </c>
      <c r="F123" s="78">
        <v>1.875</v>
      </c>
      <c r="G123" s="78">
        <v>0.5</v>
      </c>
      <c r="H123" s="78">
        <v>7.25</v>
      </c>
      <c r="I123" s="78">
        <v>2.3E-2</v>
      </c>
      <c r="J123" s="79">
        <v>12</v>
      </c>
      <c r="K123" s="78">
        <v>4</v>
      </c>
      <c r="L123" s="78">
        <v>2.25</v>
      </c>
      <c r="M123" s="78">
        <v>7.25</v>
      </c>
      <c r="N123" s="78">
        <v>0.34</v>
      </c>
      <c r="O123" s="80">
        <f t="shared" si="21"/>
        <v>65.25</v>
      </c>
      <c r="P123" s="79">
        <v>144</v>
      </c>
      <c r="Q123" s="78">
        <v>13</v>
      </c>
      <c r="R123" s="78">
        <v>10.25</v>
      </c>
      <c r="S123" s="78">
        <v>10</v>
      </c>
      <c r="T123" s="78">
        <v>5.25</v>
      </c>
      <c r="U123" s="80">
        <f t="shared" si="22"/>
        <v>0.77112268518518523</v>
      </c>
      <c r="V123" s="26"/>
      <c r="W123" s="26"/>
      <c r="X123" s="26"/>
      <c r="Y123" s="26"/>
      <c r="Z123" s="81" t="s">
        <v>26</v>
      </c>
      <c r="AA123" s="26"/>
      <c r="AB123" s="14"/>
      <c r="AC123" s="15"/>
      <c r="AD123" s="15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</row>
    <row r="124" spans="1:47" ht="15" customHeight="1">
      <c r="A124" s="77" t="s">
        <v>3998</v>
      </c>
      <c r="B124" s="77" t="s">
        <v>3999</v>
      </c>
      <c r="C124" s="137" t="s">
        <v>4000</v>
      </c>
      <c r="D124" s="141">
        <v>2.29</v>
      </c>
      <c r="E124" s="141">
        <f t="shared" si="10"/>
        <v>0.91600000000000004</v>
      </c>
      <c r="F124" s="78">
        <v>1.875</v>
      </c>
      <c r="G124" s="78">
        <v>0.5</v>
      </c>
      <c r="H124" s="78">
        <v>7.25</v>
      </c>
      <c r="I124" s="78">
        <v>2.3E-2</v>
      </c>
      <c r="J124" s="79">
        <v>12</v>
      </c>
      <c r="K124" s="78">
        <v>4</v>
      </c>
      <c r="L124" s="78">
        <v>2.25</v>
      </c>
      <c r="M124" s="78">
        <v>7.25</v>
      </c>
      <c r="N124" s="78">
        <v>0.34</v>
      </c>
      <c r="O124" s="80">
        <f t="shared" si="21"/>
        <v>65.25</v>
      </c>
      <c r="P124" s="79">
        <v>144</v>
      </c>
      <c r="Q124" s="78">
        <v>13</v>
      </c>
      <c r="R124" s="78">
        <v>10.25</v>
      </c>
      <c r="S124" s="78">
        <v>10</v>
      </c>
      <c r="T124" s="78">
        <v>5.25</v>
      </c>
      <c r="U124" s="80">
        <f t="shared" si="22"/>
        <v>0.77112268518518523</v>
      </c>
      <c r="V124" s="26"/>
      <c r="W124" s="26"/>
      <c r="X124" s="26"/>
      <c r="Y124" s="26"/>
      <c r="Z124" s="81" t="s">
        <v>26</v>
      </c>
      <c r="AA124" s="26"/>
      <c r="AB124" s="14"/>
      <c r="AC124" s="15"/>
      <c r="AD124" s="15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</row>
    <row r="125" spans="1:47" ht="15" customHeight="1">
      <c r="A125" s="77" t="s">
        <v>4001</v>
      </c>
      <c r="B125" s="77" t="s">
        <v>4002</v>
      </c>
      <c r="C125" s="137" t="s">
        <v>4003</v>
      </c>
      <c r="D125" s="141">
        <v>2.29</v>
      </c>
      <c r="E125" s="141">
        <f t="shared" si="10"/>
        <v>0.91600000000000004</v>
      </c>
      <c r="F125" s="78">
        <v>1.875</v>
      </c>
      <c r="G125" s="78">
        <v>0.5</v>
      </c>
      <c r="H125" s="78">
        <v>7.25</v>
      </c>
      <c r="I125" s="78">
        <v>2.3E-2</v>
      </c>
      <c r="J125" s="79">
        <v>12</v>
      </c>
      <c r="K125" s="78">
        <v>4</v>
      </c>
      <c r="L125" s="78">
        <v>2.25</v>
      </c>
      <c r="M125" s="78">
        <v>7.25</v>
      </c>
      <c r="N125" s="78">
        <v>0.34</v>
      </c>
      <c r="O125" s="80">
        <f t="shared" si="21"/>
        <v>65.25</v>
      </c>
      <c r="P125" s="79">
        <v>144</v>
      </c>
      <c r="Q125" s="78">
        <v>13</v>
      </c>
      <c r="R125" s="78">
        <v>10.25</v>
      </c>
      <c r="S125" s="78">
        <v>10</v>
      </c>
      <c r="T125" s="78">
        <v>5.25</v>
      </c>
      <c r="U125" s="80">
        <f t="shared" si="22"/>
        <v>0.77112268518518523</v>
      </c>
      <c r="V125" s="26"/>
      <c r="W125" s="26"/>
      <c r="X125" s="26"/>
      <c r="Y125" s="26"/>
      <c r="Z125" s="81" t="s">
        <v>26</v>
      </c>
      <c r="AA125" s="26"/>
      <c r="AB125" s="14"/>
      <c r="AC125" s="15"/>
      <c r="AD125" s="15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</row>
    <row r="126" spans="1:47" ht="15" customHeight="1">
      <c r="A126" s="77" t="s">
        <v>4004</v>
      </c>
      <c r="B126" s="77" t="s">
        <v>4005</v>
      </c>
      <c r="C126" s="137" t="s">
        <v>4006</v>
      </c>
      <c r="D126" s="141">
        <v>2.29</v>
      </c>
      <c r="E126" s="141">
        <f t="shared" si="10"/>
        <v>0.91600000000000004</v>
      </c>
      <c r="F126" s="78">
        <v>1.875</v>
      </c>
      <c r="G126" s="78">
        <v>0.5</v>
      </c>
      <c r="H126" s="78">
        <v>7.25</v>
      </c>
      <c r="I126" s="78">
        <v>2.3E-2</v>
      </c>
      <c r="J126" s="79">
        <v>12</v>
      </c>
      <c r="K126" s="78">
        <v>4</v>
      </c>
      <c r="L126" s="78">
        <v>2.25</v>
      </c>
      <c r="M126" s="78">
        <v>7.25</v>
      </c>
      <c r="N126" s="78">
        <v>0.34</v>
      </c>
      <c r="O126" s="80">
        <f t="shared" si="21"/>
        <v>65.25</v>
      </c>
      <c r="P126" s="79">
        <v>144</v>
      </c>
      <c r="Q126" s="78">
        <v>13</v>
      </c>
      <c r="R126" s="78">
        <v>10.25</v>
      </c>
      <c r="S126" s="78">
        <v>10</v>
      </c>
      <c r="T126" s="78">
        <v>5.25</v>
      </c>
      <c r="U126" s="80">
        <f t="shared" si="22"/>
        <v>0.77112268518518523</v>
      </c>
      <c r="V126" s="26"/>
      <c r="W126" s="26"/>
      <c r="X126" s="26"/>
      <c r="Y126" s="26"/>
      <c r="Z126" s="81" t="s">
        <v>26</v>
      </c>
      <c r="AA126" s="26"/>
      <c r="AB126" s="14"/>
      <c r="AC126" s="15"/>
      <c r="AD126" s="15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</row>
    <row r="127" spans="1:47" ht="15" customHeight="1">
      <c r="A127" s="77" t="s">
        <v>4010</v>
      </c>
      <c r="B127" s="77" t="s">
        <v>4011</v>
      </c>
      <c r="C127" s="137" t="s">
        <v>5623</v>
      </c>
      <c r="D127" s="141">
        <v>2.29</v>
      </c>
      <c r="E127" s="141">
        <f t="shared" si="10"/>
        <v>0.91600000000000004</v>
      </c>
      <c r="F127" s="78">
        <v>1.875</v>
      </c>
      <c r="G127" s="78">
        <v>0.5</v>
      </c>
      <c r="H127" s="78">
        <v>7.25</v>
      </c>
      <c r="I127" s="78">
        <v>2.3E-2</v>
      </c>
      <c r="J127" s="79">
        <v>12</v>
      </c>
      <c r="K127" s="78">
        <v>4</v>
      </c>
      <c r="L127" s="78">
        <v>2.25</v>
      </c>
      <c r="M127" s="78">
        <v>7.25</v>
      </c>
      <c r="N127" s="78">
        <v>0.34</v>
      </c>
      <c r="O127" s="80">
        <f t="shared" si="21"/>
        <v>65.25</v>
      </c>
      <c r="P127" s="79">
        <v>144</v>
      </c>
      <c r="Q127" s="78">
        <v>13</v>
      </c>
      <c r="R127" s="78">
        <v>10.25</v>
      </c>
      <c r="S127" s="78">
        <v>10</v>
      </c>
      <c r="T127" s="78">
        <v>5.25</v>
      </c>
      <c r="U127" s="80">
        <f t="shared" si="22"/>
        <v>0.77112268518518523</v>
      </c>
      <c r="V127" s="26"/>
      <c r="W127" s="26"/>
      <c r="X127" s="26"/>
      <c r="Y127" s="26"/>
      <c r="Z127" s="81" t="s">
        <v>26</v>
      </c>
      <c r="AA127" s="26"/>
      <c r="AB127" s="14"/>
      <c r="AC127" s="15"/>
      <c r="AD127" s="15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</row>
    <row r="128" spans="1:47" ht="15" customHeight="1">
      <c r="A128" s="77" t="s">
        <v>4012</v>
      </c>
      <c r="B128" s="77" t="s">
        <v>4013</v>
      </c>
      <c r="C128" s="137" t="s">
        <v>5625</v>
      </c>
      <c r="D128" s="141">
        <v>2.29</v>
      </c>
      <c r="E128" s="141">
        <f t="shared" si="10"/>
        <v>0.91600000000000004</v>
      </c>
      <c r="F128" s="78">
        <v>1.875</v>
      </c>
      <c r="G128" s="78">
        <v>0.5</v>
      </c>
      <c r="H128" s="78">
        <v>7.25</v>
      </c>
      <c r="I128" s="78">
        <v>2.3E-2</v>
      </c>
      <c r="J128" s="79">
        <v>12</v>
      </c>
      <c r="K128" s="78">
        <v>4</v>
      </c>
      <c r="L128" s="78">
        <v>2.25</v>
      </c>
      <c r="M128" s="78">
        <v>7.25</v>
      </c>
      <c r="N128" s="78">
        <v>0.34</v>
      </c>
      <c r="O128" s="80">
        <f t="shared" ref="O128" si="27">K128*L128*M128</f>
        <v>65.25</v>
      </c>
      <c r="P128" s="79">
        <v>144</v>
      </c>
      <c r="Q128" s="78">
        <v>13</v>
      </c>
      <c r="R128" s="78">
        <v>10.25</v>
      </c>
      <c r="S128" s="78">
        <v>10</v>
      </c>
      <c r="T128" s="78">
        <v>5.25</v>
      </c>
      <c r="U128" s="80">
        <f t="shared" ref="U128" si="28">Q128*R128*S128/1728</f>
        <v>0.77112268518518523</v>
      </c>
      <c r="V128" s="26"/>
      <c r="W128" s="26"/>
      <c r="X128" s="26"/>
      <c r="Y128" s="26"/>
      <c r="Z128" s="81" t="s">
        <v>26</v>
      </c>
      <c r="AA128" s="26"/>
      <c r="AB128" s="14"/>
      <c r="AC128" s="15"/>
      <c r="AD128" s="15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</row>
    <row r="129" spans="1:47" s="72" customFormat="1" ht="15" customHeight="1">
      <c r="A129" s="121" t="s">
        <v>5742</v>
      </c>
      <c r="B129" s="121" t="s">
        <v>5743</v>
      </c>
      <c r="C129" s="139" t="s">
        <v>5744</v>
      </c>
      <c r="D129" s="122">
        <v>2.29</v>
      </c>
      <c r="E129" s="141">
        <f t="shared" si="10"/>
        <v>0.91600000000000004</v>
      </c>
      <c r="F129" s="123">
        <v>1.875</v>
      </c>
      <c r="G129" s="123">
        <v>0.5</v>
      </c>
      <c r="H129" s="123">
        <v>7.25</v>
      </c>
      <c r="I129" s="123">
        <v>2.3E-2</v>
      </c>
      <c r="J129" s="124">
        <v>12</v>
      </c>
      <c r="K129" s="123">
        <v>4</v>
      </c>
      <c r="L129" s="123">
        <v>2.25</v>
      </c>
      <c r="M129" s="123">
        <v>7.25</v>
      </c>
      <c r="N129" s="123">
        <v>0.34</v>
      </c>
      <c r="O129" s="125">
        <f t="shared" si="21"/>
        <v>65.25</v>
      </c>
      <c r="P129" s="124">
        <v>144</v>
      </c>
      <c r="Q129" s="123">
        <v>13</v>
      </c>
      <c r="R129" s="123">
        <v>10.25</v>
      </c>
      <c r="S129" s="123">
        <v>10</v>
      </c>
      <c r="T129" s="123">
        <v>5.25</v>
      </c>
      <c r="U129" s="125">
        <f t="shared" si="22"/>
        <v>0.77112268518518523</v>
      </c>
      <c r="V129" s="126"/>
      <c r="W129" s="126"/>
      <c r="X129" s="126"/>
      <c r="Y129" s="126"/>
      <c r="Z129" s="127" t="s">
        <v>26</v>
      </c>
      <c r="AA129" s="126"/>
      <c r="AB129" s="128"/>
      <c r="AC129" s="129"/>
      <c r="AD129" s="129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</row>
    <row r="130" spans="1:47" ht="15" customHeight="1">
      <c r="A130" s="77" t="s">
        <v>4017</v>
      </c>
      <c r="B130" s="77" t="s">
        <v>4018</v>
      </c>
      <c r="C130" s="137" t="s">
        <v>4019</v>
      </c>
      <c r="D130" s="141">
        <v>2.29</v>
      </c>
      <c r="E130" s="141">
        <f t="shared" si="10"/>
        <v>0.91600000000000004</v>
      </c>
      <c r="F130" s="78">
        <v>1.875</v>
      </c>
      <c r="G130" s="78">
        <v>0.5</v>
      </c>
      <c r="H130" s="78">
        <v>7.25</v>
      </c>
      <c r="I130" s="78">
        <v>2.3E-2</v>
      </c>
      <c r="J130" s="79">
        <v>12</v>
      </c>
      <c r="K130" s="78">
        <v>4</v>
      </c>
      <c r="L130" s="78">
        <v>2.25</v>
      </c>
      <c r="M130" s="78">
        <v>7.25</v>
      </c>
      <c r="N130" s="78">
        <v>0.34</v>
      </c>
      <c r="O130" s="80">
        <f t="shared" si="21"/>
        <v>65.25</v>
      </c>
      <c r="P130" s="79">
        <v>144</v>
      </c>
      <c r="Q130" s="78">
        <v>13</v>
      </c>
      <c r="R130" s="78">
        <v>10.25</v>
      </c>
      <c r="S130" s="78">
        <v>10</v>
      </c>
      <c r="T130" s="78">
        <v>5.25</v>
      </c>
      <c r="U130" s="80">
        <f t="shared" si="22"/>
        <v>0.77112268518518523</v>
      </c>
      <c r="V130" s="26"/>
      <c r="W130" s="26"/>
      <c r="X130" s="26"/>
      <c r="Y130" s="26"/>
      <c r="Z130" s="81" t="s">
        <v>26</v>
      </c>
      <c r="AA130" s="26"/>
      <c r="AB130" s="14"/>
      <c r="AC130" s="15"/>
      <c r="AD130" s="15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</row>
    <row r="131" spans="1:47" ht="15" customHeight="1">
      <c r="A131" s="77" t="s">
        <v>4020</v>
      </c>
      <c r="B131" s="77" t="s">
        <v>4021</v>
      </c>
      <c r="C131" s="137" t="s">
        <v>5627</v>
      </c>
      <c r="D131" s="141">
        <v>2.29</v>
      </c>
      <c r="E131" s="141">
        <f t="shared" si="10"/>
        <v>0.91600000000000004</v>
      </c>
      <c r="F131" s="78">
        <v>1.875</v>
      </c>
      <c r="G131" s="78">
        <v>0.5</v>
      </c>
      <c r="H131" s="78">
        <v>7.25</v>
      </c>
      <c r="I131" s="78">
        <v>2.3E-2</v>
      </c>
      <c r="J131" s="79">
        <v>12</v>
      </c>
      <c r="K131" s="78">
        <v>4</v>
      </c>
      <c r="L131" s="78">
        <v>2.25</v>
      </c>
      <c r="M131" s="78">
        <v>7.25</v>
      </c>
      <c r="N131" s="78">
        <v>0.34</v>
      </c>
      <c r="O131" s="80">
        <f t="shared" si="21"/>
        <v>65.25</v>
      </c>
      <c r="P131" s="79">
        <v>144</v>
      </c>
      <c r="Q131" s="78">
        <v>13</v>
      </c>
      <c r="R131" s="78">
        <v>10.25</v>
      </c>
      <c r="S131" s="78">
        <v>10</v>
      </c>
      <c r="T131" s="78">
        <v>5.25</v>
      </c>
      <c r="U131" s="80">
        <f t="shared" si="22"/>
        <v>0.77112268518518523</v>
      </c>
      <c r="V131" s="26"/>
      <c r="W131" s="26"/>
      <c r="X131" s="26"/>
      <c r="Y131" s="26"/>
      <c r="Z131" s="81" t="s">
        <v>26</v>
      </c>
      <c r="AA131" s="26"/>
      <c r="AB131" s="14"/>
      <c r="AC131" s="15"/>
      <c r="AD131" s="15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</row>
    <row r="132" spans="1:47" ht="15" customHeight="1">
      <c r="A132" s="77" t="s">
        <v>3944</v>
      </c>
      <c r="B132" s="77" t="s">
        <v>3945</v>
      </c>
      <c r="C132" s="137" t="s">
        <v>3946</v>
      </c>
      <c r="D132" s="141">
        <v>2.29</v>
      </c>
      <c r="E132" s="141">
        <f t="shared" ref="E132:E195" si="29">+D132*0.4</f>
        <v>0.91600000000000004</v>
      </c>
      <c r="F132" s="78">
        <v>1.875</v>
      </c>
      <c r="G132" s="78">
        <v>0.5</v>
      </c>
      <c r="H132" s="78">
        <v>7.25</v>
      </c>
      <c r="I132" s="78">
        <v>2.3E-2</v>
      </c>
      <c r="J132" s="79">
        <v>12</v>
      </c>
      <c r="K132" s="78">
        <v>4</v>
      </c>
      <c r="L132" s="78">
        <v>2.25</v>
      </c>
      <c r="M132" s="78">
        <v>7.25</v>
      </c>
      <c r="N132" s="78">
        <v>0.34</v>
      </c>
      <c r="O132" s="80">
        <f t="shared" si="21"/>
        <v>65.25</v>
      </c>
      <c r="P132" s="79">
        <v>144</v>
      </c>
      <c r="Q132" s="78">
        <v>13</v>
      </c>
      <c r="R132" s="78">
        <v>10.25</v>
      </c>
      <c r="S132" s="78">
        <v>10</v>
      </c>
      <c r="T132" s="78">
        <v>5.25</v>
      </c>
      <c r="U132" s="80">
        <f t="shared" si="22"/>
        <v>0.77112268518518523</v>
      </c>
      <c r="V132" s="26"/>
      <c r="W132" s="26"/>
      <c r="X132" s="26"/>
      <c r="Y132" s="26"/>
      <c r="Z132" s="81" t="s">
        <v>26</v>
      </c>
      <c r="AA132" s="26"/>
      <c r="AB132" s="14"/>
      <c r="AC132" s="15"/>
      <c r="AD132" s="15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</row>
    <row r="133" spans="1:47" s="72" customFormat="1" ht="15" customHeight="1">
      <c r="A133" s="121" t="s">
        <v>5751</v>
      </c>
      <c r="B133" s="121" t="s">
        <v>5748</v>
      </c>
      <c r="C133" s="139" t="s">
        <v>5745</v>
      </c>
      <c r="D133" s="122">
        <v>2.29</v>
      </c>
      <c r="E133" s="141">
        <f t="shared" si="29"/>
        <v>0.91600000000000004</v>
      </c>
      <c r="F133" s="123">
        <v>1.875</v>
      </c>
      <c r="G133" s="123">
        <v>0.5</v>
      </c>
      <c r="H133" s="123">
        <v>7.25</v>
      </c>
      <c r="I133" s="123">
        <v>2.3E-2</v>
      </c>
      <c r="J133" s="124">
        <v>12</v>
      </c>
      <c r="K133" s="123">
        <v>4</v>
      </c>
      <c r="L133" s="123">
        <v>2.25</v>
      </c>
      <c r="M133" s="123">
        <v>7.25</v>
      </c>
      <c r="N133" s="123">
        <v>0.34</v>
      </c>
      <c r="O133" s="125">
        <f t="shared" ref="O133" si="30">K133*L133*M133</f>
        <v>65.25</v>
      </c>
      <c r="P133" s="124">
        <v>144</v>
      </c>
      <c r="Q133" s="123">
        <v>13</v>
      </c>
      <c r="R133" s="123">
        <v>10.25</v>
      </c>
      <c r="S133" s="123">
        <v>10</v>
      </c>
      <c r="T133" s="123">
        <v>5.25</v>
      </c>
      <c r="U133" s="125">
        <f t="shared" ref="U133" si="31">Q133*R133*S133/1728</f>
        <v>0.77112268518518523</v>
      </c>
      <c r="V133" s="126"/>
      <c r="W133" s="126"/>
      <c r="X133" s="126"/>
      <c r="Y133" s="126"/>
      <c r="Z133" s="127" t="s">
        <v>26</v>
      </c>
      <c r="AA133" s="126"/>
      <c r="AB133" s="128"/>
      <c r="AC133" s="129"/>
      <c r="AD133" s="129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</row>
    <row r="134" spans="1:47" s="72" customFormat="1" ht="15" customHeight="1">
      <c r="A134" s="121" t="s">
        <v>5752</v>
      </c>
      <c r="B134" s="121" t="s">
        <v>5749</v>
      </c>
      <c r="C134" s="139" t="s">
        <v>5746</v>
      </c>
      <c r="D134" s="122">
        <v>2.29</v>
      </c>
      <c r="E134" s="141">
        <f t="shared" si="29"/>
        <v>0.91600000000000004</v>
      </c>
      <c r="F134" s="123">
        <v>1.875</v>
      </c>
      <c r="G134" s="123">
        <v>0.5</v>
      </c>
      <c r="H134" s="123">
        <v>7.25</v>
      </c>
      <c r="I134" s="123">
        <v>2.3E-2</v>
      </c>
      <c r="J134" s="124">
        <v>12</v>
      </c>
      <c r="K134" s="123">
        <v>4</v>
      </c>
      <c r="L134" s="123">
        <v>2.25</v>
      </c>
      <c r="M134" s="123">
        <v>7.25</v>
      </c>
      <c r="N134" s="123">
        <v>0.34</v>
      </c>
      <c r="O134" s="125">
        <f t="shared" ref="O134" si="32">K134*L134*M134</f>
        <v>65.25</v>
      </c>
      <c r="P134" s="124">
        <v>144</v>
      </c>
      <c r="Q134" s="123">
        <v>13</v>
      </c>
      <c r="R134" s="123">
        <v>10.25</v>
      </c>
      <c r="S134" s="123">
        <v>10</v>
      </c>
      <c r="T134" s="123">
        <v>5.25</v>
      </c>
      <c r="U134" s="125">
        <f t="shared" ref="U134" si="33">Q134*R134*S134/1728</f>
        <v>0.77112268518518523</v>
      </c>
      <c r="V134" s="126"/>
      <c r="W134" s="126"/>
      <c r="X134" s="126"/>
      <c r="Y134" s="126"/>
      <c r="Z134" s="127" t="s">
        <v>26</v>
      </c>
      <c r="AA134" s="126"/>
      <c r="AB134" s="128"/>
      <c r="AC134" s="129"/>
      <c r="AD134" s="129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</row>
    <row r="135" spans="1:47" s="72" customFormat="1" ht="15" customHeight="1">
      <c r="A135" s="121" t="s">
        <v>5753</v>
      </c>
      <c r="B135" s="121" t="s">
        <v>5750</v>
      </c>
      <c r="C135" s="139" t="s">
        <v>5747</v>
      </c>
      <c r="D135" s="122">
        <v>2.29</v>
      </c>
      <c r="E135" s="141">
        <f t="shared" si="29"/>
        <v>0.91600000000000004</v>
      </c>
      <c r="F135" s="123">
        <v>1.875</v>
      </c>
      <c r="G135" s="123">
        <v>0.5</v>
      </c>
      <c r="H135" s="123">
        <v>7.25</v>
      </c>
      <c r="I135" s="123">
        <v>2.3E-2</v>
      </c>
      <c r="J135" s="124">
        <v>12</v>
      </c>
      <c r="K135" s="123">
        <v>4</v>
      </c>
      <c r="L135" s="123">
        <v>2.25</v>
      </c>
      <c r="M135" s="123">
        <v>7.25</v>
      </c>
      <c r="N135" s="123">
        <v>0.34</v>
      </c>
      <c r="O135" s="125">
        <f t="shared" si="21"/>
        <v>65.25</v>
      </c>
      <c r="P135" s="124">
        <v>144</v>
      </c>
      <c r="Q135" s="123">
        <v>13</v>
      </c>
      <c r="R135" s="123">
        <v>10.25</v>
      </c>
      <c r="S135" s="123">
        <v>10</v>
      </c>
      <c r="T135" s="123">
        <v>5.25</v>
      </c>
      <c r="U135" s="125">
        <f t="shared" si="22"/>
        <v>0.77112268518518523</v>
      </c>
      <c r="V135" s="126"/>
      <c r="W135" s="126"/>
      <c r="X135" s="126"/>
      <c r="Y135" s="126"/>
      <c r="Z135" s="127" t="s">
        <v>26</v>
      </c>
      <c r="AA135" s="126"/>
      <c r="AB135" s="128"/>
      <c r="AC135" s="129"/>
      <c r="AD135" s="129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</row>
    <row r="136" spans="1:47" ht="15" customHeight="1">
      <c r="A136" s="77" t="s">
        <v>4022</v>
      </c>
      <c r="B136" s="77" t="s">
        <v>4023</v>
      </c>
      <c r="C136" s="137" t="s">
        <v>5632</v>
      </c>
      <c r="D136" s="141">
        <v>2.29</v>
      </c>
      <c r="E136" s="141">
        <f t="shared" si="29"/>
        <v>0.91600000000000004</v>
      </c>
      <c r="F136" s="78">
        <v>1.875</v>
      </c>
      <c r="G136" s="78">
        <v>0.5</v>
      </c>
      <c r="H136" s="78">
        <v>7.25</v>
      </c>
      <c r="I136" s="78">
        <v>2.3E-2</v>
      </c>
      <c r="J136" s="79">
        <v>12</v>
      </c>
      <c r="K136" s="78">
        <v>4</v>
      </c>
      <c r="L136" s="78">
        <v>2.25</v>
      </c>
      <c r="M136" s="78">
        <v>7.25</v>
      </c>
      <c r="N136" s="78">
        <v>0.34</v>
      </c>
      <c r="O136" s="80">
        <f t="shared" si="21"/>
        <v>65.25</v>
      </c>
      <c r="P136" s="79">
        <v>144</v>
      </c>
      <c r="Q136" s="78">
        <v>13</v>
      </c>
      <c r="R136" s="78">
        <v>10.25</v>
      </c>
      <c r="S136" s="78">
        <v>10</v>
      </c>
      <c r="T136" s="78">
        <v>5.25</v>
      </c>
      <c r="U136" s="80">
        <f t="shared" si="22"/>
        <v>0.77112268518518523</v>
      </c>
      <c r="V136" s="26"/>
      <c r="W136" s="26"/>
      <c r="X136" s="26"/>
      <c r="Y136" s="26"/>
      <c r="Z136" s="81" t="s">
        <v>26</v>
      </c>
      <c r="AA136" s="26"/>
      <c r="AB136" s="14"/>
      <c r="AC136" s="15"/>
      <c r="AD136" s="15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</row>
    <row r="137" spans="1:47" ht="15" customHeight="1">
      <c r="A137" s="77" t="s">
        <v>4030</v>
      </c>
      <c r="B137" s="77" t="s">
        <v>4031</v>
      </c>
      <c r="C137" s="137" t="s">
        <v>5634</v>
      </c>
      <c r="D137" s="141">
        <v>2.29</v>
      </c>
      <c r="E137" s="141">
        <f t="shared" si="29"/>
        <v>0.91600000000000004</v>
      </c>
      <c r="F137" s="78">
        <v>1.875</v>
      </c>
      <c r="G137" s="78">
        <v>0.5</v>
      </c>
      <c r="H137" s="78">
        <v>7.25</v>
      </c>
      <c r="I137" s="78">
        <v>2.3E-2</v>
      </c>
      <c r="J137" s="79">
        <v>12</v>
      </c>
      <c r="K137" s="78">
        <v>4</v>
      </c>
      <c r="L137" s="78">
        <v>2.25</v>
      </c>
      <c r="M137" s="78">
        <v>7.25</v>
      </c>
      <c r="N137" s="78">
        <v>0.34</v>
      </c>
      <c r="O137" s="80">
        <f t="shared" si="21"/>
        <v>65.25</v>
      </c>
      <c r="P137" s="79">
        <v>144</v>
      </c>
      <c r="Q137" s="78">
        <v>13</v>
      </c>
      <c r="R137" s="78">
        <v>10.25</v>
      </c>
      <c r="S137" s="78">
        <v>10</v>
      </c>
      <c r="T137" s="78">
        <v>5.25</v>
      </c>
      <c r="U137" s="80">
        <f t="shared" si="22"/>
        <v>0.77112268518518523</v>
      </c>
      <c r="V137" s="26"/>
      <c r="W137" s="26"/>
      <c r="X137" s="26"/>
      <c r="Y137" s="26"/>
      <c r="Z137" s="81" t="s">
        <v>26</v>
      </c>
      <c r="AA137" s="26"/>
      <c r="AB137" s="14"/>
      <c r="AC137" s="15"/>
      <c r="AD137" s="15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</row>
    <row r="138" spans="1:47" ht="15" customHeight="1">
      <c r="A138" s="77" t="s">
        <v>4032</v>
      </c>
      <c r="B138" s="77" t="s">
        <v>4033</v>
      </c>
      <c r="C138" s="137" t="s">
        <v>5636</v>
      </c>
      <c r="D138" s="141">
        <v>2.29</v>
      </c>
      <c r="E138" s="141">
        <f t="shared" si="29"/>
        <v>0.91600000000000004</v>
      </c>
      <c r="F138" s="78">
        <v>1.875</v>
      </c>
      <c r="G138" s="78">
        <v>0.5</v>
      </c>
      <c r="H138" s="78">
        <v>7.25</v>
      </c>
      <c r="I138" s="78">
        <v>2.3E-2</v>
      </c>
      <c r="J138" s="79">
        <v>12</v>
      </c>
      <c r="K138" s="78">
        <v>4</v>
      </c>
      <c r="L138" s="78">
        <v>2.25</v>
      </c>
      <c r="M138" s="78">
        <v>7.25</v>
      </c>
      <c r="N138" s="78">
        <v>0.34</v>
      </c>
      <c r="O138" s="80">
        <f t="shared" si="21"/>
        <v>65.25</v>
      </c>
      <c r="P138" s="79">
        <v>144</v>
      </c>
      <c r="Q138" s="78">
        <v>13</v>
      </c>
      <c r="R138" s="78">
        <v>10.25</v>
      </c>
      <c r="S138" s="78">
        <v>10</v>
      </c>
      <c r="T138" s="78">
        <v>5.25</v>
      </c>
      <c r="U138" s="80">
        <f t="shared" si="22"/>
        <v>0.77112268518518523</v>
      </c>
      <c r="V138" s="26"/>
      <c r="W138" s="26"/>
      <c r="X138" s="26"/>
      <c r="Y138" s="26"/>
      <c r="Z138" s="81" t="s">
        <v>26</v>
      </c>
      <c r="AA138" s="26"/>
      <c r="AB138" s="14"/>
      <c r="AC138" s="15"/>
      <c r="AD138" s="15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</row>
    <row r="139" spans="1:47" ht="15" customHeight="1">
      <c r="A139" s="77" t="s">
        <v>4024</v>
      </c>
      <c r="B139" s="77" t="s">
        <v>4025</v>
      </c>
      <c r="C139" s="137" t="s">
        <v>5638</v>
      </c>
      <c r="D139" s="141">
        <v>2.29</v>
      </c>
      <c r="E139" s="141">
        <f t="shared" si="29"/>
        <v>0.91600000000000004</v>
      </c>
      <c r="F139" s="78">
        <v>1.875</v>
      </c>
      <c r="G139" s="78">
        <v>0.5</v>
      </c>
      <c r="H139" s="78">
        <v>7.25</v>
      </c>
      <c r="I139" s="78">
        <v>2.3E-2</v>
      </c>
      <c r="J139" s="79">
        <v>12</v>
      </c>
      <c r="K139" s="78">
        <v>4</v>
      </c>
      <c r="L139" s="78">
        <v>2.25</v>
      </c>
      <c r="M139" s="78">
        <v>7.25</v>
      </c>
      <c r="N139" s="78">
        <v>0.34</v>
      </c>
      <c r="O139" s="80">
        <f t="shared" si="21"/>
        <v>65.25</v>
      </c>
      <c r="P139" s="79">
        <v>144</v>
      </c>
      <c r="Q139" s="78">
        <v>13</v>
      </c>
      <c r="R139" s="78">
        <v>10.25</v>
      </c>
      <c r="S139" s="78">
        <v>10</v>
      </c>
      <c r="T139" s="78">
        <v>5.25</v>
      </c>
      <c r="U139" s="80">
        <f t="shared" si="22"/>
        <v>0.77112268518518523</v>
      </c>
      <c r="V139" s="26"/>
      <c r="W139" s="26"/>
      <c r="X139" s="26"/>
      <c r="Y139" s="26"/>
      <c r="Z139" s="81" t="s">
        <v>26</v>
      </c>
      <c r="AA139" s="26"/>
      <c r="AB139" s="14"/>
      <c r="AC139" s="15"/>
      <c r="AD139" s="15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</row>
    <row r="140" spans="1:47" ht="15" customHeight="1">
      <c r="A140" s="77" t="s">
        <v>4028</v>
      </c>
      <c r="B140" s="77" t="s">
        <v>4029</v>
      </c>
      <c r="C140" s="137" t="s">
        <v>5640</v>
      </c>
      <c r="D140" s="141">
        <v>2.29</v>
      </c>
      <c r="E140" s="141">
        <f t="shared" si="29"/>
        <v>0.91600000000000004</v>
      </c>
      <c r="F140" s="78">
        <v>1.875</v>
      </c>
      <c r="G140" s="78">
        <v>0.5</v>
      </c>
      <c r="H140" s="78">
        <v>7.25</v>
      </c>
      <c r="I140" s="78">
        <v>2.3E-2</v>
      </c>
      <c r="J140" s="79">
        <v>12</v>
      </c>
      <c r="K140" s="78">
        <v>4</v>
      </c>
      <c r="L140" s="78">
        <v>2.25</v>
      </c>
      <c r="M140" s="78">
        <v>7.25</v>
      </c>
      <c r="N140" s="78">
        <v>0.34</v>
      </c>
      <c r="O140" s="80">
        <f t="shared" si="21"/>
        <v>65.25</v>
      </c>
      <c r="P140" s="79">
        <v>144</v>
      </c>
      <c r="Q140" s="78">
        <v>13</v>
      </c>
      <c r="R140" s="78">
        <v>10.25</v>
      </c>
      <c r="S140" s="78">
        <v>10</v>
      </c>
      <c r="T140" s="78">
        <v>5.25</v>
      </c>
      <c r="U140" s="80">
        <f t="shared" si="22"/>
        <v>0.77112268518518523</v>
      </c>
      <c r="V140" s="26"/>
      <c r="W140" s="26"/>
      <c r="X140" s="26"/>
      <c r="Y140" s="26"/>
      <c r="Z140" s="81" t="s">
        <v>26</v>
      </c>
      <c r="AA140" s="26"/>
      <c r="AB140" s="14"/>
      <c r="AC140" s="15"/>
      <c r="AD140" s="15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</row>
    <row r="141" spans="1:47" ht="15" customHeight="1">
      <c r="A141" s="77" t="s">
        <v>4026</v>
      </c>
      <c r="B141" s="77" t="s">
        <v>4027</v>
      </c>
      <c r="C141" s="137" t="s">
        <v>5642</v>
      </c>
      <c r="D141" s="141">
        <v>2.29</v>
      </c>
      <c r="E141" s="141">
        <f t="shared" si="29"/>
        <v>0.91600000000000004</v>
      </c>
      <c r="F141" s="78">
        <v>1.875</v>
      </c>
      <c r="G141" s="78">
        <v>0.5</v>
      </c>
      <c r="H141" s="78">
        <v>7.25</v>
      </c>
      <c r="I141" s="78">
        <v>2.3E-2</v>
      </c>
      <c r="J141" s="79">
        <v>12</v>
      </c>
      <c r="K141" s="78">
        <v>4</v>
      </c>
      <c r="L141" s="78">
        <v>2.25</v>
      </c>
      <c r="M141" s="78">
        <v>7.25</v>
      </c>
      <c r="N141" s="78">
        <v>0.34</v>
      </c>
      <c r="O141" s="80">
        <f t="shared" si="21"/>
        <v>65.25</v>
      </c>
      <c r="P141" s="79">
        <v>144</v>
      </c>
      <c r="Q141" s="78">
        <v>13</v>
      </c>
      <c r="R141" s="78">
        <v>10.25</v>
      </c>
      <c r="S141" s="78">
        <v>10</v>
      </c>
      <c r="T141" s="78">
        <v>5.25</v>
      </c>
      <c r="U141" s="80">
        <f t="shared" si="22"/>
        <v>0.77112268518518523</v>
      </c>
      <c r="V141" s="26"/>
      <c r="W141" s="26"/>
      <c r="X141" s="26"/>
      <c r="Y141" s="26"/>
      <c r="Z141" s="81" t="s">
        <v>26</v>
      </c>
      <c r="AA141" s="26"/>
      <c r="AB141" s="14"/>
      <c r="AC141" s="15"/>
      <c r="AD141" s="15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</row>
    <row r="142" spans="1:47" ht="15" customHeight="1">
      <c r="A142" s="77" t="s">
        <v>4034</v>
      </c>
      <c r="B142" s="77" t="s">
        <v>4035</v>
      </c>
      <c r="C142" s="137" t="s">
        <v>4036</v>
      </c>
      <c r="D142" s="141">
        <v>8.86</v>
      </c>
      <c r="E142" s="141">
        <f t="shared" si="29"/>
        <v>3.544</v>
      </c>
      <c r="F142" s="78">
        <v>2.5</v>
      </c>
      <c r="G142" s="78">
        <v>1</v>
      </c>
      <c r="H142" s="78">
        <v>6.5</v>
      </c>
      <c r="I142" s="78">
        <v>0.1</v>
      </c>
      <c r="J142" s="79">
        <v>12</v>
      </c>
      <c r="K142" s="78">
        <v>6</v>
      </c>
      <c r="L142" s="78">
        <v>2</v>
      </c>
      <c r="M142" s="78">
        <v>6.75</v>
      </c>
      <c r="N142" s="78">
        <v>1.25</v>
      </c>
      <c r="O142" s="80">
        <f t="shared" ref="O142:O163" si="34">K142*L142*M142</f>
        <v>81</v>
      </c>
      <c r="P142" s="79">
        <v>240</v>
      </c>
      <c r="Q142" s="78">
        <v>20</v>
      </c>
      <c r="R142" s="78">
        <v>13</v>
      </c>
      <c r="S142" s="78">
        <v>8</v>
      </c>
      <c r="T142" s="78">
        <v>26</v>
      </c>
      <c r="U142" s="80">
        <f t="shared" ref="U142:U162" si="35">Q142*R142*S142/1728</f>
        <v>1.2037037037037037</v>
      </c>
      <c r="V142" s="26"/>
      <c r="W142" s="26"/>
      <c r="X142" s="26"/>
      <c r="Y142" s="26"/>
      <c r="Z142" s="81" t="s">
        <v>26</v>
      </c>
      <c r="AA142" s="26"/>
      <c r="AB142" s="14"/>
      <c r="AC142" s="15"/>
      <c r="AD142" s="15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</row>
    <row r="143" spans="1:47" ht="15" customHeight="1">
      <c r="A143" s="77" t="s">
        <v>4037</v>
      </c>
      <c r="B143" s="77" t="s">
        <v>4038</v>
      </c>
      <c r="C143" s="137" t="s">
        <v>4039</v>
      </c>
      <c r="D143" s="141">
        <v>8.86</v>
      </c>
      <c r="E143" s="141">
        <f t="shared" si="29"/>
        <v>3.544</v>
      </c>
      <c r="F143" s="78">
        <v>2.5</v>
      </c>
      <c r="G143" s="78">
        <v>1</v>
      </c>
      <c r="H143" s="78">
        <v>6.5</v>
      </c>
      <c r="I143" s="78">
        <v>0.1</v>
      </c>
      <c r="J143" s="79">
        <v>12</v>
      </c>
      <c r="K143" s="78">
        <v>6</v>
      </c>
      <c r="L143" s="78">
        <v>2</v>
      </c>
      <c r="M143" s="78">
        <v>6.75</v>
      </c>
      <c r="N143" s="78">
        <v>1.25</v>
      </c>
      <c r="O143" s="80">
        <f t="shared" si="34"/>
        <v>81</v>
      </c>
      <c r="P143" s="79">
        <v>240</v>
      </c>
      <c r="Q143" s="78">
        <v>20</v>
      </c>
      <c r="R143" s="78">
        <v>13</v>
      </c>
      <c r="S143" s="78">
        <v>8</v>
      </c>
      <c r="T143" s="78">
        <v>26</v>
      </c>
      <c r="U143" s="80">
        <f t="shared" si="35"/>
        <v>1.2037037037037037</v>
      </c>
      <c r="V143" s="26"/>
      <c r="W143" s="26"/>
      <c r="X143" s="26"/>
      <c r="Y143" s="26"/>
      <c r="Z143" s="81" t="s">
        <v>26</v>
      </c>
      <c r="AA143" s="26"/>
      <c r="AB143" s="14"/>
      <c r="AC143" s="15"/>
      <c r="AD143" s="15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</row>
    <row r="144" spans="1:47" ht="15" customHeight="1">
      <c r="A144" s="77" t="s">
        <v>4040</v>
      </c>
      <c r="B144" s="77" t="s">
        <v>4041</v>
      </c>
      <c r="C144" s="137" t="s">
        <v>4042</v>
      </c>
      <c r="D144" s="141">
        <v>8.86</v>
      </c>
      <c r="E144" s="141">
        <f t="shared" si="29"/>
        <v>3.544</v>
      </c>
      <c r="F144" s="78">
        <v>2.5</v>
      </c>
      <c r="G144" s="78">
        <v>1</v>
      </c>
      <c r="H144" s="78">
        <v>6.5</v>
      </c>
      <c r="I144" s="78">
        <v>0.1</v>
      </c>
      <c r="J144" s="79">
        <v>12</v>
      </c>
      <c r="K144" s="78">
        <v>6</v>
      </c>
      <c r="L144" s="78">
        <v>2</v>
      </c>
      <c r="M144" s="78">
        <v>6.75</v>
      </c>
      <c r="N144" s="78">
        <v>1.25</v>
      </c>
      <c r="O144" s="80">
        <f t="shared" si="34"/>
        <v>81</v>
      </c>
      <c r="P144" s="79">
        <v>240</v>
      </c>
      <c r="Q144" s="78">
        <v>20</v>
      </c>
      <c r="R144" s="78">
        <v>13</v>
      </c>
      <c r="S144" s="78">
        <v>8</v>
      </c>
      <c r="T144" s="78">
        <v>26</v>
      </c>
      <c r="U144" s="80">
        <f t="shared" si="35"/>
        <v>1.2037037037037037</v>
      </c>
      <c r="V144" s="26"/>
      <c r="W144" s="26"/>
      <c r="X144" s="26"/>
      <c r="Y144" s="26"/>
      <c r="Z144" s="81" t="s">
        <v>26</v>
      </c>
      <c r="AA144" s="26"/>
      <c r="AB144" s="14"/>
      <c r="AC144" s="15"/>
      <c r="AD144" s="15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</row>
    <row r="145" spans="1:47" ht="15" customHeight="1">
      <c r="A145" s="77" t="s">
        <v>4043</v>
      </c>
      <c r="B145" s="77" t="s">
        <v>4044</v>
      </c>
      <c r="C145" s="137" t="s">
        <v>4045</v>
      </c>
      <c r="D145" s="141">
        <v>8.86</v>
      </c>
      <c r="E145" s="141">
        <f t="shared" si="29"/>
        <v>3.544</v>
      </c>
      <c r="F145" s="78">
        <v>2.5</v>
      </c>
      <c r="G145" s="78">
        <v>1</v>
      </c>
      <c r="H145" s="78">
        <v>6.5</v>
      </c>
      <c r="I145" s="78">
        <v>0.1</v>
      </c>
      <c r="J145" s="79">
        <v>12</v>
      </c>
      <c r="K145" s="78">
        <v>6</v>
      </c>
      <c r="L145" s="78">
        <v>2</v>
      </c>
      <c r="M145" s="78">
        <v>6.75</v>
      </c>
      <c r="N145" s="78">
        <v>1.25</v>
      </c>
      <c r="O145" s="80">
        <f t="shared" si="34"/>
        <v>81</v>
      </c>
      <c r="P145" s="79">
        <v>240</v>
      </c>
      <c r="Q145" s="78">
        <v>20</v>
      </c>
      <c r="R145" s="78">
        <v>13</v>
      </c>
      <c r="S145" s="78">
        <v>8</v>
      </c>
      <c r="T145" s="78">
        <v>26</v>
      </c>
      <c r="U145" s="80">
        <f t="shared" si="35"/>
        <v>1.2037037037037037</v>
      </c>
      <c r="V145" s="26"/>
      <c r="W145" s="26"/>
      <c r="X145" s="26"/>
      <c r="Y145" s="26"/>
      <c r="Z145" s="81" t="s">
        <v>26</v>
      </c>
      <c r="AA145" s="26"/>
      <c r="AB145" s="14"/>
      <c r="AC145" s="15"/>
      <c r="AD145" s="15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</row>
    <row r="146" spans="1:47" ht="15" customHeight="1">
      <c r="A146" s="77" t="s">
        <v>4046</v>
      </c>
      <c r="B146" s="77" t="s">
        <v>4047</v>
      </c>
      <c r="C146" s="137" t="s">
        <v>5617</v>
      </c>
      <c r="D146" s="141">
        <v>8.86</v>
      </c>
      <c r="E146" s="141">
        <f t="shared" si="29"/>
        <v>3.544</v>
      </c>
      <c r="F146" s="78">
        <v>2.5</v>
      </c>
      <c r="G146" s="78">
        <v>1</v>
      </c>
      <c r="H146" s="78">
        <v>6.5</v>
      </c>
      <c r="I146" s="78">
        <v>0.1</v>
      </c>
      <c r="J146" s="79">
        <v>12</v>
      </c>
      <c r="K146" s="78">
        <v>6</v>
      </c>
      <c r="L146" s="78">
        <v>2</v>
      </c>
      <c r="M146" s="78">
        <v>6.75</v>
      </c>
      <c r="N146" s="78">
        <v>1.25</v>
      </c>
      <c r="O146" s="80">
        <f t="shared" si="34"/>
        <v>81</v>
      </c>
      <c r="P146" s="79">
        <v>240</v>
      </c>
      <c r="Q146" s="78">
        <v>20</v>
      </c>
      <c r="R146" s="78">
        <v>13</v>
      </c>
      <c r="S146" s="78">
        <v>8</v>
      </c>
      <c r="T146" s="78">
        <v>26</v>
      </c>
      <c r="U146" s="80">
        <f t="shared" si="35"/>
        <v>1.2037037037037037</v>
      </c>
      <c r="V146" s="26"/>
      <c r="W146" s="26"/>
      <c r="X146" s="26"/>
      <c r="Y146" s="26"/>
      <c r="Z146" s="81" t="s">
        <v>26</v>
      </c>
      <c r="AA146" s="26"/>
      <c r="AB146" s="14"/>
      <c r="AC146" s="15"/>
      <c r="AD146" s="15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</row>
    <row r="147" spans="1:47" ht="15" customHeight="1">
      <c r="A147" s="77" t="s">
        <v>4048</v>
      </c>
      <c r="B147" s="77" t="s">
        <v>4049</v>
      </c>
      <c r="C147" s="137" t="s">
        <v>5618</v>
      </c>
      <c r="D147" s="141">
        <v>8.86</v>
      </c>
      <c r="E147" s="141">
        <f t="shared" si="29"/>
        <v>3.544</v>
      </c>
      <c r="F147" s="78">
        <v>2.5</v>
      </c>
      <c r="G147" s="78">
        <v>1</v>
      </c>
      <c r="H147" s="78">
        <v>6.5</v>
      </c>
      <c r="I147" s="78">
        <v>0.1</v>
      </c>
      <c r="J147" s="79">
        <v>12</v>
      </c>
      <c r="K147" s="78">
        <v>6</v>
      </c>
      <c r="L147" s="78">
        <v>2</v>
      </c>
      <c r="M147" s="78">
        <v>6.75</v>
      </c>
      <c r="N147" s="78">
        <v>1.25</v>
      </c>
      <c r="O147" s="80">
        <f t="shared" si="34"/>
        <v>81</v>
      </c>
      <c r="P147" s="79">
        <v>240</v>
      </c>
      <c r="Q147" s="78">
        <v>20</v>
      </c>
      <c r="R147" s="78">
        <v>13</v>
      </c>
      <c r="S147" s="78">
        <v>8</v>
      </c>
      <c r="T147" s="78">
        <v>26</v>
      </c>
      <c r="U147" s="80">
        <f t="shared" si="35"/>
        <v>1.2037037037037037</v>
      </c>
      <c r="V147" s="26"/>
      <c r="W147" s="26"/>
      <c r="X147" s="26"/>
      <c r="Y147" s="26"/>
      <c r="Z147" s="81" t="s">
        <v>26</v>
      </c>
      <c r="AA147" s="26"/>
      <c r="AB147" s="14"/>
      <c r="AC147" s="15"/>
      <c r="AD147" s="15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</row>
    <row r="148" spans="1:47" ht="15" customHeight="1">
      <c r="A148" s="77" t="s">
        <v>4050</v>
      </c>
      <c r="B148" s="77" t="s">
        <v>4051</v>
      </c>
      <c r="C148" s="137" t="s">
        <v>4052</v>
      </c>
      <c r="D148" s="141">
        <v>8.86</v>
      </c>
      <c r="E148" s="141">
        <f t="shared" si="29"/>
        <v>3.544</v>
      </c>
      <c r="F148" s="78">
        <v>2.5</v>
      </c>
      <c r="G148" s="78">
        <v>1</v>
      </c>
      <c r="H148" s="78">
        <v>6.5</v>
      </c>
      <c r="I148" s="78">
        <v>0.1</v>
      </c>
      <c r="J148" s="79">
        <v>12</v>
      </c>
      <c r="K148" s="78">
        <v>6</v>
      </c>
      <c r="L148" s="78">
        <v>2</v>
      </c>
      <c r="M148" s="78">
        <v>6.75</v>
      </c>
      <c r="N148" s="78">
        <v>1.25</v>
      </c>
      <c r="O148" s="80">
        <f t="shared" si="34"/>
        <v>81</v>
      </c>
      <c r="P148" s="79">
        <v>240</v>
      </c>
      <c r="Q148" s="78">
        <v>20</v>
      </c>
      <c r="R148" s="78">
        <v>13</v>
      </c>
      <c r="S148" s="78">
        <v>8</v>
      </c>
      <c r="T148" s="78">
        <v>26</v>
      </c>
      <c r="U148" s="80">
        <f t="shared" si="35"/>
        <v>1.2037037037037037</v>
      </c>
      <c r="V148" s="26"/>
      <c r="W148" s="26"/>
      <c r="X148" s="26"/>
      <c r="Y148" s="26"/>
      <c r="Z148" s="81" t="s">
        <v>26</v>
      </c>
      <c r="AA148" s="26"/>
      <c r="AB148" s="14"/>
      <c r="AC148" s="15"/>
      <c r="AD148" s="15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</row>
    <row r="149" spans="1:47" ht="15" customHeight="1">
      <c r="A149" s="77" t="s">
        <v>4053</v>
      </c>
      <c r="B149" s="77" t="s">
        <v>4054</v>
      </c>
      <c r="C149" s="137" t="s">
        <v>5619</v>
      </c>
      <c r="D149" s="141">
        <v>13.24</v>
      </c>
      <c r="E149" s="141">
        <f t="shared" si="29"/>
        <v>5.2960000000000003</v>
      </c>
      <c r="F149" s="78">
        <v>3</v>
      </c>
      <c r="G149" s="78">
        <v>1</v>
      </c>
      <c r="H149" s="78">
        <v>6.5</v>
      </c>
      <c r="I149" s="78">
        <v>0.14000000000000001</v>
      </c>
      <c r="J149" s="79">
        <v>12</v>
      </c>
      <c r="K149" s="78">
        <v>5.25</v>
      </c>
      <c r="L149" s="78">
        <v>4</v>
      </c>
      <c r="M149" s="78">
        <v>6.5</v>
      </c>
      <c r="N149" s="78">
        <f>0.14*12</f>
        <v>1.6800000000000002</v>
      </c>
      <c r="O149" s="80">
        <f t="shared" si="34"/>
        <v>136.5</v>
      </c>
      <c r="P149" s="79">
        <v>144</v>
      </c>
      <c r="Q149" s="78">
        <v>17</v>
      </c>
      <c r="R149" s="78">
        <v>13.5</v>
      </c>
      <c r="S149" s="78">
        <v>7.5</v>
      </c>
      <c r="T149" s="78">
        <v>22</v>
      </c>
      <c r="U149" s="80">
        <f t="shared" si="35"/>
        <v>0.99609375</v>
      </c>
      <c r="V149" s="26"/>
      <c r="W149" s="26"/>
      <c r="X149" s="26"/>
      <c r="Y149" s="26"/>
      <c r="Z149" s="81" t="s">
        <v>26</v>
      </c>
      <c r="AA149" s="26"/>
      <c r="AB149" s="14"/>
      <c r="AC149" s="15"/>
      <c r="AD149" s="15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</row>
    <row r="150" spans="1:47" ht="15" customHeight="1">
      <c r="A150" s="77" t="s">
        <v>4055</v>
      </c>
      <c r="B150" s="77" t="s">
        <v>4056</v>
      </c>
      <c r="C150" s="137" t="s">
        <v>5620</v>
      </c>
      <c r="D150" s="141">
        <v>13.24</v>
      </c>
      <c r="E150" s="141">
        <f t="shared" si="29"/>
        <v>5.2960000000000003</v>
      </c>
      <c r="F150" s="78">
        <v>3</v>
      </c>
      <c r="G150" s="78">
        <v>1</v>
      </c>
      <c r="H150" s="78">
        <v>6.5</v>
      </c>
      <c r="I150" s="78">
        <v>0.14000000000000001</v>
      </c>
      <c r="J150" s="79">
        <v>12</v>
      </c>
      <c r="K150" s="78">
        <v>5.25</v>
      </c>
      <c r="L150" s="78">
        <v>4</v>
      </c>
      <c r="M150" s="78">
        <v>6.5</v>
      </c>
      <c r="N150" s="78">
        <f t="shared" ref="N150:N152" si="36">0.14*12</f>
        <v>1.6800000000000002</v>
      </c>
      <c r="O150" s="80">
        <f t="shared" si="34"/>
        <v>136.5</v>
      </c>
      <c r="P150" s="79">
        <v>144</v>
      </c>
      <c r="Q150" s="78">
        <v>17</v>
      </c>
      <c r="R150" s="78">
        <v>13.5</v>
      </c>
      <c r="S150" s="78">
        <v>7.5</v>
      </c>
      <c r="T150" s="78">
        <v>22</v>
      </c>
      <c r="U150" s="80">
        <f t="shared" si="35"/>
        <v>0.99609375</v>
      </c>
      <c r="V150" s="26"/>
      <c r="W150" s="26"/>
      <c r="X150" s="26"/>
      <c r="Y150" s="26"/>
      <c r="Z150" s="81" t="s">
        <v>26</v>
      </c>
      <c r="AA150" s="26"/>
      <c r="AB150" s="14"/>
      <c r="AC150" s="15"/>
      <c r="AD150" s="15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</row>
    <row r="151" spans="1:47" ht="15" customHeight="1">
      <c r="A151" s="77" t="s">
        <v>4057</v>
      </c>
      <c r="B151" s="77" t="s">
        <v>4058</v>
      </c>
      <c r="C151" s="137" t="s">
        <v>5621</v>
      </c>
      <c r="D151" s="141">
        <v>13.24</v>
      </c>
      <c r="E151" s="141">
        <f t="shared" si="29"/>
        <v>5.2960000000000003</v>
      </c>
      <c r="F151" s="78">
        <v>3</v>
      </c>
      <c r="G151" s="78">
        <v>1</v>
      </c>
      <c r="H151" s="78">
        <v>6.5</v>
      </c>
      <c r="I151" s="78">
        <v>0.14000000000000001</v>
      </c>
      <c r="J151" s="79">
        <v>12</v>
      </c>
      <c r="K151" s="78">
        <v>5.25</v>
      </c>
      <c r="L151" s="78">
        <v>4</v>
      </c>
      <c r="M151" s="78">
        <v>6.5</v>
      </c>
      <c r="N151" s="78">
        <f t="shared" si="36"/>
        <v>1.6800000000000002</v>
      </c>
      <c r="O151" s="80">
        <f t="shared" si="34"/>
        <v>136.5</v>
      </c>
      <c r="P151" s="79">
        <v>144</v>
      </c>
      <c r="Q151" s="78">
        <v>17</v>
      </c>
      <c r="R151" s="78">
        <v>13.5</v>
      </c>
      <c r="S151" s="78">
        <v>7.5</v>
      </c>
      <c r="T151" s="78">
        <v>22</v>
      </c>
      <c r="U151" s="80">
        <f t="shared" si="35"/>
        <v>0.99609375</v>
      </c>
      <c r="V151" s="26"/>
      <c r="W151" s="26"/>
      <c r="X151" s="26"/>
      <c r="Y151" s="26"/>
      <c r="Z151" s="81" t="s">
        <v>26</v>
      </c>
      <c r="AA151" s="26"/>
      <c r="AB151" s="14"/>
      <c r="AC151" s="15"/>
      <c r="AD151" s="15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</row>
    <row r="152" spans="1:47" s="72" customFormat="1" ht="15" customHeight="1">
      <c r="A152" s="121" t="s">
        <v>5754</v>
      </c>
      <c r="B152" s="121" t="s">
        <v>5755</v>
      </c>
      <c r="C152" s="139" t="s">
        <v>5756</v>
      </c>
      <c r="D152" s="122">
        <v>13.24</v>
      </c>
      <c r="E152" s="141">
        <f t="shared" si="29"/>
        <v>5.2960000000000003</v>
      </c>
      <c r="F152" s="123">
        <v>3</v>
      </c>
      <c r="G152" s="123">
        <v>1</v>
      </c>
      <c r="H152" s="123">
        <v>6.5</v>
      </c>
      <c r="I152" s="123">
        <v>0.14000000000000001</v>
      </c>
      <c r="J152" s="124">
        <v>12</v>
      </c>
      <c r="K152" s="123">
        <v>5.25</v>
      </c>
      <c r="L152" s="123">
        <v>4</v>
      </c>
      <c r="M152" s="123">
        <v>6.5</v>
      </c>
      <c r="N152" s="123">
        <f t="shared" si="36"/>
        <v>1.6800000000000002</v>
      </c>
      <c r="O152" s="125">
        <f t="shared" ref="O152" si="37">K152*L152*M152</f>
        <v>136.5</v>
      </c>
      <c r="P152" s="124">
        <v>144</v>
      </c>
      <c r="Q152" s="123">
        <v>17</v>
      </c>
      <c r="R152" s="123">
        <v>13.5</v>
      </c>
      <c r="S152" s="123">
        <v>7.5</v>
      </c>
      <c r="T152" s="123">
        <v>22</v>
      </c>
      <c r="U152" s="125">
        <f t="shared" ref="U152" si="38">Q152*R152*S152/1728</f>
        <v>0.99609375</v>
      </c>
      <c r="V152" s="126"/>
      <c r="W152" s="126"/>
      <c r="X152" s="126"/>
      <c r="Y152" s="126"/>
      <c r="Z152" s="127" t="s">
        <v>26</v>
      </c>
      <c r="AA152" s="126"/>
      <c r="AB152" s="128"/>
      <c r="AC152" s="129"/>
      <c r="AD152" s="129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</row>
    <row r="153" spans="1:47" ht="15" customHeight="1">
      <c r="A153" s="77" t="s">
        <v>4059</v>
      </c>
      <c r="B153" s="77" t="s">
        <v>4060</v>
      </c>
      <c r="C153" s="137" t="s">
        <v>4061</v>
      </c>
      <c r="D153" s="141">
        <v>22</v>
      </c>
      <c r="E153" s="141">
        <f t="shared" si="29"/>
        <v>8.8000000000000007</v>
      </c>
      <c r="F153" s="78">
        <v>4.5</v>
      </c>
      <c r="G153" s="78">
        <v>1</v>
      </c>
      <c r="H153" s="78">
        <v>6.5</v>
      </c>
      <c r="I153" s="78">
        <v>0.22</v>
      </c>
      <c r="J153" s="79">
        <v>12</v>
      </c>
      <c r="K153" s="78">
        <v>6</v>
      </c>
      <c r="L153" s="78">
        <v>4</v>
      </c>
      <c r="M153" s="78">
        <v>6.5</v>
      </c>
      <c r="N153" s="78">
        <v>2.65</v>
      </c>
      <c r="O153" s="80">
        <f t="shared" si="34"/>
        <v>156</v>
      </c>
      <c r="P153" s="79">
        <v>96</v>
      </c>
      <c r="Q153" s="78">
        <v>17</v>
      </c>
      <c r="R153" s="78">
        <v>14</v>
      </c>
      <c r="S153" s="78">
        <v>9</v>
      </c>
      <c r="T153" s="78">
        <v>22.75</v>
      </c>
      <c r="U153" s="80">
        <f t="shared" si="35"/>
        <v>1.2395833333333333</v>
      </c>
      <c r="V153" s="26"/>
      <c r="W153" s="26"/>
      <c r="X153" s="26"/>
      <c r="Y153" s="26"/>
      <c r="Z153" s="81" t="s">
        <v>26</v>
      </c>
      <c r="AA153" s="26"/>
      <c r="AB153" s="14"/>
      <c r="AC153" s="15"/>
      <c r="AD153" s="15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</row>
    <row r="154" spans="1:47" ht="15" customHeight="1">
      <c r="A154" s="77" t="s">
        <v>4062</v>
      </c>
      <c r="B154" s="77" t="s">
        <v>4063</v>
      </c>
      <c r="C154" s="137" t="s">
        <v>5628</v>
      </c>
      <c r="D154" s="141">
        <v>22</v>
      </c>
      <c r="E154" s="141">
        <f t="shared" si="29"/>
        <v>8.8000000000000007</v>
      </c>
      <c r="F154" s="78">
        <v>4.5</v>
      </c>
      <c r="G154" s="78">
        <v>1</v>
      </c>
      <c r="H154" s="78">
        <v>6.5</v>
      </c>
      <c r="I154" s="78">
        <v>0.22</v>
      </c>
      <c r="J154" s="79">
        <v>12</v>
      </c>
      <c r="K154" s="78">
        <v>6</v>
      </c>
      <c r="L154" s="78">
        <v>4</v>
      </c>
      <c r="M154" s="78">
        <v>6.5</v>
      </c>
      <c r="N154" s="78">
        <v>2.65</v>
      </c>
      <c r="O154" s="80">
        <f t="shared" si="34"/>
        <v>156</v>
      </c>
      <c r="P154" s="79">
        <v>96</v>
      </c>
      <c r="Q154" s="78">
        <v>17</v>
      </c>
      <c r="R154" s="78">
        <v>14</v>
      </c>
      <c r="S154" s="78">
        <v>9</v>
      </c>
      <c r="T154" s="78">
        <v>22.75</v>
      </c>
      <c r="U154" s="80">
        <f t="shared" si="35"/>
        <v>1.2395833333333333</v>
      </c>
      <c r="V154" s="26"/>
      <c r="W154" s="26"/>
      <c r="X154" s="26"/>
      <c r="Y154" s="26"/>
      <c r="Z154" s="81" t="s">
        <v>26</v>
      </c>
      <c r="AA154" s="26"/>
      <c r="AB154" s="14"/>
      <c r="AC154" s="15"/>
      <c r="AD154" s="15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</row>
    <row r="155" spans="1:47" ht="15" customHeight="1">
      <c r="A155" s="77" t="s">
        <v>4064</v>
      </c>
      <c r="B155" s="77" t="s">
        <v>4065</v>
      </c>
      <c r="C155" s="137" t="s">
        <v>4066</v>
      </c>
      <c r="D155" s="141">
        <v>22</v>
      </c>
      <c r="E155" s="141">
        <f t="shared" si="29"/>
        <v>8.8000000000000007</v>
      </c>
      <c r="F155" s="78">
        <v>4.5</v>
      </c>
      <c r="G155" s="78">
        <v>1</v>
      </c>
      <c r="H155" s="78">
        <v>6.5</v>
      </c>
      <c r="I155" s="78">
        <v>0.22</v>
      </c>
      <c r="J155" s="79">
        <v>12</v>
      </c>
      <c r="K155" s="78">
        <v>6</v>
      </c>
      <c r="L155" s="78">
        <v>4</v>
      </c>
      <c r="M155" s="78">
        <v>6.5</v>
      </c>
      <c r="N155" s="78">
        <v>2.65</v>
      </c>
      <c r="O155" s="80">
        <f t="shared" si="34"/>
        <v>156</v>
      </c>
      <c r="P155" s="79">
        <v>96</v>
      </c>
      <c r="Q155" s="78">
        <v>17</v>
      </c>
      <c r="R155" s="78">
        <v>14</v>
      </c>
      <c r="S155" s="78">
        <v>9</v>
      </c>
      <c r="T155" s="78">
        <v>22.75</v>
      </c>
      <c r="U155" s="80">
        <f t="shared" si="35"/>
        <v>1.2395833333333333</v>
      </c>
      <c r="V155" s="26"/>
      <c r="W155" s="26"/>
      <c r="X155" s="26"/>
      <c r="Y155" s="26"/>
      <c r="Z155" s="81" t="s">
        <v>26</v>
      </c>
      <c r="AA155" s="26"/>
      <c r="AB155" s="14"/>
      <c r="AC155" s="15"/>
      <c r="AD155" s="15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</row>
    <row r="156" spans="1:47" ht="15" customHeight="1">
      <c r="A156" s="77" t="s">
        <v>4067</v>
      </c>
      <c r="B156" s="77" t="s">
        <v>4068</v>
      </c>
      <c r="C156" s="137" t="s">
        <v>5629</v>
      </c>
      <c r="D156" s="141">
        <v>22</v>
      </c>
      <c r="E156" s="141">
        <f t="shared" si="29"/>
        <v>8.8000000000000007</v>
      </c>
      <c r="F156" s="78">
        <v>4.5</v>
      </c>
      <c r="G156" s="78">
        <v>1</v>
      </c>
      <c r="H156" s="78">
        <v>6.5</v>
      </c>
      <c r="I156" s="78">
        <v>0.22</v>
      </c>
      <c r="J156" s="79">
        <v>12</v>
      </c>
      <c r="K156" s="78">
        <v>6</v>
      </c>
      <c r="L156" s="78">
        <v>4</v>
      </c>
      <c r="M156" s="78">
        <v>6.5</v>
      </c>
      <c r="N156" s="78">
        <v>2.65</v>
      </c>
      <c r="O156" s="80">
        <f t="shared" si="34"/>
        <v>156</v>
      </c>
      <c r="P156" s="79">
        <v>96</v>
      </c>
      <c r="Q156" s="78">
        <v>17</v>
      </c>
      <c r="R156" s="78">
        <v>14</v>
      </c>
      <c r="S156" s="78">
        <v>9</v>
      </c>
      <c r="T156" s="78">
        <v>22.75</v>
      </c>
      <c r="U156" s="80">
        <f t="shared" si="35"/>
        <v>1.2395833333333333</v>
      </c>
      <c r="V156" s="26"/>
      <c r="W156" s="26"/>
      <c r="X156" s="26"/>
      <c r="Y156" s="26"/>
      <c r="Z156" s="81" t="s">
        <v>26</v>
      </c>
      <c r="AA156" s="26"/>
      <c r="AB156" s="14"/>
      <c r="AC156" s="15"/>
      <c r="AD156" s="15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</row>
    <row r="157" spans="1:47" ht="15" customHeight="1">
      <c r="A157" s="77" t="s">
        <v>4069</v>
      </c>
      <c r="B157" s="77" t="s">
        <v>4070</v>
      </c>
      <c r="C157" s="137" t="s">
        <v>5630</v>
      </c>
      <c r="D157" s="141">
        <v>22</v>
      </c>
      <c r="E157" s="141">
        <f t="shared" si="29"/>
        <v>8.8000000000000007</v>
      </c>
      <c r="F157" s="78">
        <v>4.5</v>
      </c>
      <c r="G157" s="78">
        <v>1</v>
      </c>
      <c r="H157" s="78">
        <v>6.5</v>
      </c>
      <c r="I157" s="78">
        <v>0.22</v>
      </c>
      <c r="J157" s="79">
        <v>12</v>
      </c>
      <c r="K157" s="78">
        <v>6</v>
      </c>
      <c r="L157" s="78">
        <v>4</v>
      </c>
      <c r="M157" s="78">
        <v>6.5</v>
      </c>
      <c r="N157" s="78">
        <v>2.65</v>
      </c>
      <c r="O157" s="80">
        <f t="shared" si="34"/>
        <v>156</v>
      </c>
      <c r="P157" s="79">
        <v>96</v>
      </c>
      <c r="Q157" s="78">
        <v>17</v>
      </c>
      <c r="R157" s="78">
        <v>14</v>
      </c>
      <c r="S157" s="78">
        <v>9</v>
      </c>
      <c r="T157" s="78">
        <v>22.75</v>
      </c>
      <c r="U157" s="80">
        <f t="shared" si="35"/>
        <v>1.2395833333333333</v>
      </c>
      <c r="V157" s="26"/>
      <c r="W157" s="26"/>
      <c r="X157" s="26"/>
      <c r="Y157" s="26"/>
      <c r="Z157" s="81" t="s">
        <v>26</v>
      </c>
      <c r="AA157" s="26"/>
      <c r="AB157" s="14"/>
      <c r="AC157" s="15"/>
      <c r="AD157" s="15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</row>
    <row r="158" spans="1:47" ht="15" customHeight="1">
      <c r="A158" s="77" t="s">
        <v>4071</v>
      </c>
      <c r="B158" s="77" t="s">
        <v>4072</v>
      </c>
      <c r="C158" s="137" t="s">
        <v>4073</v>
      </c>
      <c r="D158" s="141">
        <v>157.68</v>
      </c>
      <c r="E158" s="141">
        <f t="shared" si="29"/>
        <v>63.072000000000003</v>
      </c>
      <c r="F158" s="78">
        <v>3.5</v>
      </c>
      <c r="G158" s="78">
        <v>7</v>
      </c>
      <c r="H158" s="78">
        <v>16.5</v>
      </c>
      <c r="I158" s="78">
        <v>1.75</v>
      </c>
      <c r="J158" s="79">
        <v>1</v>
      </c>
      <c r="K158" s="78">
        <v>3.5</v>
      </c>
      <c r="L158" s="78">
        <v>6</v>
      </c>
      <c r="M158" s="78">
        <v>16.5</v>
      </c>
      <c r="N158" s="78">
        <v>1.75</v>
      </c>
      <c r="O158" s="80">
        <f t="shared" si="34"/>
        <v>346.5</v>
      </c>
      <c r="P158" s="79">
        <v>1</v>
      </c>
      <c r="Q158" s="78">
        <v>14</v>
      </c>
      <c r="R158" s="78">
        <v>10</v>
      </c>
      <c r="S158" s="78">
        <v>8</v>
      </c>
      <c r="T158" s="78">
        <v>2.5</v>
      </c>
      <c r="U158" s="80">
        <f t="shared" si="35"/>
        <v>0.64814814814814814</v>
      </c>
      <c r="V158" s="26"/>
      <c r="W158" s="26"/>
      <c r="X158" s="26"/>
      <c r="Y158" s="26"/>
      <c r="Z158" s="81" t="s">
        <v>26</v>
      </c>
      <c r="AA158" s="26"/>
      <c r="AB158" s="14"/>
      <c r="AC158" s="15"/>
      <c r="AD158" s="15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</row>
    <row r="159" spans="1:47" ht="15" customHeight="1">
      <c r="A159" s="77" t="s">
        <v>4074</v>
      </c>
      <c r="B159" s="77" t="s">
        <v>4075</v>
      </c>
      <c r="C159" s="137" t="s">
        <v>4076</v>
      </c>
      <c r="D159" s="141">
        <v>157.68</v>
      </c>
      <c r="E159" s="141">
        <f t="shared" si="29"/>
        <v>63.072000000000003</v>
      </c>
      <c r="F159" s="78">
        <v>3.5</v>
      </c>
      <c r="G159" s="78">
        <v>7</v>
      </c>
      <c r="H159" s="78">
        <v>16.5</v>
      </c>
      <c r="I159" s="78">
        <v>1.75</v>
      </c>
      <c r="J159" s="79">
        <v>1</v>
      </c>
      <c r="K159" s="78">
        <v>3.5</v>
      </c>
      <c r="L159" s="78">
        <v>6</v>
      </c>
      <c r="M159" s="78">
        <v>16.5</v>
      </c>
      <c r="N159" s="78">
        <v>1.75</v>
      </c>
      <c r="O159" s="80">
        <f t="shared" si="34"/>
        <v>346.5</v>
      </c>
      <c r="P159" s="79">
        <v>1</v>
      </c>
      <c r="Q159" s="78">
        <v>14</v>
      </c>
      <c r="R159" s="78">
        <v>10</v>
      </c>
      <c r="S159" s="78">
        <v>8</v>
      </c>
      <c r="T159" s="78">
        <v>2.5</v>
      </c>
      <c r="U159" s="80">
        <f t="shared" si="35"/>
        <v>0.64814814814814814</v>
      </c>
      <c r="V159" s="26"/>
      <c r="W159" s="26"/>
      <c r="X159" s="26"/>
      <c r="Y159" s="26"/>
      <c r="Z159" s="81" t="s">
        <v>26</v>
      </c>
      <c r="AA159" s="26"/>
      <c r="AB159" s="14"/>
      <c r="AC159" s="15"/>
      <c r="AD159" s="15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</row>
    <row r="160" spans="1:47" ht="15" customHeight="1">
      <c r="A160" s="77" t="s">
        <v>5337</v>
      </c>
      <c r="B160" s="77" t="s">
        <v>5338</v>
      </c>
      <c r="C160" s="137" t="s">
        <v>5339</v>
      </c>
      <c r="D160" s="141">
        <v>157.68</v>
      </c>
      <c r="E160" s="141">
        <f t="shared" si="29"/>
        <v>63.072000000000003</v>
      </c>
      <c r="F160" s="78">
        <v>3.5</v>
      </c>
      <c r="G160" s="78">
        <v>7</v>
      </c>
      <c r="H160" s="78">
        <v>16.5</v>
      </c>
      <c r="I160" s="78">
        <v>1.75</v>
      </c>
      <c r="J160" s="79">
        <v>1</v>
      </c>
      <c r="K160" s="78">
        <v>3.5</v>
      </c>
      <c r="L160" s="78">
        <v>6</v>
      </c>
      <c r="M160" s="78">
        <v>16.5</v>
      </c>
      <c r="N160" s="78">
        <v>1.75</v>
      </c>
      <c r="O160" s="80">
        <f t="shared" ref="O160" si="39">K160*L160*M160</f>
        <v>346.5</v>
      </c>
      <c r="P160" s="79">
        <v>1</v>
      </c>
      <c r="Q160" s="78">
        <v>14</v>
      </c>
      <c r="R160" s="78">
        <v>10</v>
      </c>
      <c r="S160" s="78">
        <v>8</v>
      </c>
      <c r="T160" s="78">
        <v>2.5</v>
      </c>
      <c r="U160" s="80">
        <f t="shared" ref="U160" si="40">Q160*R160*S160/1728</f>
        <v>0.64814814814814814</v>
      </c>
      <c r="V160" s="26"/>
      <c r="W160" s="26"/>
      <c r="X160" s="26"/>
      <c r="Y160" s="26"/>
      <c r="Z160" s="81" t="s">
        <v>26</v>
      </c>
      <c r="AA160" s="26"/>
      <c r="AB160" s="14"/>
      <c r="AC160" s="15"/>
      <c r="AD160" s="15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</row>
    <row r="161" spans="1:47" s="72" customFormat="1" ht="15" customHeight="1">
      <c r="A161" s="121" t="s">
        <v>5757</v>
      </c>
      <c r="B161" s="121" t="s">
        <v>5338</v>
      </c>
      <c r="C161" s="139" t="s">
        <v>5758</v>
      </c>
      <c r="D161" s="122">
        <v>157.68</v>
      </c>
      <c r="E161" s="141">
        <f t="shared" si="29"/>
        <v>63.072000000000003</v>
      </c>
      <c r="F161" s="123">
        <v>3.5</v>
      </c>
      <c r="G161" s="123">
        <v>7</v>
      </c>
      <c r="H161" s="123">
        <v>16.5</v>
      </c>
      <c r="I161" s="123">
        <v>1.75</v>
      </c>
      <c r="J161" s="124">
        <v>1</v>
      </c>
      <c r="K161" s="123">
        <v>3.5</v>
      </c>
      <c r="L161" s="123">
        <v>6</v>
      </c>
      <c r="M161" s="123">
        <v>16.5</v>
      </c>
      <c r="N161" s="123">
        <v>1.75</v>
      </c>
      <c r="O161" s="125">
        <f t="shared" ref="O161" si="41">K161*L161*M161</f>
        <v>346.5</v>
      </c>
      <c r="P161" s="124">
        <v>1</v>
      </c>
      <c r="Q161" s="123">
        <v>14</v>
      </c>
      <c r="R161" s="123">
        <v>10</v>
      </c>
      <c r="S161" s="123">
        <v>8</v>
      </c>
      <c r="T161" s="123">
        <v>2.5</v>
      </c>
      <c r="U161" s="125">
        <f t="shared" ref="U161" si="42">Q161*R161*S161/1728</f>
        <v>0.64814814814814814</v>
      </c>
      <c r="V161" s="126"/>
      <c r="W161" s="126"/>
      <c r="X161" s="126"/>
      <c r="Y161" s="126"/>
      <c r="Z161" s="127" t="s">
        <v>26</v>
      </c>
      <c r="AA161" s="126"/>
      <c r="AB161" s="128"/>
      <c r="AC161" s="129"/>
      <c r="AD161" s="129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</row>
    <row r="162" spans="1:47" ht="15" customHeight="1">
      <c r="A162" s="77" t="s">
        <v>4077</v>
      </c>
      <c r="B162" s="77" t="s">
        <v>4078</v>
      </c>
      <c r="C162" s="137" t="s">
        <v>4079</v>
      </c>
      <c r="D162" s="141">
        <v>525.6</v>
      </c>
      <c r="E162" s="141">
        <f t="shared" si="29"/>
        <v>210.24</v>
      </c>
      <c r="F162" s="78">
        <v>6.75</v>
      </c>
      <c r="G162" s="78">
        <v>7</v>
      </c>
      <c r="H162" s="78">
        <v>16.5</v>
      </c>
      <c r="I162" s="78">
        <v>7.45</v>
      </c>
      <c r="J162" s="79">
        <v>1</v>
      </c>
      <c r="K162" s="78">
        <v>6.75</v>
      </c>
      <c r="L162" s="78">
        <v>7</v>
      </c>
      <c r="M162" s="78">
        <v>16.5</v>
      </c>
      <c r="N162" s="78">
        <v>7.45</v>
      </c>
      <c r="O162" s="80">
        <f t="shared" si="34"/>
        <v>779.625</v>
      </c>
      <c r="P162" s="79">
        <v>1</v>
      </c>
      <c r="Q162" s="78">
        <v>18</v>
      </c>
      <c r="R162" s="78">
        <v>10</v>
      </c>
      <c r="S162" s="78">
        <v>8</v>
      </c>
      <c r="T162" s="78">
        <v>8</v>
      </c>
      <c r="U162" s="80">
        <f t="shared" si="35"/>
        <v>0.83333333333333337</v>
      </c>
      <c r="V162" s="26"/>
      <c r="W162" s="26"/>
      <c r="X162" s="26"/>
      <c r="Y162" s="26"/>
      <c r="Z162" s="81" t="s">
        <v>26</v>
      </c>
      <c r="AA162" s="26"/>
      <c r="AB162" s="14"/>
      <c r="AC162" s="15"/>
      <c r="AD162" s="15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</row>
    <row r="163" spans="1:47" ht="15" customHeight="1">
      <c r="A163" s="133" t="s">
        <v>4080</v>
      </c>
      <c r="B163" s="77" t="s">
        <v>4081</v>
      </c>
      <c r="C163" s="137" t="s">
        <v>4082</v>
      </c>
      <c r="D163" s="141">
        <v>946.08</v>
      </c>
      <c r="E163" s="141">
        <f t="shared" si="29"/>
        <v>378.43200000000002</v>
      </c>
      <c r="F163" s="78">
        <v>10.5</v>
      </c>
      <c r="G163" s="78">
        <v>7</v>
      </c>
      <c r="H163" s="78">
        <v>16.5</v>
      </c>
      <c r="I163" s="78">
        <v>11.5</v>
      </c>
      <c r="J163" s="79">
        <v>1</v>
      </c>
      <c r="K163" s="78">
        <v>20</v>
      </c>
      <c r="L163" s="78">
        <v>14</v>
      </c>
      <c r="M163" s="78">
        <v>10</v>
      </c>
      <c r="N163" s="78">
        <v>11.8</v>
      </c>
      <c r="O163" s="80">
        <f t="shared" si="34"/>
        <v>2800</v>
      </c>
      <c r="P163" s="79">
        <v>1</v>
      </c>
      <c r="Q163" s="78">
        <v>20</v>
      </c>
      <c r="R163" s="78">
        <v>14</v>
      </c>
      <c r="S163" s="78">
        <v>10</v>
      </c>
      <c r="T163" s="78">
        <v>11.8</v>
      </c>
      <c r="U163" s="80">
        <f>Q163*R163*S163</f>
        <v>2800</v>
      </c>
      <c r="V163" s="26"/>
      <c r="W163" s="26"/>
      <c r="X163" s="26"/>
      <c r="Y163" s="26"/>
      <c r="Z163" s="81"/>
      <c r="AA163" s="26"/>
      <c r="AB163" s="14"/>
      <c r="AC163" s="15"/>
      <c r="AD163" s="15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</row>
    <row r="164" spans="1:47" ht="15" customHeight="1">
      <c r="A164" s="133">
        <v>480000100</v>
      </c>
      <c r="B164" s="77" t="s">
        <v>4110</v>
      </c>
      <c r="C164" s="137" t="s">
        <v>5759</v>
      </c>
      <c r="D164" s="141">
        <v>2.39</v>
      </c>
      <c r="E164" s="141">
        <f t="shared" si="29"/>
        <v>0.95600000000000007</v>
      </c>
      <c r="F164" s="78">
        <v>0.375</v>
      </c>
      <c r="G164" s="78">
        <v>0.4375</v>
      </c>
      <c r="H164" s="78">
        <v>5.625</v>
      </c>
      <c r="I164" s="78">
        <v>0.01</v>
      </c>
      <c r="J164" s="79">
        <v>12</v>
      </c>
      <c r="K164" s="78">
        <v>5.75</v>
      </c>
      <c r="L164" s="78">
        <v>2.1875</v>
      </c>
      <c r="M164" s="78">
        <v>0.8125</v>
      </c>
      <c r="N164" s="78">
        <v>0.18</v>
      </c>
      <c r="O164" s="80">
        <f t="shared" ref="O164:O193" si="43">K164*L164*M164</f>
        <v>10.2197265625</v>
      </c>
      <c r="P164" s="79">
        <v>1440</v>
      </c>
      <c r="Q164" s="78">
        <v>12.5</v>
      </c>
      <c r="R164" s="78">
        <v>12.5</v>
      </c>
      <c r="S164" s="78">
        <v>10.5</v>
      </c>
      <c r="T164" s="78">
        <v>24</v>
      </c>
      <c r="U164" s="80">
        <v>0.94943576388888884</v>
      </c>
      <c r="V164" s="26"/>
      <c r="W164" s="26"/>
      <c r="X164" s="26"/>
      <c r="Y164" s="26"/>
      <c r="Z164" s="81" t="s">
        <v>26</v>
      </c>
      <c r="AA164" s="26"/>
      <c r="AB164" s="14"/>
      <c r="AC164" s="15"/>
      <c r="AD164" s="15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</row>
    <row r="165" spans="1:47" ht="15" customHeight="1">
      <c r="A165" s="77" t="s">
        <v>4111</v>
      </c>
      <c r="B165" s="77" t="s">
        <v>4112</v>
      </c>
      <c r="C165" s="137" t="s">
        <v>5236</v>
      </c>
      <c r="D165" s="141">
        <v>2.39</v>
      </c>
      <c r="E165" s="141">
        <f t="shared" si="29"/>
        <v>0.95600000000000007</v>
      </c>
      <c r="F165" s="78">
        <v>0.375</v>
      </c>
      <c r="G165" s="78">
        <v>0.4375</v>
      </c>
      <c r="H165" s="78">
        <v>5.625</v>
      </c>
      <c r="I165" s="78">
        <v>0.01</v>
      </c>
      <c r="J165" s="79">
        <v>12</v>
      </c>
      <c r="K165" s="78">
        <v>5.75</v>
      </c>
      <c r="L165" s="78">
        <v>2.1875</v>
      </c>
      <c r="M165" s="78">
        <v>0.8125</v>
      </c>
      <c r="N165" s="78">
        <v>0.18</v>
      </c>
      <c r="O165" s="80">
        <f t="shared" si="43"/>
        <v>10.2197265625</v>
      </c>
      <c r="P165" s="79">
        <v>1440</v>
      </c>
      <c r="Q165" s="78">
        <v>12.5</v>
      </c>
      <c r="R165" s="78">
        <v>12.5</v>
      </c>
      <c r="S165" s="78">
        <v>10.5</v>
      </c>
      <c r="T165" s="78">
        <v>24</v>
      </c>
      <c r="U165" s="80">
        <v>0.94943576388888884</v>
      </c>
      <c r="V165" s="26"/>
      <c r="W165" s="26"/>
      <c r="X165" s="26"/>
      <c r="Y165" s="26"/>
      <c r="Z165" s="81" t="s">
        <v>26</v>
      </c>
      <c r="AA165" s="26"/>
      <c r="AB165" s="14"/>
      <c r="AC165" s="15"/>
      <c r="AD165" s="15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</row>
    <row r="166" spans="1:47" ht="15" customHeight="1">
      <c r="A166" s="77" t="s">
        <v>4113</v>
      </c>
      <c r="B166" s="77" t="s">
        <v>4114</v>
      </c>
      <c r="C166" s="137" t="s">
        <v>5237</v>
      </c>
      <c r="D166" s="141">
        <v>2.39</v>
      </c>
      <c r="E166" s="141">
        <f t="shared" si="29"/>
        <v>0.95600000000000007</v>
      </c>
      <c r="F166" s="78">
        <v>0.375</v>
      </c>
      <c r="G166" s="78">
        <v>0.4375</v>
      </c>
      <c r="H166" s="78">
        <v>5.625</v>
      </c>
      <c r="I166" s="78">
        <v>0.01</v>
      </c>
      <c r="J166" s="79">
        <v>12</v>
      </c>
      <c r="K166" s="78">
        <v>5.75</v>
      </c>
      <c r="L166" s="78">
        <v>2.1875</v>
      </c>
      <c r="M166" s="78">
        <v>0.8125</v>
      </c>
      <c r="N166" s="78">
        <v>0.18</v>
      </c>
      <c r="O166" s="80">
        <f t="shared" si="43"/>
        <v>10.2197265625</v>
      </c>
      <c r="P166" s="79">
        <v>1440</v>
      </c>
      <c r="Q166" s="78">
        <v>12.5</v>
      </c>
      <c r="R166" s="78">
        <v>12.5</v>
      </c>
      <c r="S166" s="78">
        <v>10.5</v>
      </c>
      <c r="T166" s="78">
        <v>24</v>
      </c>
      <c r="U166" s="80">
        <v>0.94943576388888884</v>
      </c>
      <c r="V166" s="26"/>
      <c r="W166" s="26"/>
      <c r="X166" s="26"/>
      <c r="Y166" s="26"/>
      <c r="Z166" s="81" t="s">
        <v>26</v>
      </c>
      <c r="AA166" s="26"/>
      <c r="AB166" s="14"/>
      <c r="AC166" s="15"/>
      <c r="AD166" s="15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</row>
    <row r="167" spans="1:47" ht="15" customHeight="1">
      <c r="A167" s="77" t="s">
        <v>4115</v>
      </c>
      <c r="B167" s="77" t="s">
        <v>4116</v>
      </c>
      <c r="C167" s="137" t="s">
        <v>5238</v>
      </c>
      <c r="D167" s="141">
        <v>2.39</v>
      </c>
      <c r="E167" s="141">
        <f t="shared" si="29"/>
        <v>0.95600000000000007</v>
      </c>
      <c r="F167" s="78">
        <v>0.375</v>
      </c>
      <c r="G167" s="78">
        <v>0.4375</v>
      </c>
      <c r="H167" s="78">
        <v>5.625</v>
      </c>
      <c r="I167" s="78">
        <v>0.01</v>
      </c>
      <c r="J167" s="79">
        <v>12</v>
      </c>
      <c r="K167" s="78">
        <v>5.75</v>
      </c>
      <c r="L167" s="78">
        <v>2.1875</v>
      </c>
      <c r="M167" s="78">
        <v>0.8125</v>
      </c>
      <c r="N167" s="78">
        <v>0.18</v>
      </c>
      <c r="O167" s="80">
        <f t="shared" si="43"/>
        <v>10.2197265625</v>
      </c>
      <c r="P167" s="79">
        <v>1440</v>
      </c>
      <c r="Q167" s="78">
        <v>12.5</v>
      </c>
      <c r="R167" s="78">
        <v>12.5</v>
      </c>
      <c r="S167" s="78">
        <v>10.5</v>
      </c>
      <c r="T167" s="78">
        <v>24</v>
      </c>
      <c r="U167" s="80">
        <v>0.94943576388888884</v>
      </c>
      <c r="V167" s="26"/>
      <c r="W167" s="26"/>
      <c r="X167" s="26"/>
      <c r="Y167" s="26"/>
      <c r="Z167" s="81" t="s">
        <v>26</v>
      </c>
      <c r="AA167" s="26"/>
      <c r="AB167" s="14"/>
      <c r="AC167" s="15"/>
      <c r="AD167" s="15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</row>
    <row r="168" spans="1:47" ht="15" customHeight="1">
      <c r="A168" s="77" t="s">
        <v>4117</v>
      </c>
      <c r="B168" s="77" t="s">
        <v>4118</v>
      </c>
      <c r="C168" s="137" t="s">
        <v>5239</v>
      </c>
      <c r="D168" s="141">
        <v>2.39</v>
      </c>
      <c r="E168" s="141">
        <f t="shared" si="29"/>
        <v>0.95600000000000007</v>
      </c>
      <c r="F168" s="78">
        <v>0.375</v>
      </c>
      <c r="G168" s="78">
        <v>0.4375</v>
      </c>
      <c r="H168" s="78">
        <v>5.625</v>
      </c>
      <c r="I168" s="78">
        <v>0.01</v>
      </c>
      <c r="J168" s="79">
        <v>12</v>
      </c>
      <c r="K168" s="78">
        <v>5.75</v>
      </c>
      <c r="L168" s="78">
        <v>2.1875</v>
      </c>
      <c r="M168" s="78">
        <v>0.8125</v>
      </c>
      <c r="N168" s="78">
        <v>0.18</v>
      </c>
      <c r="O168" s="80">
        <f t="shared" si="43"/>
        <v>10.2197265625</v>
      </c>
      <c r="P168" s="79">
        <v>1440</v>
      </c>
      <c r="Q168" s="78">
        <v>12.5</v>
      </c>
      <c r="R168" s="78">
        <v>12.5</v>
      </c>
      <c r="S168" s="78">
        <v>10.5</v>
      </c>
      <c r="T168" s="78">
        <v>24</v>
      </c>
      <c r="U168" s="80">
        <v>0.94943576388888884</v>
      </c>
      <c r="V168" s="26"/>
      <c r="W168" s="26"/>
      <c r="X168" s="26"/>
      <c r="Y168" s="26"/>
      <c r="Z168" s="81" t="s">
        <v>26</v>
      </c>
      <c r="AA168" s="26"/>
      <c r="AB168" s="14"/>
      <c r="AC168" s="15"/>
      <c r="AD168" s="15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</row>
    <row r="169" spans="1:47" ht="15" customHeight="1">
      <c r="A169" s="77" t="s">
        <v>4119</v>
      </c>
      <c r="B169" s="77" t="s">
        <v>4120</v>
      </c>
      <c r="C169" s="137" t="s">
        <v>5668</v>
      </c>
      <c r="D169" s="141">
        <v>2.39</v>
      </c>
      <c r="E169" s="141">
        <f t="shared" si="29"/>
        <v>0.95600000000000007</v>
      </c>
      <c r="F169" s="78">
        <v>0.375</v>
      </c>
      <c r="G169" s="78">
        <v>0.4375</v>
      </c>
      <c r="H169" s="78">
        <v>5.625</v>
      </c>
      <c r="I169" s="78">
        <v>0.01</v>
      </c>
      <c r="J169" s="79">
        <v>12</v>
      </c>
      <c r="K169" s="78">
        <v>5.75</v>
      </c>
      <c r="L169" s="78">
        <v>2.1875</v>
      </c>
      <c r="M169" s="78">
        <v>0.8125</v>
      </c>
      <c r="N169" s="78">
        <v>0.18</v>
      </c>
      <c r="O169" s="80">
        <f t="shared" si="43"/>
        <v>10.2197265625</v>
      </c>
      <c r="P169" s="79">
        <v>1440</v>
      </c>
      <c r="Q169" s="78">
        <v>12.5</v>
      </c>
      <c r="R169" s="78">
        <v>12.5</v>
      </c>
      <c r="S169" s="78">
        <v>10.5</v>
      </c>
      <c r="T169" s="78">
        <v>24</v>
      </c>
      <c r="U169" s="80">
        <v>0.94943576388888884</v>
      </c>
      <c r="V169" s="26"/>
      <c r="W169" s="26"/>
      <c r="X169" s="26"/>
      <c r="Y169" s="26"/>
      <c r="Z169" s="81" t="s">
        <v>26</v>
      </c>
      <c r="AA169" s="26"/>
      <c r="AB169" s="14"/>
      <c r="AC169" s="15"/>
      <c r="AD169" s="15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</row>
    <row r="170" spans="1:47" s="72" customFormat="1" ht="15" customHeight="1">
      <c r="A170" s="121" t="s">
        <v>5218</v>
      </c>
      <c r="B170" s="121" t="s">
        <v>5217</v>
      </c>
      <c r="C170" s="139" t="s">
        <v>5240</v>
      </c>
      <c r="D170" s="122">
        <v>2.39</v>
      </c>
      <c r="E170" s="141">
        <f t="shared" si="29"/>
        <v>0.95600000000000007</v>
      </c>
      <c r="F170" s="123">
        <v>0.375</v>
      </c>
      <c r="G170" s="123">
        <v>0.4375</v>
      </c>
      <c r="H170" s="123">
        <v>5.625</v>
      </c>
      <c r="I170" s="123">
        <v>0.01</v>
      </c>
      <c r="J170" s="124">
        <v>12</v>
      </c>
      <c r="K170" s="123">
        <v>5.75</v>
      </c>
      <c r="L170" s="123">
        <v>2.1875</v>
      </c>
      <c r="M170" s="123">
        <v>0.8125</v>
      </c>
      <c r="N170" s="123">
        <v>0.18</v>
      </c>
      <c r="O170" s="125">
        <f t="shared" ref="O170" si="44">K170*L170*M170</f>
        <v>10.2197265625</v>
      </c>
      <c r="P170" s="124">
        <v>1440</v>
      </c>
      <c r="Q170" s="123">
        <v>12.5</v>
      </c>
      <c r="R170" s="123">
        <v>12.5</v>
      </c>
      <c r="S170" s="123">
        <v>10.5</v>
      </c>
      <c r="T170" s="123">
        <v>24</v>
      </c>
      <c r="U170" s="125">
        <v>0.94943576388888884</v>
      </c>
      <c r="V170" s="126"/>
      <c r="W170" s="126"/>
      <c r="X170" s="126"/>
      <c r="Y170" s="126"/>
      <c r="Z170" s="127"/>
      <c r="AA170" s="126"/>
      <c r="AB170" s="128"/>
      <c r="AC170" s="129"/>
      <c r="AD170" s="129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</row>
    <row r="171" spans="1:47" ht="15" customHeight="1">
      <c r="A171" s="77" t="s">
        <v>4121</v>
      </c>
      <c r="B171" s="77" t="s">
        <v>4122</v>
      </c>
      <c r="C171" s="137" t="s">
        <v>5241</v>
      </c>
      <c r="D171" s="141">
        <v>2.39</v>
      </c>
      <c r="E171" s="141">
        <f t="shared" si="29"/>
        <v>0.95600000000000007</v>
      </c>
      <c r="F171" s="78">
        <v>0.375</v>
      </c>
      <c r="G171" s="78">
        <v>0.4375</v>
      </c>
      <c r="H171" s="78">
        <v>5.625</v>
      </c>
      <c r="I171" s="78">
        <v>0.01</v>
      </c>
      <c r="J171" s="79">
        <v>12</v>
      </c>
      <c r="K171" s="78">
        <v>5.75</v>
      </c>
      <c r="L171" s="78">
        <v>2.1875</v>
      </c>
      <c r="M171" s="78">
        <v>0.8125</v>
      </c>
      <c r="N171" s="78">
        <v>0.18</v>
      </c>
      <c r="O171" s="80">
        <f t="shared" si="43"/>
        <v>10.2197265625</v>
      </c>
      <c r="P171" s="79">
        <v>1440</v>
      </c>
      <c r="Q171" s="78">
        <v>12.5</v>
      </c>
      <c r="R171" s="78">
        <v>12.5</v>
      </c>
      <c r="S171" s="78">
        <v>10.5</v>
      </c>
      <c r="T171" s="78">
        <v>24</v>
      </c>
      <c r="U171" s="80">
        <v>0.94943576388888884</v>
      </c>
      <c r="V171" s="26"/>
      <c r="W171" s="26"/>
      <c r="X171" s="26"/>
      <c r="Y171" s="26"/>
      <c r="Z171" s="81" t="s">
        <v>26</v>
      </c>
      <c r="AA171" s="26"/>
      <c r="AB171" s="14"/>
      <c r="AC171" s="15"/>
      <c r="AD171" s="15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</row>
    <row r="172" spans="1:47" ht="15" customHeight="1">
      <c r="A172" s="77" t="s">
        <v>4123</v>
      </c>
      <c r="B172" s="77" t="s">
        <v>4124</v>
      </c>
      <c r="C172" s="137" t="s">
        <v>5242</v>
      </c>
      <c r="D172" s="141">
        <v>2.39</v>
      </c>
      <c r="E172" s="141">
        <f t="shared" si="29"/>
        <v>0.95600000000000007</v>
      </c>
      <c r="F172" s="78">
        <v>0.375</v>
      </c>
      <c r="G172" s="78">
        <v>0.4375</v>
      </c>
      <c r="H172" s="78">
        <v>5.625</v>
      </c>
      <c r="I172" s="78">
        <v>0.01</v>
      </c>
      <c r="J172" s="79">
        <v>12</v>
      </c>
      <c r="K172" s="78">
        <v>5.75</v>
      </c>
      <c r="L172" s="78">
        <v>2.1875</v>
      </c>
      <c r="M172" s="78">
        <v>0.8125</v>
      </c>
      <c r="N172" s="78">
        <v>0.18</v>
      </c>
      <c r="O172" s="80">
        <f t="shared" si="43"/>
        <v>10.2197265625</v>
      </c>
      <c r="P172" s="79">
        <v>1440</v>
      </c>
      <c r="Q172" s="78">
        <v>12.5</v>
      </c>
      <c r="R172" s="78">
        <v>12.5</v>
      </c>
      <c r="S172" s="78">
        <v>10.5</v>
      </c>
      <c r="T172" s="78">
        <v>24</v>
      </c>
      <c r="U172" s="80">
        <v>0.94943576388888884</v>
      </c>
      <c r="V172" s="26"/>
      <c r="W172" s="26"/>
      <c r="X172" s="26"/>
      <c r="Y172" s="26"/>
      <c r="Z172" s="81" t="s">
        <v>26</v>
      </c>
      <c r="AA172" s="26"/>
      <c r="AB172" s="14"/>
      <c r="AC172" s="15"/>
      <c r="AD172" s="15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</row>
    <row r="173" spans="1:47" s="72" customFormat="1" ht="15" customHeight="1">
      <c r="A173" s="121" t="s">
        <v>5219</v>
      </c>
      <c r="B173" s="121" t="s">
        <v>5220</v>
      </c>
      <c r="C173" s="139" t="s">
        <v>5243</v>
      </c>
      <c r="D173" s="122">
        <v>2.39</v>
      </c>
      <c r="E173" s="141">
        <f t="shared" si="29"/>
        <v>0.95600000000000007</v>
      </c>
      <c r="F173" s="123">
        <v>0.375</v>
      </c>
      <c r="G173" s="123">
        <v>0.4375</v>
      </c>
      <c r="H173" s="123">
        <v>5.625</v>
      </c>
      <c r="I173" s="123">
        <v>0.01</v>
      </c>
      <c r="J173" s="124">
        <v>12</v>
      </c>
      <c r="K173" s="123">
        <v>5.75</v>
      </c>
      <c r="L173" s="123">
        <v>2.1875</v>
      </c>
      <c r="M173" s="123">
        <v>0.8125</v>
      </c>
      <c r="N173" s="123">
        <v>0.18</v>
      </c>
      <c r="O173" s="125">
        <f t="shared" ref="O173" si="45">K173*L173*M173</f>
        <v>10.2197265625</v>
      </c>
      <c r="P173" s="124">
        <v>1440</v>
      </c>
      <c r="Q173" s="123">
        <v>12.5</v>
      </c>
      <c r="R173" s="123">
        <v>12.5</v>
      </c>
      <c r="S173" s="123">
        <v>10.5</v>
      </c>
      <c r="T173" s="123">
        <v>24</v>
      </c>
      <c r="U173" s="125">
        <v>0.94943576388888884</v>
      </c>
      <c r="V173" s="126"/>
      <c r="W173" s="126"/>
      <c r="X173" s="126"/>
      <c r="Y173" s="126"/>
      <c r="Z173" s="127"/>
      <c r="AA173" s="126"/>
      <c r="AB173" s="128"/>
      <c r="AC173" s="129"/>
      <c r="AD173" s="129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</row>
    <row r="174" spans="1:47" ht="15" customHeight="1">
      <c r="A174" s="77" t="s">
        <v>4125</v>
      </c>
      <c r="B174" s="77" t="s">
        <v>4126</v>
      </c>
      <c r="C174" s="137" t="s">
        <v>5669</v>
      </c>
      <c r="D174" s="141">
        <v>2.39</v>
      </c>
      <c r="E174" s="141">
        <f t="shared" si="29"/>
        <v>0.95600000000000007</v>
      </c>
      <c r="F174" s="78">
        <v>0.375</v>
      </c>
      <c r="G174" s="78">
        <v>0.4375</v>
      </c>
      <c r="H174" s="78">
        <v>5.625</v>
      </c>
      <c r="I174" s="78">
        <v>0.01</v>
      </c>
      <c r="J174" s="79">
        <v>12</v>
      </c>
      <c r="K174" s="78">
        <v>5.75</v>
      </c>
      <c r="L174" s="78">
        <v>2.1875</v>
      </c>
      <c r="M174" s="78">
        <v>0.8125</v>
      </c>
      <c r="N174" s="78">
        <v>0.18</v>
      </c>
      <c r="O174" s="80">
        <f t="shared" si="43"/>
        <v>10.2197265625</v>
      </c>
      <c r="P174" s="79">
        <v>1440</v>
      </c>
      <c r="Q174" s="78">
        <v>12.5</v>
      </c>
      <c r="R174" s="78">
        <v>12.5</v>
      </c>
      <c r="S174" s="78">
        <v>10.5</v>
      </c>
      <c r="T174" s="78">
        <v>24</v>
      </c>
      <c r="U174" s="80">
        <v>0.94943576388888884</v>
      </c>
      <c r="V174" s="26"/>
      <c r="W174" s="26"/>
      <c r="X174" s="26"/>
      <c r="Y174" s="26"/>
      <c r="Z174" s="81" t="s">
        <v>26</v>
      </c>
      <c r="AA174" s="26"/>
      <c r="AB174" s="14"/>
      <c r="AC174" s="15"/>
      <c r="AD174" s="15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</row>
    <row r="175" spans="1:47" ht="15" customHeight="1">
      <c r="A175" s="77" t="s">
        <v>4127</v>
      </c>
      <c r="B175" s="77" t="s">
        <v>4128</v>
      </c>
      <c r="C175" s="137" t="s">
        <v>5244</v>
      </c>
      <c r="D175" s="141">
        <v>2.39</v>
      </c>
      <c r="E175" s="141">
        <f t="shared" si="29"/>
        <v>0.95600000000000007</v>
      </c>
      <c r="F175" s="78">
        <v>0.375</v>
      </c>
      <c r="G175" s="78">
        <v>0.4375</v>
      </c>
      <c r="H175" s="78">
        <v>5.625</v>
      </c>
      <c r="I175" s="78">
        <v>0.01</v>
      </c>
      <c r="J175" s="79">
        <v>12</v>
      </c>
      <c r="K175" s="78">
        <v>5.75</v>
      </c>
      <c r="L175" s="78">
        <v>2.1875</v>
      </c>
      <c r="M175" s="78">
        <v>0.8125</v>
      </c>
      <c r="N175" s="78">
        <v>0.18</v>
      </c>
      <c r="O175" s="80">
        <f t="shared" si="43"/>
        <v>10.2197265625</v>
      </c>
      <c r="P175" s="79">
        <v>1440</v>
      </c>
      <c r="Q175" s="78">
        <v>12.5</v>
      </c>
      <c r="R175" s="78">
        <v>12.5</v>
      </c>
      <c r="S175" s="78">
        <v>10.5</v>
      </c>
      <c r="T175" s="78">
        <v>24</v>
      </c>
      <c r="U175" s="80">
        <v>0.94943576388888884</v>
      </c>
      <c r="V175" s="26"/>
      <c r="W175" s="26"/>
      <c r="X175" s="26"/>
      <c r="Y175" s="26"/>
      <c r="Z175" s="81" t="s">
        <v>26</v>
      </c>
      <c r="AA175" s="26"/>
      <c r="AB175" s="14"/>
      <c r="AC175" s="15"/>
      <c r="AD175" s="15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</row>
    <row r="176" spans="1:47" ht="15" customHeight="1">
      <c r="A176" s="77" t="s">
        <v>4129</v>
      </c>
      <c r="B176" s="77" t="s">
        <v>4130</v>
      </c>
      <c r="C176" s="137" t="s">
        <v>5245</v>
      </c>
      <c r="D176" s="141">
        <v>2.39</v>
      </c>
      <c r="E176" s="141">
        <f t="shared" si="29"/>
        <v>0.95600000000000007</v>
      </c>
      <c r="F176" s="78">
        <v>0.375</v>
      </c>
      <c r="G176" s="78">
        <v>0.4375</v>
      </c>
      <c r="H176" s="78">
        <v>5.625</v>
      </c>
      <c r="I176" s="78">
        <v>0.01</v>
      </c>
      <c r="J176" s="79">
        <v>12</v>
      </c>
      <c r="K176" s="78">
        <v>5.75</v>
      </c>
      <c r="L176" s="78">
        <v>2.1875</v>
      </c>
      <c r="M176" s="78">
        <v>0.8125</v>
      </c>
      <c r="N176" s="78">
        <v>0.18</v>
      </c>
      <c r="O176" s="80">
        <f>K176*L176*M176</f>
        <v>10.2197265625</v>
      </c>
      <c r="P176" s="79">
        <v>1440</v>
      </c>
      <c r="Q176" s="78">
        <v>12.5</v>
      </c>
      <c r="R176" s="78">
        <v>12.5</v>
      </c>
      <c r="S176" s="78">
        <v>10.5</v>
      </c>
      <c r="T176" s="78">
        <v>24</v>
      </c>
      <c r="U176" s="80">
        <v>0.94943576388888884</v>
      </c>
      <c r="V176" s="26"/>
      <c r="W176" s="26"/>
      <c r="X176" s="26"/>
      <c r="Y176" s="26"/>
      <c r="Z176" s="81" t="s">
        <v>26</v>
      </c>
      <c r="AA176" s="26"/>
      <c r="AB176" s="14"/>
      <c r="AC176" s="15"/>
      <c r="AD176" s="15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</row>
    <row r="177" spans="1:47" ht="15" customHeight="1">
      <c r="A177" s="77" t="s">
        <v>4131</v>
      </c>
      <c r="B177" s="77" t="s">
        <v>4132</v>
      </c>
      <c r="C177" s="137" t="s">
        <v>5246</v>
      </c>
      <c r="D177" s="141">
        <v>2.39</v>
      </c>
      <c r="E177" s="141">
        <f t="shared" si="29"/>
        <v>0.95600000000000007</v>
      </c>
      <c r="F177" s="78">
        <v>0.375</v>
      </c>
      <c r="G177" s="78">
        <v>0.4375</v>
      </c>
      <c r="H177" s="78">
        <v>5.625</v>
      </c>
      <c r="I177" s="78">
        <v>0.01</v>
      </c>
      <c r="J177" s="79">
        <v>12</v>
      </c>
      <c r="K177" s="78">
        <v>5.75</v>
      </c>
      <c r="L177" s="78">
        <v>2.1875</v>
      </c>
      <c r="M177" s="78">
        <v>0.8125</v>
      </c>
      <c r="N177" s="78">
        <v>0.18</v>
      </c>
      <c r="O177" s="80">
        <f t="shared" si="43"/>
        <v>10.2197265625</v>
      </c>
      <c r="P177" s="79">
        <v>1440</v>
      </c>
      <c r="Q177" s="78">
        <v>12.5</v>
      </c>
      <c r="R177" s="78">
        <v>12.5</v>
      </c>
      <c r="S177" s="78">
        <v>10.5</v>
      </c>
      <c r="T177" s="78">
        <v>24</v>
      </c>
      <c r="U177" s="80">
        <v>0.94943576388888884</v>
      </c>
      <c r="V177" s="26"/>
      <c r="W177" s="26"/>
      <c r="X177" s="26"/>
      <c r="Y177" s="26"/>
      <c r="Z177" s="81" t="s">
        <v>26</v>
      </c>
      <c r="AA177" s="26"/>
      <c r="AB177" s="14"/>
      <c r="AC177" s="15"/>
      <c r="AD177" s="15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</row>
    <row r="178" spans="1:47" s="72" customFormat="1" ht="15" customHeight="1">
      <c r="A178" s="121" t="s">
        <v>5221</v>
      </c>
      <c r="B178" s="121" t="s">
        <v>5222</v>
      </c>
      <c r="C178" s="139" t="s">
        <v>5247</v>
      </c>
      <c r="D178" s="122">
        <v>2.39</v>
      </c>
      <c r="E178" s="141">
        <f t="shared" si="29"/>
        <v>0.95600000000000007</v>
      </c>
      <c r="F178" s="123">
        <v>0.375</v>
      </c>
      <c r="G178" s="123">
        <v>0.4375</v>
      </c>
      <c r="H178" s="123">
        <v>5.625</v>
      </c>
      <c r="I178" s="123">
        <v>0.01</v>
      </c>
      <c r="J178" s="124">
        <v>12</v>
      </c>
      <c r="K178" s="123">
        <v>5.75</v>
      </c>
      <c r="L178" s="123">
        <v>2.1875</v>
      </c>
      <c r="M178" s="123">
        <v>0.8125</v>
      </c>
      <c r="N178" s="123">
        <v>0.18</v>
      </c>
      <c r="O178" s="125">
        <f t="shared" ref="O178" si="46">K178*L178*M178</f>
        <v>10.2197265625</v>
      </c>
      <c r="P178" s="124">
        <v>1440</v>
      </c>
      <c r="Q178" s="123">
        <v>12.5</v>
      </c>
      <c r="R178" s="123">
        <v>12.5</v>
      </c>
      <c r="S178" s="123">
        <v>10.5</v>
      </c>
      <c r="T178" s="123">
        <v>24</v>
      </c>
      <c r="U178" s="125">
        <v>0.94943576388888884</v>
      </c>
      <c r="V178" s="126"/>
      <c r="W178" s="126"/>
      <c r="X178" s="126"/>
      <c r="Y178" s="126"/>
      <c r="Z178" s="127"/>
      <c r="AA178" s="126"/>
      <c r="AB178" s="128"/>
      <c r="AC178" s="129"/>
      <c r="AD178" s="129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</row>
    <row r="179" spans="1:47" ht="15" customHeight="1">
      <c r="A179" s="77" t="s">
        <v>4133</v>
      </c>
      <c r="B179" s="77" t="s">
        <v>4134</v>
      </c>
      <c r="C179" s="137" t="s">
        <v>5248</v>
      </c>
      <c r="D179" s="141">
        <v>2.39</v>
      </c>
      <c r="E179" s="141">
        <f t="shared" si="29"/>
        <v>0.95600000000000007</v>
      </c>
      <c r="F179" s="78">
        <v>0.375</v>
      </c>
      <c r="G179" s="78">
        <v>0.4375</v>
      </c>
      <c r="H179" s="78">
        <v>5.625</v>
      </c>
      <c r="I179" s="78">
        <v>0.01</v>
      </c>
      <c r="J179" s="79">
        <v>12</v>
      </c>
      <c r="K179" s="78">
        <v>5.75</v>
      </c>
      <c r="L179" s="78">
        <v>2.1875</v>
      </c>
      <c r="M179" s="78">
        <v>0.8125</v>
      </c>
      <c r="N179" s="78">
        <v>0.18</v>
      </c>
      <c r="O179" s="80">
        <f t="shared" si="43"/>
        <v>10.2197265625</v>
      </c>
      <c r="P179" s="79">
        <v>1440</v>
      </c>
      <c r="Q179" s="78">
        <v>12.5</v>
      </c>
      <c r="R179" s="78">
        <v>12.5</v>
      </c>
      <c r="S179" s="78">
        <v>10.5</v>
      </c>
      <c r="T179" s="78">
        <v>24</v>
      </c>
      <c r="U179" s="80">
        <v>0.94943576388888884</v>
      </c>
      <c r="V179" s="26"/>
      <c r="W179" s="26"/>
      <c r="X179" s="26"/>
      <c r="Y179" s="26"/>
      <c r="Z179" s="81" t="s">
        <v>26</v>
      </c>
      <c r="AA179" s="26"/>
      <c r="AB179" s="14"/>
      <c r="AC179" s="15"/>
      <c r="AD179" s="15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</row>
    <row r="180" spans="1:47" ht="15" customHeight="1">
      <c r="A180" s="77" t="s">
        <v>4135</v>
      </c>
      <c r="B180" s="77" t="s">
        <v>4136</v>
      </c>
      <c r="C180" s="137" t="s">
        <v>5249</v>
      </c>
      <c r="D180" s="141">
        <v>2.39</v>
      </c>
      <c r="E180" s="141">
        <f t="shared" si="29"/>
        <v>0.95600000000000007</v>
      </c>
      <c r="F180" s="78">
        <v>0.375</v>
      </c>
      <c r="G180" s="78">
        <v>0.4375</v>
      </c>
      <c r="H180" s="78">
        <v>5.625</v>
      </c>
      <c r="I180" s="78">
        <v>0.01</v>
      </c>
      <c r="J180" s="79">
        <v>12</v>
      </c>
      <c r="K180" s="78">
        <v>5.75</v>
      </c>
      <c r="L180" s="78">
        <v>2.1875</v>
      </c>
      <c r="M180" s="78">
        <v>0.8125</v>
      </c>
      <c r="N180" s="78">
        <v>0.18</v>
      </c>
      <c r="O180" s="80">
        <f t="shared" si="43"/>
        <v>10.2197265625</v>
      </c>
      <c r="P180" s="79">
        <v>1440</v>
      </c>
      <c r="Q180" s="78">
        <v>12.5</v>
      </c>
      <c r="R180" s="78">
        <v>12.5</v>
      </c>
      <c r="S180" s="78">
        <v>10.5</v>
      </c>
      <c r="T180" s="78">
        <v>24</v>
      </c>
      <c r="U180" s="80">
        <v>0.94943576388888884</v>
      </c>
      <c r="V180" s="26"/>
      <c r="W180" s="26"/>
      <c r="X180" s="26"/>
      <c r="Y180" s="26"/>
      <c r="Z180" s="81" t="s">
        <v>26</v>
      </c>
      <c r="AA180" s="26"/>
      <c r="AB180" s="14"/>
      <c r="AC180" s="15"/>
      <c r="AD180" s="15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</row>
    <row r="181" spans="1:47" ht="15" customHeight="1">
      <c r="A181" s="77" t="s">
        <v>4137</v>
      </c>
      <c r="B181" s="77" t="s">
        <v>4138</v>
      </c>
      <c r="C181" s="137" t="s">
        <v>5250</v>
      </c>
      <c r="D181" s="141">
        <v>2.39</v>
      </c>
      <c r="E181" s="141">
        <f t="shared" si="29"/>
        <v>0.95600000000000007</v>
      </c>
      <c r="F181" s="78">
        <v>0.375</v>
      </c>
      <c r="G181" s="78">
        <v>0.4375</v>
      </c>
      <c r="H181" s="78">
        <v>5.625</v>
      </c>
      <c r="I181" s="78">
        <v>0.01</v>
      </c>
      <c r="J181" s="79">
        <v>12</v>
      </c>
      <c r="K181" s="78">
        <v>5.75</v>
      </c>
      <c r="L181" s="78">
        <v>2.1875</v>
      </c>
      <c r="M181" s="78">
        <v>0.8125</v>
      </c>
      <c r="N181" s="78">
        <v>0.18</v>
      </c>
      <c r="O181" s="80">
        <f t="shared" si="43"/>
        <v>10.2197265625</v>
      </c>
      <c r="P181" s="79">
        <v>1440</v>
      </c>
      <c r="Q181" s="78">
        <v>12.5</v>
      </c>
      <c r="R181" s="78">
        <v>12.5</v>
      </c>
      <c r="S181" s="78">
        <v>10.5</v>
      </c>
      <c r="T181" s="78">
        <v>24</v>
      </c>
      <c r="U181" s="80">
        <v>0.94943576388888884</v>
      </c>
      <c r="V181" s="26"/>
      <c r="W181" s="26"/>
      <c r="X181" s="26"/>
      <c r="Y181" s="26"/>
      <c r="Z181" s="81" t="s">
        <v>26</v>
      </c>
      <c r="AA181" s="26"/>
      <c r="AB181" s="14"/>
      <c r="AC181" s="15"/>
      <c r="AD181" s="15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</row>
    <row r="182" spans="1:47" ht="15" customHeight="1">
      <c r="A182" s="77" t="s">
        <v>4139</v>
      </c>
      <c r="B182" s="77" t="s">
        <v>4140</v>
      </c>
      <c r="C182" s="137" t="s">
        <v>5251</v>
      </c>
      <c r="D182" s="141">
        <v>2.39</v>
      </c>
      <c r="E182" s="141">
        <f t="shared" si="29"/>
        <v>0.95600000000000007</v>
      </c>
      <c r="F182" s="78">
        <v>0.375</v>
      </c>
      <c r="G182" s="78">
        <v>0.4375</v>
      </c>
      <c r="H182" s="78">
        <v>5.625</v>
      </c>
      <c r="I182" s="78">
        <v>0.01</v>
      </c>
      <c r="J182" s="79">
        <v>12</v>
      </c>
      <c r="K182" s="78">
        <v>5.75</v>
      </c>
      <c r="L182" s="78">
        <v>2.1875</v>
      </c>
      <c r="M182" s="78">
        <v>0.8125</v>
      </c>
      <c r="N182" s="78">
        <v>0.18</v>
      </c>
      <c r="O182" s="80">
        <f t="shared" si="43"/>
        <v>10.2197265625</v>
      </c>
      <c r="P182" s="79">
        <v>1440</v>
      </c>
      <c r="Q182" s="78">
        <v>12.5</v>
      </c>
      <c r="R182" s="78">
        <v>12.5</v>
      </c>
      <c r="S182" s="78">
        <v>10.5</v>
      </c>
      <c r="T182" s="78">
        <v>24</v>
      </c>
      <c r="U182" s="80">
        <v>0.94943576388888884</v>
      </c>
      <c r="V182" s="26"/>
      <c r="W182" s="26"/>
      <c r="X182" s="26"/>
      <c r="Y182" s="26"/>
      <c r="Z182" s="81" t="s">
        <v>26</v>
      </c>
      <c r="AA182" s="26"/>
      <c r="AB182" s="14"/>
      <c r="AC182" s="15"/>
      <c r="AD182" s="15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</row>
    <row r="183" spans="1:47" ht="15" customHeight="1">
      <c r="A183" s="77" t="s">
        <v>4141</v>
      </c>
      <c r="B183" s="77" t="s">
        <v>4142</v>
      </c>
      <c r="C183" s="137" t="s">
        <v>5252</v>
      </c>
      <c r="D183" s="141">
        <v>2.39</v>
      </c>
      <c r="E183" s="141">
        <f t="shared" si="29"/>
        <v>0.95600000000000007</v>
      </c>
      <c r="F183" s="78">
        <v>0.375</v>
      </c>
      <c r="G183" s="78">
        <v>0.4375</v>
      </c>
      <c r="H183" s="78">
        <v>5.625</v>
      </c>
      <c r="I183" s="78">
        <v>0.01</v>
      </c>
      <c r="J183" s="79">
        <v>12</v>
      </c>
      <c r="K183" s="78">
        <v>5.75</v>
      </c>
      <c r="L183" s="78">
        <v>2.1875</v>
      </c>
      <c r="M183" s="78">
        <v>0.8125</v>
      </c>
      <c r="N183" s="78">
        <v>0.18</v>
      </c>
      <c r="O183" s="80">
        <f t="shared" si="43"/>
        <v>10.2197265625</v>
      </c>
      <c r="P183" s="79">
        <v>1440</v>
      </c>
      <c r="Q183" s="78">
        <v>12.5</v>
      </c>
      <c r="R183" s="78">
        <v>12.5</v>
      </c>
      <c r="S183" s="78">
        <v>10.5</v>
      </c>
      <c r="T183" s="78">
        <v>24</v>
      </c>
      <c r="U183" s="80">
        <v>0.94943576388888884</v>
      </c>
      <c r="V183" s="26"/>
      <c r="W183" s="26"/>
      <c r="X183" s="26"/>
      <c r="Y183" s="26"/>
      <c r="Z183" s="81" t="s">
        <v>26</v>
      </c>
      <c r="AA183" s="26"/>
      <c r="AB183" s="14"/>
      <c r="AC183" s="15"/>
      <c r="AD183" s="15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</row>
    <row r="184" spans="1:47" s="72" customFormat="1" ht="15" customHeight="1">
      <c r="A184" s="121" t="s">
        <v>5223</v>
      </c>
      <c r="B184" s="121" t="s">
        <v>5224</v>
      </c>
      <c r="C184" s="139" t="s">
        <v>5253</v>
      </c>
      <c r="D184" s="122">
        <v>2.39</v>
      </c>
      <c r="E184" s="141">
        <f t="shared" si="29"/>
        <v>0.95600000000000007</v>
      </c>
      <c r="F184" s="123">
        <v>0.375</v>
      </c>
      <c r="G184" s="123">
        <v>0.4375</v>
      </c>
      <c r="H184" s="123">
        <v>5.625</v>
      </c>
      <c r="I184" s="123">
        <v>0.01</v>
      </c>
      <c r="J184" s="124">
        <v>12</v>
      </c>
      <c r="K184" s="123">
        <v>5.75</v>
      </c>
      <c r="L184" s="123">
        <v>2.1875</v>
      </c>
      <c r="M184" s="123">
        <v>0.8125</v>
      </c>
      <c r="N184" s="123">
        <v>0.18</v>
      </c>
      <c r="O184" s="125">
        <f t="shared" ref="O184" si="47">K184*L184*M184</f>
        <v>10.2197265625</v>
      </c>
      <c r="P184" s="124">
        <v>1440</v>
      </c>
      <c r="Q184" s="123">
        <v>12.5</v>
      </c>
      <c r="R184" s="123">
        <v>12.5</v>
      </c>
      <c r="S184" s="123">
        <v>10.5</v>
      </c>
      <c r="T184" s="123">
        <v>24</v>
      </c>
      <c r="U184" s="125">
        <v>0.94943576388888884</v>
      </c>
      <c r="V184" s="126"/>
      <c r="W184" s="126"/>
      <c r="X184" s="126"/>
      <c r="Y184" s="126"/>
      <c r="Z184" s="127"/>
      <c r="AA184" s="126"/>
      <c r="AB184" s="128"/>
      <c r="AC184" s="129"/>
      <c r="AD184" s="129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</row>
    <row r="185" spans="1:47" s="72" customFormat="1" ht="15" customHeight="1">
      <c r="A185" s="121" t="s">
        <v>5225</v>
      </c>
      <c r="B185" s="121" t="s">
        <v>5226</v>
      </c>
      <c r="C185" s="139" t="s">
        <v>5283</v>
      </c>
      <c r="D185" s="122">
        <v>2.39</v>
      </c>
      <c r="E185" s="141">
        <f t="shared" si="29"/>
        <v>0.95600000000000007</v>
      </c>
      <c r="F185" s="123">
        <v>0.375</v>
      </c>
      <c r="G185" s="123">
        <v>0.4375</v>
      </c>
      <c r="H185" s="123">
        <v>5.625</v>
      </c>
      <c r="I185" s="123">
        <v>0.01</v>
      </c>
      <c r="J185" s="124">
        <v>12</v>
      </c>
      <c r="K185" s="123">
        <v>5.75</v>
      </c>
      <c r="L185" s="123">
        <v>2.1875</v>
      </c>
      <c r="M185" s="123">
        <v>0.8125</v>
      </c>
      <c r="N185" s="123">
        <v>0.18</v>
      </c>
      <c r="O185" s="125">
        <f t="shared" ref="O185" si="48">K185*L185*M185</f>
        <v>10.2197265625</v>
      </c>
      <c r="P185" s="124">
        <v>1440</v>
      </c>
      <c r="Q185" s="123">
        <v>12.5</v>
      </c>
      <c r="R185" s="123">
        <v>12.5</v>
      </c>
      <c r="S185" s="123">
        <v>10.5</v>
      </c>
      <c r="T185" s="123">
        <v>24</v>
      </c>
      <c r="U185" s="125">
        <v>0.94943576388888884</v>
      </c>
      <c r="V185" s="126"/>
      <c r="W185" s="126"/>
      <c r="X185" s="126"/>
      <c r="Y185" s="126"/>
      <c r="Z185" s="127"/>
      <c r="AA185" s="126"/>
      <c r="AB185" s="128"/>
      <c r="AC185" s="129"/>
      <c r="AD185" s="129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</row>
    <row r="186" spans="1:47" ht="15" customHeight="1">
      <c r="A186" s="77" t="s">
        <v>4143</v>
      </c>
      <c r="B186" s="77" t="s">
        <v>4144</v>
      </c>
      <c r="C186" s="137" t="s">
        <v>5257</v>
      </c>
      <c r="D186" s="141">
        <v>2.39</v>
      </c>
      <c r="E186" s="141">
        <f t="shared" si="29"/>
        <v>0.95600000000000007</v>
      </c>
      <c r="F186" s="78">
        <v>0.375</v>
      </c>
      <c r="G186" s="78">
        <v>0.4375</v>
      </c>
      <c r="H186" s="78">
        <v>5.625</v>
      </c>
      <c r="I186" s="78">
        <v>0.01</v>
      </c>
      <c r="J186" s="79">
        <v>12</v>
      </c>
      <c r="K186" s="78">
        <v>5.75</v>
      </c>
      <c r="L186" s="78">
        <v>2.1875</v>
      </c>
      <c r="M186" s="78">
        <v>0.8125</v>
      </c>
      <c r="N186" s="78">
        <v>0.18</v>
      </c>
      <c r="O186" s="80">
        <f t="shared" si="43"/>
        <v>10.2197265625</v>
      </c>
      <c r="P186" s="79">
        <v>1440</v>
      </c>
      <c r="Q186" s="78">
        <v>12.5</v>
      </c>
      <c r="R186" s="78">
        <v>12.5</v>
      </c>
      <c r="S186" s="78">
        <v>10.5</v>
      </c>
      <c r="T186" s="78">
        <v>24</v>
      </c>
      <c r="U186" s="80">
        <v>0.94943576388888884</v>
      </c>
      <c r="V186" s="26"/>
      <c r="W186" s="26"/>
      <c r="X186" s="26"/>
      <c r="Y186" s="26"/>
      <c r="Z186" s="81" t="s">
        <v>26</v>
      </c>
      <c r="AA186" s="26"/>
      <c r="AB186" s="14"/>
      <c r="AC186" s="15"/>
      <c r="AD186" s="15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</row>
    <row r="187" spans="1:47" s="72" customFormat="1" ht="15" customHeight="1">
      <c r="A187" s="121" t="s">
        <v>5227</v>
      </c>
      <c r="B187" s="121" t="s">
        <v>5228</v>
      </c>
      <c r="C187" s="139" t="s">
        <v>5258</v>
      </c>
      <c r="D187" s="122">
        <v>2.39</v>
      </c>
      <c r="E187" s="141">
        <f t="shared" si="29"/>
        <v>0.95600000000000007</v>
      </c>
      <c r="F187" s="123">
        <v>0.375</v>
      </c>
      <c r="G187" s="123">
        <v>0.4375</v>
      </c>
      <c r="H187" s="123">
        <v>5.625</v>
      </c>
      <c r="I187" s="123">
        <v>0.01</v>
      </c>
      <c r="J187" s="124">
        <v>12</v>
      </c>
      <c r="K187" s="123">
        <v>5.75</v>
      </c>
      <c r="L187" s="123">
        <v>2.1875</v>
      </c>
      <c r="M187" s="123">
        <v>0.8125</v>
      </c>
      <c r="N187" s="123">
        <v>0.18</v>
      </c>
      <c r="O187" s="125">
        <f t="shared" ref="O187" si="49">K187*L187*M187</f>
        <v>10.2197265625</v>
      </c>
      <c r="P187" s="124">
        <v>1440</v>
      </c>
      <c r="Q187" s="123">
        <v>12.5</v>
      </c>
      <c r="R187" s="123">
        <v>12.5</v>
      </c>
      <c r="S187" s="123">
        <v>10.5</v>
      </c>
      <c r="T187" s="123">
        <v>24</v>
      </c>
      <c r="U187" s="125">
        <v>0.94943576388888884</v>
      </c>
      <c r="V187" s="126"/>
      <c r="W187" s="126"/>
      <c r="X187" s="126"/>
      <c r="Y187" s="126"/>
      <c r="Z187" s="127"/>
      <c r="AA187" s="126"/>
      <c r="AB187" s="128"/>
      <c r="AC187" s="129"/>
      <c r="AD187" s="129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</row>
    <row r="188" spans="1:47" ht="15" customHeight="1">
      <c r="A188" s="77" t="s">
        <v>4145</v>
      </c>
      <c r="B188" s="108" t="s">
        <v>4146</v>
      </c>
      <c r="C188" s="137" t="s">
        <v>5672</v>
      </c>
      <c r="D188" s="141">
        <v>2.39</v>
      </c>
      <c r="E188" s="141">
        <f t="shared" si="29"/>
        <v>0.95600000000000007</v>
      </c>
      <c r="F188" s="78">
        <v>0.375</v>
      </c>
      <c r="G188" s="78">
        <v>0.4375</v>
      </c>
      <c r="H188" s="78">
        <v>5.625</v>
      </c>
      <c r="I188" s="78">
        <v>0.01</v>
      </c>
      <c r="J188" s="79">
        <v>12</v>
      </c>
      <c r="K188" s="78">
        <v>5.75</v>
      </c>
      <c r="L188" s="78">
        <v>2.1875</v>
      </c>
      <c r="M188" s="78">
        <v>0.8125</v>
      </c>
      <c r="N188" s="78">
        <v>0.18</v>
      </c>
      <c r="O188" s="80">
        <f t="shared" si="43"/>
        <v>10.2197265625</v>
      </c>
      <c r="P188" s="79">
        <v>1440</v>
      </c>
      <c r="Q188" s="78">
        <v>12.5</v>
      </c>
      <c r="R188" s="78">
        <v>12.5</v>
      </c>
      <c r="S188" s="78">
        <v>10.5</v>
      </c>
      <c r="T188" s="78">
        <v>24</v>
      </c>
      <c r="U188" s="80">
        <v>0.94943576388888884</v>
      </c>
      <c r="V188" s="26"/>
      <c r="W188" s="26"/>
      <c r="X188" s="26"/>
      <c r="Y188" s="26"/>
      <c r="Z188" s="81"/>
      <c r="AA188" s="26"/>
      <c r="AB188" s="14"/>
      <c r="AC188" s="15"/>
      <c r="AD188" s="15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</row>
    <row r="189" spans="1:47" ht="15" customHeight="1">
      <c r="A189" s="77" t="s">
        <v>4147</v>
      </c>
      <c r="B189" s="108" t="s">
        <v>4148</v>
      </c>
      <c r="C189" s="137" t="s">
        <v>5674</v>
      </c>
      <c r="D189" s="141">
        <v>2.39</v>
      </c>
      <c r="E189" s="141">
        <f t="shared" si="29"/>
        <v>0.95600000000000007</v>
      </c>
      <c r="F189" s="78">
        <v>0.375</v>
      </c>
      <c r="G189" s="78">
        <v>0.4375</v>
      </c>
      <c r="H189" s="78">
        <v>5.625</v>
      </c>
      <c r="I189" s="78">
        <v>0.01</v>
      </c>
      <c r="J189" s="79">
        <v>12</v>
      </c>
      <c r="K189" s="78">
        <v>5.75</v>
      </c>
      <c r="L189" s="78">
        <v>2.1875</v>
      </c>
      <c r="M189" s="78">
        <v>0.8125</v>
      </c>
      <c r="N189" s="78">
        <v>0.18</v>
      </c>
      <c r="O189" s="80">
        <f t="shared" si="43"/>
        <v>10.2197265625</v>
      </c>
      <c r="P189" s="79">
        <v>1440</v>
      </c>
      <c r="Q189" s="78">
        <v>12.5</v>
      </c>
      <c r="R189" s="78">
        <v>12.5</v>
      </c>
      <c r="S189" s="78">
        <v>10.5</v>
      </c>
      <c r="T189" s="78">
        <v>24</v>
      </c>
      <c r="U189" s="80">
        <v>0.94943576388888884</v>
      </c>
      <c r="V189" s="26"/>
      <c r="W189" s="26"/>
      <c r="X189" s="26"/>
      <c r="Y189" s="26"/>
      <c r="Z189" s="81"/>
      <c r="AA189" s="26"/>
      <c r="AB189" s="14"/>
      <c r="AC189" s="15"/>
      <c r="AD189" s="15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</row>
    <row r="190" spans="1:47" ht="15" customHeight="1">
      <c r="A190" s="77" t="s">
        <v>4149</v>
      </c>
      <c r="B190" s="108" t="s">
        <v>4150</v>
      </c>
      <c r="C190" s="137" t="s">
        <v>5676</v>
      </c>
      <c r="D190" s="141">
        <v>2.39</v>
      </c>
      <c r="E190" s="141">
        <f t="shared" si="29"/>
        <v>0.95600000000000007</v>
      </c>
      <c r="F190" s="78">
        <v>0.375</v>
      </c>
      <c r="G190" s="78">
        <v>0.4375</v>
      </c>
      <c r="H190" s="78">
        <v>5.625</v>
      </c>
      <c r="I190" s="78">
        <v>0.01</v>
      </c>
      <c r="J190" s="79">
        <v>12</v>
      </c>
      <c r="K190" s="78">
        <v>5.75</v>
      </c>
      <c r="L190" s="78">
        <v>2.1875</v>
      </c>
      <c r="M190" s="78">
        <v>0.8125</v>
      </c>
      <c r="N190" s="78">
        <v>0.18</v>
      </c>
      <c r="O190" s="80">
        <f t="shared" si="43"/>
        <v>10.2197265625</v>
      </c>
      <c r="P190" s="79">
        <v>1440</v>
      </c>
      <c r="Q190" s="78">
        <v>12.5</v>
      </c>
      <c r="R190" s="78">
        <v>12.5</v>
      </c>
      <c r="S190" s="78">
        <v>10.5</v>
      </c>
      <c r="T190" s="78">
        <v>24</v>
      </c>
      <c r="U190" s="80">
        <v>0.94943576388888884</v>
      </c>
      <c r="V190" s="26"/>
      <c r="W190" s="26"/>
      <c r="X190" s="26"/>
      <c r="Y190" s="26"/>
      <c r="Z190" s="81"/>
      <c r="AA190" s="26"/>
      <c r="AB190" s="14"/>
      <c r="AC190" s="15"/>
      <c r="AD190" s="15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</row>
    <row r="191" spans="1:47" ht="15" customHeight="1">
      <c r="A191" s="77" t="s">
        <v>4151</v>
      </c>
      <c r="B191" s="108" t="s">
        <v>4152</v>
      </c>
      <c r="C191" s="137" t="s">
        <v>5679</v>
      </c>
      <c r="D191" s="141">
        <v>2.39</v>
      </c>
      <c r="E191" s="141">
        <f t="shared" si="29"/>
        <v>0.95600000000000007</v>
      </c>
      <c r="F191" s="78">
        <v>0.375</v>
      </c>
      <c r="G191" s="78">
        <v>0.4375</v>
      </c>
      <c r="H191" s="78">
        <v>5.625</v>
      </c>
      <c r="I191" s="78">
        <v>0.01</v>
      </c>
      <c r="J191" s="79">
        <v>12</v>
      </c>
      <c r="K191" s="78">
        <v>5.75</v>
      </c>
      <c r="L191" s="78">
        <v>2.1875</v>
      </c>
      <c r="M191" s="78">
        <v>0.8125</v>
      </c>
      <c r="N191" s="78">
        <v>0.18</v>
      </c>
      <c r="O191" s="80">
        <f t="shared" si="43"/>
        <v>10.2197265625</v>
      </c>
      <c r="P191" s="79">
        <v>1440</v>
      </c>
      <c r="Q191" s="78">
        <v>12.5</v>
      </c>
      <c r="R191" s="78">
        <v>12.5</v>
      </c>
      <c r="S191" s="78">
        <v>10.5</v>
      </c>
      <c r="T191" s="78">
        <v>24</v>
      </c>
      <c r="U191" s="80">
        <v>0.94943576388888884</v>
      </c>
      <c r="V191" s="26"/>
      <c r="W191" s="26"/>
      <c r="X191" s="26"/>
      <c r="Y191" s="26"/>
      <c r="Z191" s="81"/>
      <c r="AA191" s="26"/>
      <c r="AB191" s="14"/>
      <c r="AC191" s="15"/>
      <c r="AD191" s="15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</row>
    <row r="192" spans="1:47" ht="15" customHeight="1">
      <c r="A192" s="77" t="s">
        <v>4153</v>
      </c>
      <c r="B192" s="108" t="s">
        <v>4154</v>
      </c>
      <c r="C192" s="137" t="s">
        <v>5681</v>
      </c>
      <c r="D192" s="141">
        <v>2.39</v>
      </c>
      <c r="E192" s="141">
        <f t="shared" si="29"/>
        <v>0.95600000000000007</v>
      </c>
      <c r="F192" s="78">
        <v>0.375</v>
      </c>
      <c r="G192" s="78">
        <v>0.4375</v>
      </c>
      <c r="H192" s="78">
        <v>5.625</v>
      </c>
      <c r="I192" s="78">
        <v>0.01</v>
      </c>
      <c r="J192" s="79">
        <v>12</v>
      </c>
      <c r="K192" s="78">
        <v>5.75</v>
      </c>
      <c r="L192" s="78">
        <v>2.1875</v>
      </c>
      <c r="M192" s="78">
        <v>0.8125</v>
      </c>
      <c r="N192" s="78">
        <v>0.18</v>
      </c>
      <c r="O192" s="80">
        <f t="shared" si="43"/>
        <v>10.2197265625</v>
      </c>
      <c r="P192" s="79">
        <v>1440</v>
      </c>
      <c r="Q192" s="78">
        <v>12.5</v>
      </c>
      <c r="R192" s="78">
        <v>12.5</v>
      </c>
      <c r="S192" s="78">
        <v>10.5</v>
      </c>
      <c r="T192" s="78">
        <v>24</v>
      </c>
      <c r="U192" s="80">
        <v>0.94943576388888884</v>
      </c>
      <c r="V192" s="26"/>
      <c r="W192" s="26"/>
      <c r="X192" s="26"/>
      <c r="Y192" s="26"/>
      <c r="Z192" s="81"/>
      <c r="AA192" s="26"/>
      <c r="AB192" s="14"/>
      <c r="AC192" s="15"/>
      <c r="AD192" s="15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</row>
    <row r="193" spans="1:47" ht="15" customHeight="1">
      <c r="A193" s="77" t="s">
        <v>4155</v>
      </c>
      <c r="B193" s="108" t="s">
        <v>4156</v>
      </c>
      <c r="C193" s="137" t="s">
        <v>5683</v>
      </c>
      <c r="D193" s="141">
        <v>2.39</v>
      </c>
      <c r="E193" s="141">
        <f t="shared" si="29"/>
        <v>0.95600000000000007</v>
      </c>
      <c r="F193" s="78">
        <v>0.375</v>
      </c>
      <c r="G193" s="78">
        <v>0.4375</v>
      </c>
      <c r="H193" s="78">
        <v>5.625</v>
      </c>
      <c r="I193" s="78">
        <v>0.01</v>
      </c>
      <c r="J193" s="79">
        <v>12</v>
      </c>
      <c r="K193" s="78">
        <v>5.75</v>
      </c>
      <c r="L193" s="78">
        <v>2.1875</v>
      </c>
      <c r="M193" s="78">
        <v>0.8125</v>
      </c>
      <c r="N193" s="78">
        <v>0.18</v>
      </c>
      <c r="O193" s="80">
        <f t="shared" si="43"/>
        <v>10.2197265625</v>
      </c>
      <c r="P193" s="79">
        <v>1440</v>
      </c>
      <c r="Q193" s="78">
        <v>12.5</v>
      </c>
      <c r="R193" s="78">
        <v>12.5</v>
      </c>
      <c r="S193" s="78">
        <v>10.5</v>
      </c>
      <c r="T193" s="78">
        <v>24</v>
      </c>
      <c r="U193" s="80">
        <v>0.94943576388888884</v>
      </c>
      <c r="V193" s="26"/>
      <c r="W193" s="26"/>
      <c r="X193" s="26"/>
      <c r="Y193" s="26"/>
      <c r="Z193" s="81"/>
      <c r="AA193" s="26"/>
      <c r="AB193" s="14"/>
      <c r="AC193" s="15"/>
      <c r="AD193" s="15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</row>
    <row r="194" spans="1:47" ht="15" customHeight="1">
      <c r="A194" s="77" t="s">
        <v>4157</v>
      </c>
      <c r="B194" s="77" t="s">
        <v>4158</v>
      </c>
      <c r="C194" s="137" t="s">
        <v>5259</v>
      </c>
      <c r="D194" s="141">
        <v>2.4900000000000002</v>
      </c>
      <c r="E194" s="141">
        <f t="shared" si="29"/>
        <v>0.99600000000000011</v>
      </c>
      <c r="F194" s="78">
        <v>1.875</v>
      </c>
      <c r="G194" s="78">
        <v>0.5</v>
      </c>
      <c r="H194" s="78">
        <v>7.25</v>
      </c>
      <c r="I194" s="78">
        <v>2.3E-2</v>
      </c>
      <c r="J194" s="79">
        <v>12</v>
      </c>
      <c r="K194" s="78">
        <v>4</v>
      </c>
      <c r="L194" s="78">
        <v>2.25</v>
      </c>
      <c r="M194" s="78">
        <v>7.25</v>
      </c>
      <c r="N194" s="78">
        <v>0.34</v>
      </c>
      <c r="O194" s="80">
        <v>65.25</v>
      </c>
      <c r="P194" s="79">
        <v>144</v>
      </c>
      <c r="Q194" s="78">
        <v>10.25</v>
      </c>
      <c r="R194" s="78">
        <v>13</v>
      </c>
      <c r="S194" s="78">
        <v>10</v>
      </c>
      <c r="T194" s="78">
        <v>5.25</v>
      </c>
      <c r="U194" s="80">
        <v>0.77112268518518523</v>
      </c>
      <c r="V194" s="26"/>
      <c r="W194" s="26"/>
      <c r="X194" s="26"/>
      <c r="Y194" s="26"/>
      <c r="Z194" s="81" t="s">
        <v>26</v>
      </c>
      <c r="AA194" s="26"/>
      <c r="AB194" s="14"/>
      <c r="AC194" s="15"/>
      <c r="AD194" s="15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</row>
    <row r="195" spans="1:47" ht="15" customHeight="1">
      <c r="A195" s="77" t="s">
        <v>4159</v>
      </c>
      <c r="B195" s="77" t="s">
        <v>4160</v>
      </c>
      <c r="C195" s="137" t="s">
        <v>5260</v>
      </c>
      <c r="D195" s="141">
        <v>2.4900000000000002</v>
      </c>
      <c r="E195" s="141">
        <f t="shared" si="29"/>
        <v>0.99600000000000011</v>
      </c>
      <c r="F195" s="78">
        <v>1.875</v>
      </c>
      <c r="G195" s="78">
        <v>0.5</v>
      </c>
      <c r="H195" s="78">
        <v>7.25</v>
      </c>
      <c r="I195" s="78">
        <v>2.3E-2</v>
      </c>
      <c r="J195" s="79">
        <v>12</v>
      </c>
      <c r="K195" s="78">
        <v>4</v>
      </c>
      <c r="L195" s="78">
        <v>2.25</v>
      </c>
      <c r="M195" s="78">
        <v>7.25</v>
      </c>
      <c r="N195" s="78">
        <v>0.34</v>
      </c>
      <c r="O195" s="80">
        <v>65.25</v>
      </c>
      <c r="P195" s="79">
        <v>144</v>
      </c>
      <c r="Q195" s="78">
        <v>10.25</v>
      </c>
      <c r="R195" s="78">
        <v>13</v>
      </c>
      <c r="S195" s="78">
        <v>10</v>
      </c>
      <c r="T195" s="78">
        <v>5.25</v>
      </c>
      <c r="U195" s="80">
        <v>0.77112268518518523</v>
      </c>
      <c r="V195" s="26"/>
      <c r="W195" s="26"/>
      <c r="X195" s="26"/>
      <c r="Y195" s="26"/>
      <c r="Z195" s="81" t="s">
        <v>26</v>
      </c>
      <c r="AA195" s="26"/>
      <c r="AB195" s="14"/>
      <c r="AC195" s="15"/>
      <c r="AD195" s="15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</row>
    <row r="196" spans="1:47" ht="15" customHeight="1">
      <c r="A196" s="77" t="s">
        <v>4161</v>
      </c>
      <c r="B196" s="77" t="s">
        <v>4162</v>
      </c>
      <c r="C196" s="137" t="s">
        <v>5261</v>
      </c>
      <c r="D196" s="141">
        <v>2.4900000000000002</v>
      </c>
      <c r="E196" s="141">
        <f t="shared" ref="E196:E259" si="50">+D196*0.4</f>
        <v>0.99600000000000011</v>
      </c>
      <c r="F196" s="78">
        <v>1.875</v>
      </c>
      <c r="G196" s="78">
        <v>0.5</v>
      </c>
      <c r="H196" s="78">
        <v>7.25</v>
      </c>
      <c r="I196" s="78">
        <v>2.3E-2</v>
      </c>
      <c r="J196" s="79">
        <v>12</v>
      </c>
      <c r="K196" s="78">
        <v>4</v>
      </c>
      <c r="L196" s="78">
        <v>2.25</v>
      </c>
      <c r="M196" s="78">
        <v>7.25</v>
      </c>
      <c r="N196" s="78">
        <v>0.34</v>
      </c>
      <c r="O196" s="80">
        <v>65.25</v>
      </c>
      <c r="P196" s="79">
        <v>144</v>
      </c>
      <c r="Q196" s="78">
        <v>10.25</v>
      </c>
      <c r="R196" s="78">
        <v>13</v>
      </c>
      <c r="S196" s="78">
        <v>10</v>
      </c>
      <c r="T196" s="78">
        <v>5.25</v>
      </c>
      <c r="U196" s="80">
        <v>0.77112268518518523</v>
      </c>
      <c r="V196" s="26"/>
      <c r="W196" s="26"/>
      <c r="X196" s="26"/>
      <c r="Y196" s="26"/>
      <c r="Z196" s="81" t="s">
        <v>26</v>
      </c>
      <c r="AA196" s="26"/>
      <c r="AB196" s="14"/>
      <c r="AC196" s="15"/>
      <c r="AD196" s="15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</row>
    <row r="197" spans="1:47" ht="15" customHeight="1">
      <c r="A197" s="77" t="s">
        <v>4163</v>
      </c>
      <c r="B197" s="77" t="s">
        <v>4164</v>
      </c>
      <c r="C197" s="137" t="s">
        <v>5262</v>
      </c>
      <c r="D197" s="141">
        <v>2.4900000000000002</v>
      </c>
      <c r="E197" s="141">
        <f t="shared" si="50"/>
        <v>0.99600000000000011</v>
      </c>
      <c r="F197" s="78">
        <v>1.875</v>
      </c>
      <c r="G197" s="78">
        <v>0.5</v>
      </c>
      <c r="H197" s="78">
        <v>7.25</v>
      </c>
      <c r="I197" s="78">
        <v>2.3E-2</v>
      </c>
      <c r="J197" s="79">
        <v>12</v>
      </c>
      <c r="K197" s="78">
        <v>4</v>
      </c>
      <c r="L197" s="78">
        <v>2.25</v>
      </c>
      <c r="M197" s="78">
        <v>7.25</v>
      </c>
      <c r="N197" s="78">
        <v>0.34</v>
      </c>
      <c r="O197" s="80">
        <v>65.25</v>
      </c>
      <c r="P197" s="79">
        <v>144</v>
      </c>
      <c r="Q197" s="78">
        <v>10.25</v>
      </c>
      <c r="R197" s="78">
        <v>13</v>
      </c>
      <c r="S197" s="78">
        <v>10</v>
      </c>
      <c r="T197" s="78">
        <v>5.25</v>
      </c>
      <c r="U197" s="80">
        <v>0.77112268518518523</v>
      </c>
      <c r="V197" s="26"/>
      <c r="W197" s="26"/>
      <c r="X197" s="26"/>
      <c r="Y197" s="26"/>
      <c r="Z197" s="81" t="s">
        <v>26</v>
      </c>
      <c r="AA197" s="26"/>
      <c r="AB197" s="14"/>
      <c r="AC197" s="15"/>
      <c r="AD197" s="15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</row>
    <row r="198" spans="1:47" ht="15" customHeight="1">
      <c r="A198" s="77" t="s">
        <v>4165</v>
      </c>
      <c r="B198" s="77" t="s">
        <v>4166</v>
      </c>
      <c r="C198" s="137" t="s">
        <v>5263</v>
      </c>
      <c r="D198" s="141">
        <v>2.4900000000000002</v>
      </c>
      <c r="E198" s="141">
        <f t="shared" si="50"/>
        <v>0.99600000000000011</v>
      </c>
      <c r="F198" s="78">
        <v>1.875</v>
      </c>
      <c r="G198" s="78">
        <v>0.5</v>
      </c>
      <c r="H198" s="78">
        <v>7.25</v>
      </c>
      <c r="I198" s="78">
        <v>2.3E-2</v>
      </c>
      <c r="J198" s="79">
        <v>12</v>
      </c>
      <c r="K198" s="78">
        <v>4</v>
      </c>
      <c r="L198" s="78">
        <v>2.25</v>
      </c>
      <c r="M198" s="78">
        <v>7.25</v>
      </c>
      <c r="N198" s="78">
        <v>0.34</v>
      </c>
      <c r="O198" s="80">
        <v>65.25</v>
      </c>
      <c r="P198" s="79">
        <v>144</v>
      </c>
      <c r="Q198" s="78">
        <v>10.25</v>
      </c>
      <c r="R198" s="78">
        <v>13</v>
      </c>
      <c r="S198" s="78">
        <v>10</v>
      </c>
      <c r="T198" s="78">
        <v>5.25</v>
      </c>
      <c r="U198" s="80">
        <v>0.77112268518518523</v>
      </c>
      <c r="V198" s="26"/>
      <c r="W198" s="26"/>
      <c r="X198" s="26"/>
      <c r="Y198" s="26"/>
      <c r="Z198" s="81" t="s">
        <v>26</v>
      </c>
      <c r="AA198" s="26"/>
      <c r="AB198" s="14"/>
      <c r="AC198" s="15"/>
      <c r="AD198" s="15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</row>
    <row r="199" spans="1:47" ht="15" customHeight="1">
      <c r="A199" s="77" t="s">
        <v>5229</v>
      </c>
      <c r="B199" s="77" t="s">
        <v>4167</v>
      </c>
      <c r="C199" s="137" t="s">
        <v>5264</v>
      </c>
      <c r="D199" s="141">
        <v>2.4900000000000002</v>
      </c>
      <c r="E199" s="141">
        <f t="shared" si="50"/>
        <v>0.99600000000000011</v>
      </c>
      <c r="F199" s="78">
        <v>1.875</v>
      </c>
      <c r="G199" s="78">
        <v>0.5</v>
      </c>
      <c r="H199" s="78">
        <v>7.25</v>
      </c>
      <c r="I199" s="78">
        <v>2.3E-2</v>
      </c>
      <c r="J199" s="79">
        <v>12</v>
      </c>
      <c r="K199" s="78">
        <v>4</v>
      </c>
      <c r="L199" s="78">
        <v>2.25</v>
      </c>
      <c r="M199" s="78">
        <v>7.25</v>
      </c>
      <c r="N199" s="78">
        <v>0.34</v>
      </c>
      <c r="O199" s="80">
        <v>65.25</v>
      </c>
      <c r="P199" s="79">
        <v>144</v>
      </c>
      <c r="Q199" s="78">
        <v>10.25</v>
      </c>
      <c r="R199" s="78">
        <v>13</v>
      </c>
      <c r="S199" s="78">
        <v>10</v>
      </c>
      <c r="T199" s="78">
        <v>5.25</v>
      </c>
      <c r="U199" s="80">
        <v>0.77112268518518523</v>
      </c>
      <c r="V199" s="26"/>
      <c r="W199" s="26"/>
      <c r="X199" s="26"/>
      <c r="Y199" s="26"/>
      <c r="Z199" s="81" t="s">
        <v>26</v>
      </c>
      <c r="AA199" s="26"/>
      <c r="AB199" s="14"/>
      <c r="AC199" s="15"/>
      <c r="AD199" s="15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</row>
    <row r="200" spans="1:47" s="72" customFormat="1" ht="15" customHeight="1">
      <c r="A200" s="121" t="s">
        <v>5235</v>
      </c>
      <c r="B200" s="121" t="s">
        <v>5285</v>
      </c>
      <c r="C200" s="139" t="s">
        <v>5254</v>
      </c>
      <c r="D200" s="122">
        <v>2.4900000000000002</v>
      </c>
      <c r="E200" s="141">
        <f t="shared" si="50"/>
        <v>0.99600000000000011</v>
      </c>
      <c r="F200" s="123">
        <v>1.875</v>
      </c>
      <c r="G200" s="123">
        <v>0.5</v>
      </c>
      <c r="H200" s="123">
        <v>7.25</v>
      </c>
      <c r="I200" s="123">
        <v>2.3E-2</v>
      </c>
      <c r="J200" s="124">
        <v>12</v>
      </c>
      <c r="K200" s="123">
        <v>4</v>
      </c>
      <c r="L200" s="123">
        <v>2.25</v>
      </c>
      <c r="M200" s="123">
        <v>7.25</v>
      </c>
      <c r="N200" s="123">
        <v>0.34</v>
      </c>
      <c r="O200" s="125">
        <v>65.25</v>
      </c>
      <c r="P200" s="124">
        <v>144</v>
      </c>
      <c r="Q200" s="123">
        <v>10.25</v>
      </c>
      <c r="R200" s="123">
        <v>13</v>
      </c>
      <c r="S200" s="123">
        <v>10</v>
      </c>
      <c r="T200" s="123">
        <v>5.25</v>
      </c>
      <c r="U200" s="125">
        <v>0.77112268518518523</v>
      </c>
      <c r="V200" s="126"/>
      <c r="W200" s="126"/>
      <c r="X200" s="126"/>
      <c r="Y200" s="126"/>
      <c r="Z200" s="127"/>
      <c r="AA200" s="126"/>
      <c r="AB200" s="128"/>
      <c r="AC200" s="129"/>
      <c r="AD200" s="129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</row>
    <row r="201" spans="1:47" ht="15" customHeight="1">
      <c r="A201" s="77" t="s">
        <v>4168</v>
      </c>
      <c r="B201" s="77" t="s">
        <v>4169</v>
      </c>
      <c r="C201" s="137" t="s">
        <v>5255</v>
      </c>
      <c r="D201" s="141">
        <v>2.4900000000000002</v>
      </c>
      <c r="E201" s="141">
        <f t="shared" si="50"/>
        <v>0.99600000000000011</v>
      </c>
      <c r="F201" s="78">
        <v>1.875</v>
      </c>
      <c r="G201" s="78">
        <v>0.5</v>
      </c>
      <c r="H201" s="78">
        <v>7.25</v>
      </c>
      <c r="I201" s="78">
        <v>2.3E-2</v>
      </c>
      <c r="J201" s="79">
        <v>12</v>
      </c>
      <c r="K201" s="78">
        <v>4</v>
      </c>
      <c r="L201" s="78">
        <v>2.25</v>
      </c>
      <c r="M201" s="78">
        <v>7.25</v>
      </c>
      <c r="N201" s="78">
        <v>0.34</v>
      </c>
      <c r="O201" s="80">
        <v>65.25</v>
      </c>
      <c r="P201" s="79">
        <v>144</v>
      </c>
      <c r="Q201" s="78">
        <v>10.25</v>
      </c>
      <c r="R201" s="78">
        <v>13</v>
      </c>
      <c r="S201" s="78">
        <v>10</v>
      </c>
      <c r="T201" s="78">
        <v>5.25</v>
      </c>
      <c r="U201" s="80">
        <v>0.77112268518518523</v>
      </c>
      <c r="V201" s="26"/>
      <c r="W201" s="26"/>
      <c r="X201" s="26"/>
      <c r="Y201" s="26"/>
      <c r="Z201" s="81" t="s">
        <v>26</v>
      </c>
      <c r="AA201" s="26"/>
      <c r="AB201" s="14"/>
      <c r="AC201" s="15"/>
      <c r="AD201" s="15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</row>
    <row r="202" spans="1:47" ht="15" customHeight="1">
      <c r="A202" s="77" t="s">
        <v>4170</v>
      </c>
      <c r="B202" s="77" t="s">
        <v>4171</v>
      </c>
      <c r="C202" s="137" t="s">
        <v>5256</v>
      </c>
      <c r="D202" s="141">
        <v>2.4900000000000002</v>
      </c>
      <c r="E202" s="141">
        <f t="shared" si="50"/>
        <v>0.99600000000000011</v>
      </c>
      <c r="F202" s="78">
        <v>1.875</v>
      </c>
      <c r="G202" s="78">
        <v>0.5</v>
      </c>
      <c r="H202" s="78">
        <v>7.25</v>
      </c>
      <c r="I202" s="78">
        <v>2.3E-2</v>
      </c>
      <c r="J202" s="79">
        <v>12</v>
      </c>
      <c r="K202" s="78">
        <v>4</v>
      </c>
      <c r="L202" s="78">
        <v>2.25</v>
      </c>
      <c r="M202" s="78">
        <v>7.25</v>
      </c>
      <c r="N202" s="78">
        <v>0.34</v>
      </c>
      <c r="O202" s="80">
        <v>65.25</v>
      </c>
      <c r="P202" s="79">
        <v>144</v>
      </c>
      <c r="Q202" s="78">
        <v>10.25</v>
      </c>
      <c r="R202" s="78">
        <v>13</v>
      </c>
      <c r="S202" s="78">
        <v>10</v>
      </c>
      <c r="T202" s="78">
        <v>5.25</v>
      </c>
      <c r="U202" s="80">
        <v>0.77112268518518523</v>
      </c>
      <c r="V202" s="26"/>
      <c r="W202" s="26"/>
      <c r="X202" s="26"/>
      <c r="Y202" s="26"/>
      <c r="Z202" s="81" t="s">
        <v>26</v>
      </c>
      <c r="AA202" s="26"/>
      <c r="AB202" s="14"/>
      <c r="AC202" s="15"/>
      <c r="AD202" s="15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</row>
    <row r="203" spans="1:47" s="72" customFormat="1" ht="15" customHeight="1">
      <c r="A203" s="121" t="s">
        <v>5278</v>
      </c>
      <c r="B203" s="121" t="s">
        <v>5286</v>
      </c>
      <c r="C203" s="139" t="s">
        <v>5265</v>
      </c>
      <c r="D203" s="122">
        <v>2.4900000000000002</v>
      </c>
      <c r="E203" s="141">
        <f t="shared" si="50"/>
        <v>0.99600000000000011</v>
      </c>
      <c r="F203" s="123">
        <v>1.875</v>
      </c>
      <c r="G203" s="123">
        <v>0.5</v>
      </c>
      <c r="H203" s="123">
        <v>7.25</v>
      </c>
      <c r="I203" s="123">
        <v>2.3E-2</v>
      </c>
      <c r="J203" s="124">
        <v>12</v>
      </c>
      <c r="K203" s="123">
        <v>4</v>
      </c>
      <c r="L203" s="123">
        <v>2.25</v>
      </c>
      <c r="M203" s="123">
        <v>7.25</v>
      </c>
      <c r="N203" s="123">
        <v>0.34</v>
      </c>
      <c r="O203" s="125">
        <v>65.25</v>
      </c>
      <c r="P203" s="124">
        <v>144</v>
      </c>
      <c r="Q203" s="123">
        <v>10.25</v>
      </c>
      <c r="R203" s="123">
        <v>13</v>
      </c>
      <c r="S203" s="123">
        <v>10</v>
      </c>
      <c r="T203" s="123">
        <v>5.25</v>
      </c>
      <c r="U203" s="125">
        <v>0.77112268518518523</v>
      </c>
      <c r="V203" s="126"/>
      <c r="W203" s="126"/>
      <c r="X203" s="126"/>
      <c r="Y203" s="126"/>
      <c r="Z203" s="127"/>
      <c r="AA203" s="126"/>
      <c r="AB203" s="128"/>
      <c r="AC203" s="129"/>
      <c r="AD203" s="129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</row>
    <row r="204" spans="1:47" ht="15" customHeight="1">
      <c r="A204" s="77" t="s">
        <v>4172</v>
      </c>
      <c r="B204" s="77" t="s">
        <v>4173</v>
      </c>
      <c r="C204" s="137" t="s">
        <v>5670</v>
      </c>
      <c r="D204" s="141">
        <v>2.4900000000000002</v>
      </c>
      <c r="E204" s="141">
        <f t="shared" si="50"/>
        <v>0.99600000000000011</v>
      </c>
      <c r="F204" s="78">
        <v>1.875</v>
      </c>
      <c r="G204" s="78">
        <v>0.5</v>
      </c>
      <c r="H204" s="78">
        <v>7.25</v>
      </c>
      <c r="I204" s="78">
        <v>2.3E-2</v>
      </c>
      <c r="J204" s="79">
        <v>12</v>
      </c>
      <c r="K204" s="78">
        <v>4</v>
      </c>
      <c r="L204" s="78">
        <v>2.25</v>
      </c>
      <c r="M204" s="78">
        <v>7.25</v>
      </c>
      <c r="N204" s="78">
        <v>0.34</v>
      </c>
      <c r="O204" s="80">
        <v>65.25</v>
      </c>
      <c r="P204" s="79">
        <v>144</v>
      </c>
      <c r="Q204" s="78">
        <v>10.25</v>
      </c>
      <c r="R204" s="78">
        <v>13</v>
      </c>
      <c r="S204" s="78">
        <v>10</v>
      </c>
      <c r="T204" s="78">
        <v>5.25</v>
      </c>
      <c r="U204" s="80">
        <v>0.77112268518518523</v>
      </c>
      <c r="V204" s="26"/>
      <c r="W204" s="26"/>
      <c r="X204" s="26"/>
      <c r="Y204" s="26"/>
      <c r="Z204" s="81" t="s">
        <v>26</v>
      </c>
      <c r="AA204" s="26"/>
      <c r="AB204" s="14"/>
      <c r="AC204" s="15"/>
      <c r="AD204" s="15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</row>
    <row r="205" spans="1:47" ht="15" customHeight="1">
      <c r="A205" s="77" t="s">
        <v>4174</v>
      </c>
      <c r="B205" s="77" t="s">
        <v>4175</v>
      </c>
      <c r="C205" s="137" t="s">
        <v>5266</v>
      </c>
      <c r="D205" s="141">
        <v>2.4900000000000002</v>
      </c>
      <c r="E205" s="141">
        <f t="shared" si="50"/>
        <v>0.99600000000000011</v>
      </c>
      <c r="F205" s="78">
        <v>1.875</v>
      </c>
      <c r="G205" s="78">
        <v>0.5</v>
      </c>
      <c r="H205" s="78">
        <v>7.25</v>
      </c>
      <c r="I205" s="78">
        <v>2.3E-2</v>
      </c>
      <c r="J205" s="79">
        <v>12</v>
      </c>
      <c r="K205" s="78">
        <v>4</v>
      </c>
      <c r="L205" s="78">
        <v>2.25</v>
      </c>
      <c r="M205" s="78">
        <v>7.25</v>
      </c>
      <c r="N205" s="78">
        <v>0.34</v>
      </c>
      <c r="O205" s="80">
        <v>65.25</v>
      </c>
      <c r="P205" s="79">
        <v>144</v>
      </c>
      <c r="Q205" s="78">
        <v>10.25</v>
      </c>
      <c r="R205" s="78">
        <v>13</v>
      </c>
      <c r="S205" s="78">
        <v>10</v>
      </c>
      <c r="T205" s="78">
        <v>5.25</v>
      </c>
      <c r="U205" s="80">
        <v>0.77112268518518523</v>
      </c>
      <c r="V205" s="26"/>
      <c r="W205" s="26"/>
      <c r="X205" s="26"/>
      <c r="Y205" s="26"/>
      <c r="Z205" s="81" t="s">
        <v>26</v>
      </c>
      <c r="AA205" s="26"/>
      <c r="AB205" s="14"/>
      <c r="AC205" s="15"/>
      <c r="AD205" s="15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</row>
    <row r="206" spans="1:47" ht="15" customHeight="1">
      <c r="A206" s="77" t="s">
        <v>4176</v>
      </c>
      <c r="B206" s="77" t="s">
        <v>4177</v>
      </c>
      <c r="C206" s="137" t="s">
        <v>5273</v>
      </c>
      <c r="D206" s="141">
        <v>2.4900000000000002</v>
      </c>
      <c r="E206" s="141">
        <f t="shared" si="50"/>
        <v>0.99600000000000011</v>
      </c>
      <c r="F206" s="78">
        <v>1.875</v>
      </c>
      <c r="G206" s="78">
        <v>0.5</v>
      </c>
      <c r="H206" s="78">
        <v>7.25</v>
      </c>
      <c r="I206" s="78">
        <v>2.3E-2</v>
      </c>
      <c r="J206" s="79">
        <v>12</v>
      </c>
      <c r="K206" s="78">
        <v>4</v>
      </c>
      <c r="L206" s="78">
        <v>2.25</v>
      </c>
      <c r="M206" s="78">
        <v>7.25</v>
      </c>
      <c r="N206" s="78">
        <v>0.34</v>
      </c>
      <c r="O206" s="80">
        <v>65.25</v>
      </c>
      <c r="P206" s="79">
        <v>144</v>
      </c>
      <c r="Q206" s="78">
        <v>10.25</v>
      </c>
      <c r="R206" s="78">
        <v>13</v>
      </c>
      <c r="S206" s="78">
        <v>10</v>
      </c>
      <c r="T206" s="78">
        <v>5.25</v>
      </c>
      <c r="U206" s="80">
        <v>0.77112268518518523</v>
      </c>
      <c r="V206" s="26"/>
      <c r="W206" s="26"/>
      <c r="X206" s="26"/>
      <c r="Y206" s="26"/>
      <c r="Z206" s="81" t="s">
        <v>26</v>
      </c>
      <c r="AA206" s="26"/>
      <c r="AB206" s="14"/>
      <c r="AC206" s="15"/>
      <c r="AD206" s="15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</row>
    <row r="207" spans="1:47" ht="15" customHeight="1">
      <c r="A207" s="77" t="s">
        <v>5230</v>
      </c>
      <c r="B207" s="77" t="s">
        <v>4178</v>
      </c>
      <c r="C207" s="137" t="s">
        <v>5267</v>
      </c>
      <c r="D207" s="141">
        <v>2.4900000000000002</v>
      </c>
      <c r="E207" s="141">
        <f t="shared" si="50"/>
        <v>0.99600000000000011</v>
      </c>
      <c r="F207" s="78">
        <v>1.875</v>
      </c>
      <c r="G207" s="78">
        <v>0.5</v>
      </c>
      <c r="H207" s="78">
        <v>7.25</v>
      </c>
      <c r="I207" s="78">
        <v>2.3E-2</v>
      </c>
      <c r="J207" s="79">
        <v>12</v>
      </c>
      <c r="K207" s="78">
        <v>4</v>
      </c>
      <c r="L207" s="78">
        <v>2.25</v>
      </c>
      <c r="M207" s="78">
        <v>7.25</v>
      </c>
      <c r="N207" s="78">
        <v>0.34</v>
      </c>
      <c r="O207" s="80">
        <v>65.25</v>
      </c>
      <c r="P207" s="79">
        <v>144</v>
      </c>
      <c r="Q207" s="78">
        <v>10.25</v>
      </c>
      <c r="R207" s="78">
        <v>13</v>
      </c>
      <c r="S207" s="78">
        <v>10</v>
      </c>
      <c r="T207" s="78">
        <v>5.25</v>
      </c>
      <c r="U207" s="80">
        <v>0.77112268518518523</v>
      </c>
      <c r="V207" s="26"/>
      <c r="W207" s="26"/>
      <c r="X207" s="26"/>
      <c r="Y207" s="26"/>
      <c r="Z207" s="81" t="s">
        <v>26</v>
      </c>
      <c r="AA207" s="26"/>
      <c r="AB207" s="14"/>
      <c r="AC207" s="15"/>
      <c r="AD207" s="15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</row>
    <row r="208" spans="1:47" s="72" customFormat="1" ht="15" customHeight="1">
      <c r="A208" s="121" t="s">
        <v>5279</v>
      </c>
      <c r="B208" s="121" t="s">
        <v>5287</v>
      </c>
      <c r="C208" s="139" t="s">
        <v>5268</v>
      </c>
      <c r="D208" s="122">
        <v>2.4900000000000002</v>
      </c>
      <c r="E208" s="141">
        <f t="shared" si="50"/>
        <v>0.99600000000000011</v>
      </c>
      <c r="F208" s="123">
        <v>1.875</v>
      </c>
      <c r="G208" s="123">
        <v>0.5</v>
      </c>
      <c r="H208" s="123">
        <v>7.25</v>
      </c>
      <c r="I208" s="123">
        <v>2.3E-2</v>
      </c>
      <c r="J208" s="124">
        <v>12</v>
      </c>
      <c r="K208" s="123">
        <v>4</v>
      </c>
      <c r="L208" s="123">
        <v>2.25</v>
      </c>
      <c r="M208" s="123">
        <v>7.25</v>
      </c>
      <c r="N208" s="123">
        <v>0.34</v>
      </c>
      <c r="O208" s="125">
        <v>65.25</v>
      </c>
      <c r="P208" s="124">
        <v>144</v>
      </c>
      <c r="Q208" s="123">
        <v>10.25</v>
      </c>
      <c r="R208" s="123">
        <v>13</v>
      </c>
      <c r="S208" s="123">
        <v>10</v>
      </c>
      <c r="T208" s="123">
        <v>5.25</v>
      </c>
      <c r="U208" s="125">
        <v>0.77112268518518523</v>
      </c>
      <c r="V208" s="126"/>
      <c r="W208" s="126"/>
      <c r="X208" s="126"/>
      <c r="Y208" s="126"/>
      <c r="Z208" s="127"/>
      <c r="AA208" s="126"/>
      <c r="AB208" s="128"/>
      <c r="AC208" s="129"/>
      <c r="AD208" s="129"/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71"/>
      <c r="AS208" s="71"/>
      <c r="AT208" s="71"/>
      <c r="AU208" s="71"/>
    </row>
    <row r="209" spans="1:47" ht="15" customHeight="1">
      <c r="A209" s="77" t="s">
        <v>5231</v>
      </c>
      <c r="B209" s="77" t="s">
        <v>4179</v>
      </c>
      <c r="C209" s="137" t="s">
        <v>5269</v>
      </c>
      <c r="D209" s="141">
        <v>2.4900000000000002</v>
      </c>
      <c r="E209" s="141">
        <f t="shared" si="50"/>
        <v>0.99600000000000011</v>
      </c>
      <c r="F209" s="78">
        <v>1.875</v>
      </c>
      <c r="G209" s="78">
        <v>0.5</v>
      </c>
      <c r="H209" s="78">
        <v>7.25</v>
      </c>
      <c r="I209" s="78">
        <v>2.3E-2</v>
      </c>
      <c r="J209" s="79">
        <v>12</v>
      </c>
      <c r="K209" s="78">
        <v>4</v>
      </c>
      <c r="L209" s="78">
        <v>2.25</v>
      </c>
      <c r="M209" s="78">
        <v>7.25</v>
      </c>
      <c r="N209" s="78">
        <v>0.34</v>
      </c>
      <c r="O209" s="80">
        <v>65.25</v>
      </c>
      <c r="P209" s="79">
        <v>144</v>
      </c>
      <c r="Q209" s="78">
        <v>10.25</v>
      </c>
      <c r="R209" s="78">
        <v>13</v>
      </c>
      <c r="S209" s="78">
        <v>10</v>
      </c>
      <c r="T209" s="78">
        <v>5.25</v>
      </c>
      <c r="U209" s="80">
        <v>0.77112268518518523</v>
      </c>
      <c r="V209" s="80"/>
      <c r="W209" s="80"/>
      <c r="X209" s="80"/>
      <c r="Y209" s="80"/>
      <c r="Z209" s="81" t="s">
        <v>26</v>
      </c>
      <c r="AA209" s="26"/>
      <c r="AB209" s="14"/>
      <c r="AC209" s="15"/>
      <c r="AD209" s="15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</row>
    <row r="210" spans="1:47" ht="15" customHeight="1">
      <c r="A210" s="77" t="s">
        <v>5232</v>
      </c>
      <c r="B210" s="77" t="s">
        <v>4180</v>
      </c>
      <c r="C210" s="137" t="s">
        <v>5270</v>
      </c>
      <c r="D210" s="141">
        <v>2.4900000000000002</v>
      </c>
      <c r="E210" s="141">
        <f t="shared" si="50"/>
        <v>0.99600000000000011</v>
      </c>
      <c r="F210" s="78">
        <v>1.875</v>
      </c>
      <c r="G210" s="78">
        <v>0.5</v>
      </c>
      <c r="H210" s="78">
        <v>7.25</v>
      </c>
      <c r="I210" s="78">
        <v>2.3E-2</v>
      </c>
      <c r="J210" s="79">
        <v>12</v>
      </c>
      <c r="K210" s="78">
        <v>4</v>
      </c>
      <c r="L210" s="78">
        <v>2.25</v>
      </c>
      <c r="M210" s="78">
        <v>7.25</v>
      </c>
      <c r="N210" s="78">
        <v>0.34</v>
      </c>
      <c r="O210" s="80">
        <v>65.25</v>
      </c>
      <c r="P210" s="79">
        <v>144</v>
      </c>
      <c r="Q210" s="78">
        <v>10.25</v>
      </c>
      <c r="R210" s="78">
        <v>13</v>
      </c>
      <c r="S210" s="78">
        <v>10</v>
      </c>
      <c r="T210" s="78">
        <v>5.25</v>
      </c>
      <c r="U210" s="80">
        <v>0.77112268518518523</v>
      </c>
      <c r="V210" s="80"/>
      <c r="W210" s="80"/>
      <c r="X210" s="80"/>
      <c r="Y210" s="80"/>
      <c r="Z210" s="81" t="s">
        <v>26</v>
      </c>
      <c r="AA210" s="26"/>
      <c r="AB210" s="14"/>
      <c r="AC210" s="15"/>
      <c r="AD210" s="15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</row>
    <row r="211" spans="1:47" ht="15" customHeight="1">
      <c r="A211" s="77" t="s">
        <v>5233</v>
      </c>
      <c r="B211" s="77" t="s">
        <v>4181</v>
      </c>
      <c r="C211" s="137" t="s">
        <v>5271</v>
      </c>
      <c r="D211" s="141">
        <v>2.4900000000000002</v>
      </c>
      <c r="E211" s="141">
        <f t="shared" si="50"/>
        <v>0.99600000000000011</v>
      </c>
      <c r="F211" s="78">
        <v>1.875</v>
      </c>
      <c r="G211" s="78">
        <v>0.5</v>
      </c>
      <c r="H211" s="78">
        <v>7.25</v>
      </c>
      <c r="I211" s="78">
        <v>2.3E-2</v>
      </c>
      <c r="J211" s="79">
        <v>12</v>
      </c>
      <c r="K211" s="78">
        <v>4</v>
      </c>
      <c r="L211" s="78">
        <v>2.25</v>
      </c>
      <c r="M211" s="78">
        <v>7.25</v>
      </c>
      <c r="N211" s="78">
        <v>0.34</v>
      </c>
      <c r="O211" s="80">
        <v>65.25</v>
      </c>
      <c r="P211" s="79">
        <v>144</v>
      </c>
      <c r="Q211" s="78">
        <v>10.25</v>
      </c>
      <c r="R211" s="78">
        <v>13</v>
      </c>
      <c r="S211" s="78">
        <v>10</v>
      </c>
      <c r="T211" s="78">
        <v>5.25</v>
      </c>
      <c r="U211" s="80">
        <v>0.77112268518518523</v>
      </c>
      <c r="V211" s="80"/>
      <c r="W211" s="80"/>
      <c r="X211" s="80"/>
      <c r="Y211" s="80"/>
      <c r="Z211" s="81" t="s">
        <v>26</v>
      </c>
      <c r="AA211" s="26"/>
      <c r="AB211" s="14"/>
      <c r="AC211" s="15"/>
      <c r="AD211" s="15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</row>
    <row r="212" spans="1:47" ht="15" customHeight="1">
      <c r="A212" s="77" t="s">
        <v>5234</v>
      </c>
      <c r="B212" s="77" t="s">
        <v>4182</v>
      </c>
      <c r="C212" s="137" t="s">
        <v>5272</v>
      </c>
      <c r="D212" s="141">
        <v>2.4900000000000002</v>
      </c>
      <c r="E212" s="141">
        <f t="shared" si="50"/>
        <v>0.99600000000000011</v>
      </c>
      <c r="F212" s="78">
        <v>1.875</v>
      </c>
      <c r="G212" s="78">
        <v>0.5</v>
      </c>
      <c r="H212" s="78">
        <v>7.25</v>
      </c>
      <c r="I212" s="78">
        <v>2.3E-2</v>
      </c>
      <c r="J212" s="79">
        <v>12</v>
      </c>
      <c r="K212" s="78">
        <v>4</v>
      </c>
      <c r="L212" s="78">
        <v>2.25</v>
      </c>
      <c r="M212" s="78">
        <v>7.25</v>
      </c>
      <c r="N212" s="78">
        <v>0.34</v>
      </c>
      <c r="O212" s="80">
        <v>65.25</v>
      </c>
      <c r="P212" s="79">
        <v>144</v>
      </c>
      <c r="Q212" s="78">
        <v>10.25</v>
      </c>
      <c r="R212" s="78">
        <v>13</v>
      </c>
      <c r="S212" s="78">
        <v>10</v>
      </c>
      <c r="T212" s="78">
        <v>5.25</v>
      </c>
      <c r="U212" s="80">
        <v>0.77112268518518523</v>
      </c>
      <c r="V212" s="80"/>
      <c r="W212" s="80"/>
      <c r="X212" s="80"/>
      <c r="Y212" s="80"/>
      <c r="Z212" s="81" t="s">
        <v>26</v>
      </c>
      <c r="AA212" s="26"/>
      <c r="AB212" s="14"/>
      <c r="AC212" s="15"/>
      <c r="AD212" s="15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</row>
    <row r="213" spans="1:47" ht="15" customHeight="1">
      <c r="A213" s="77" t="s">
        <v>4176</v>
      </c>
      <c r="B213" s="77" t="s">
        <v>4177</v>
      </c>
      <c r="C213" s="137" t="s">
        <v>5273</v>
      </c>
      <c r="D213" s="141">
        <v>2.4900000000000002</v>
      </c>
      <c r="E213" s="141">
        <f t="shared" si="50"/>
        <v>0.99600000000000011</v>
      </c>
      <c r="F213" s="78">
        <v>1.875</v>
      </c>
      <c r="G213" s="78">
        <v>0.5</v>
      </c>
      <c r="H213" s="78">
        <v>7.25</v>
      </c>
      <c r="I213" s="78">
        <v>2.3E-2</v>
      </c>
      <c r="J213" s="79">
        <v>12</v>
      </c>
      <c r="K213" s="78">
        <v>4</v>
      </c>
      <c r="L213" s="78">
        <v>2.25</v>
      </c>
      <c r="M213" s="78">
        <v>7.25</v>
      </c>
      <c r="N213" s="78">
        <v>0.34</v>
      </c>
      <c r="O213" s="80">
        <v>65.25</v>
      </c>
      <c r="P213" s="79">
        <v>144</v>
      </c>
      <c r="Q213" s="78">
        <v>10.25</v>
      </c>
      <c r="R213" s="78">
        <v>13</v>
      </c>
      <c r="S213" s="78">
        <v>10</v>
      </c>
      <c r="T213" s="78">
        <v>5.25</v>
      </c>
      <c r="U213" s="80">
        <v>0.77112268518518523</v>
      </c>
      <c r="V213" s="26"/>
      <c r="W213" s="26"/>
      <c r="X213" s="26"/>
      <c r="Y213" s="26"/>
      <c r="Z213" s="81" t="s">
        <v>26</v>
      </c>
      <c r="AA213" s="26"/>
      <c r="AB213" s="14"/>
      <c r="AC213" s="15"/>
      <c r="AD213" s="15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</row>
    <row r="214" spans="1:47" ht="15" customHeight="1">
      <c r="A214" s="77" t="s">
        <v>4183</v>
      </c>
      <c r="B214" s="77" t="s">
        <v>4184</v>
      </c>
      <c r="C214" s="137" t="s">
        <v>5274</v>
      </c>
      <c r="D214" s="141">
        <v>2.4900000000000002</v>
      </c>
      <c r="E214" s="141">
        <f t="shared" si="50"/>
        <v>0.99600000000000011</v>
      </c>
      <c r="F214" s="78">
        <v>1.875</v>
      </c>
      <c r="G214" s="78">
        <v>0.5</v>
      </c>
      <c r="H214" s="78">
        <v>7.25</v>
      </c>
      <c r="I214" s="78">
        <v>2.3E-2</v>
      </c>
      <c r="J214" s="79">
        <v>12</v>
      </c>
      <c r="K214" s="78">
        <v>4</v>
      </c>
      <c r="L214" s="78">
        <v>2.25</v>
      </c>
      <c r="M214" s="78">
        <v>7.25</v>
      </c>
      <c r="N214" s="78">
        <v>0.34</v>
      </c>
      <c r="O214" s="80">
        <v>65.25</v>
      </c>
      <c r="P214" s="79">
        <v>144</v>
      </c>
      <c r="Q214" s="78">
        <v>10.25</v>
      </c>
      <c r="R214" s="78">
        <v>13</v>
      </c>
      <c r="S214" s="78">
        <v>10</v>
      </c>
      <c r="T214" s="78">
        <v>5.25</v>
      </c>
      <c r="U214" s="80">
        <v>0.77112268518518523</v>
      </c>
      <c r="V214" s="80"/>
      <c r="W214" s="80"/>
      <c r="X214" s="80"/>
      <c r="Y214" s="80"/>
      <c r="Z214" s="81" t="s">
        <v>26</v>
      </c>
      <c r="AA214" s="26"/>
      <c r="AB214" s="14"/>
      <c r="AC214" s="15"/>
      <c r="AD214" s="15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</row>
    <row r="215" spans="1:47" s="72" customFormat="1" ht="15" customHeight="1">
      <c r="A215" s="121" t="s">
        <v>5280</v>
      </c>
      <c r="B215" s="121" t="s">
        <v>5288</v>
      </c>
      <c r="C215" s="139" t="s">
        <v>5275</v>
      </c>
      <c r="D215" s="122">
        <v>2.4900000000000002</v>
      </c>
      <c r="E215" s="141">
        <f t="shared" si="50"/>
        <v>0.99600000000000011</v>
      </c>
      <c r="F215" s="123">
        <v>1.875</v>
      </c>
      <c r="G215" s="123">
        <v>0.5</v>
      </c>
      <c r="H215" s="123">
        <v>7.25</v>
      </c>
      <c r="I215" s="123">
        <v>2.3E-2</v>
      </c>
      <c r="J215" s="124">
        <v>12</v>
      </c>
      <c r="K215" s="123">
        <v>4</v>
      </c>
      <c r="L215" s="123">
        <v>2.25</v>
      </c>
      <c r="M215" s="123">
        <v>7.25</v>
      </c>
      <c r="N215" s="123">
        <v>0.34</v>
      </c>
      <c r="O215" s="125">
        <v>65.25</v>
      </c>
      <c r="P215" s="124">
        <v>144</v>
      </c>
      <c r="Q215" s="123">
        <v>10.25</v>
      </c>
      <c r="R215" s="123">
        <v>13</v>
      </c>
      <c r="S215" s="123">
        <v>10</v>
      </c>
      <c r="T215" s="123">
        <v>5.25</v>
      </c>
      <c r="U215" s="125">
        <v>0.77112268518518523</v>
      </c>
      <c r="V215" s="125"/>
      <c r="W215" s="125"/>
      <c r="X215" s="125"/>
      <c r="Y215" s="125"/>
      <c r="Z215" s="127"/>
      <c r="AA215" s="126"/>
      <c r="AB215" s="128"/>
      <c r="AC215" s="129"/>
      <c r="AD215" s="129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</row>
    <row r="216" spans="1:47" s="72" customFormat="1" ht="15" customHeight="1">
      <c r="A216" s="121" t="s">
        <v>5281</v>
      </c>
      <c r="B216" s="121" t="s">
        <v>5289</v>
      </c>
      <c r="C216" s="139" t="s">
        <v>5282</v>
      </c>
      <c r="D216" s="122">
        <v>2.4900000000000002</v>
      </c>
      <c r="E216" s="141">
        <f t="shared" si="50"/>
        <v>0.99600000000000011</v>
      </c>
      <c r="F216" s="123">
        <v>1.875</v>
      </c>
      <c r="G216" s="123">
        <v>0.5</v>
      </c>
      <c r="H216" s="123">
        <v>7.25</v>
      </c>
      <c r="I216" s="123">
        <v>2.3E-2</v>
      </c>
      <c r="J216" s="124">
        <v>12</v>
      </c>
      <c r="K216" s="123">
        <v>4</v>
      </c>
      <c r="L216" s="123">
        <v>2.25</v>
      </c>
      <c r="M216" s="123">
        <v>7.25</v>
      </c>
      <c r="N216" s="123">
        <v>0.34</v>
      </c>
      <c r="O216" s="125">
        <v>65.25</v>
      </c>
      <c r="P216" s="124">
        <v>144</v>
      </c>
      <c r="Q216" s="123">
        <v>10.25</v>
      </c>
      <c r="R216" s="123">
        <v>13</v>
      </c>
      <c r="S216" s="123">
        <v>10</v>
      </c>
      <c r="T216" s="123">
        <v>5.25</v>
      </c>
      <c r="U216" s="125">
        <v>0.77112268518518523</v>
      </c>
      <c r="V216" s="125"/>
      <c r="W216" s="125"/>
      <c r="X216" s="125"/>
      <c r="Y216" s="125"/>
      <c r="Z216" s="127"/>
      <c r="AA216" s="126"/>
      <c r="AB216" s="128"/>
      <c r="AC216" s="129"/>
      <c r="AD216" s="129"/>
      <c r="AE216" s="71"/>
      <c r="AF216" s="71"/>
      <c r="AG216" s="71"/>
      <c r="AH216" s="71"/>
      <c r="AI216" s="71"/>
      <c r="AJ216" s="71"/>
      <c r="AK216" s="71"/>
      <c r="AL216" s="71"/>
      <c r="AM216" s="71"/>
      <c r="AN216" s="71"/>
      <c r="AO216" s="71"/>
      <c r="AP216" s="71"/>
      <c r="AQ216" s="71"/>
      <c r="AR216" s="71"/>
      <c r="AS216" s="71"/>
      <c r="AT216" s="71"/>
      <c r="AU216" s="71"/>
    </row>
    <row r="217" spans="1:47" ht="15" customHeight="1">
      <c r="A217" s="77" t="s">
        <v>4185</v>
      </c>
      <c r="B217" s="77" t="s">
        <v>4186</v>
      </c>
      <c r="C217" s="137" t="s">
        <v>5276</v>
      </c>
      <c r="D217" s="141">
        <v>2.4900000000000002</v>
      </c>
      <c r="E217" s="141">
        <f t="shared" si="50"/>
        <v>0.99600000000000011</v>
      </c>
      <c r="F217" s="78">
        <v>1.875</v>
      </c>
      <c r="G217" s="78">
        <v>0.5</v>
      </c>
      <c r="H217" s="78">
        <v>7.25</v>
      </c>
      <c r="I217" s="78">
        <v>2.3E-2</v>
      </c>
      <c r="J217" s="79">
        <v>12</v>
      </c>
      <c r="K217" s="78">
        <v>4</v>
      </c>
      <c r="L217" s="78">
        <v>2.25</v>
      </c>
      <c r="M217" s="78">
        <v>7.25</v>
      </c>
      <c r="N217" s="78">
        <v>0.34</v>
      </c>
      <c r="O217" s="80">
        <v>65.25</v>
      </c>
      <c r="P217" s="79">
        <v>144</v>
      </c>
      <c r="Q217" s="78">
        <v>10.25</v>
      </c>
      <c r="R217" s="78">
        <v>13</v>
      </c>
      <c r="S217" s="78">
        <v>10</v>
      </c>
      <c r="T217" s="78">
        <v>5.25</v>
      </c>
      <c r="U217" s="80">
        <v>0.77112268518518523</v>
      </c>
      <c r="V217" s="80"/>
      <c r="W217" s="80"/>
      <c r="X217" s="80"/>
      <c r="Y217" s="80"/>
      <c r="Z217" s="81" t="s">
        <v>26</v>
      </c>
      <c r="AA217" s="26"/>
      <c r="AB217" s="14"/>
      <c r="AC217" s="15"/>
      <c r="AD217" s="15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</row>
    <row r="218" spans="1:47" s="72" customFormat="1" ht="15" customHeight="1">
      <c r="A218" s="121" t="s">
        <v>5284</v>
      </c>
      <c r="B218" s="121" t="s">
        <v>5290</v>
      </c>
      <c r="C218" s="139" t="s">
        <v>5277</v>
      </c>
      <c r="D218" s="122">
        <v>2.4900000000000002</v>
      </c>
      <c r="E218" s="141">
        <f t="shared" si="50"/>
        <v>0.99600000000000011</v>
      </c>
      <c r="F218" s="123">
        <v>1.875</v>
      </c>
      <c r="G218" s="123">
        <v>0.5</v>
      </c>
      <c r="H218" s="123">
        <v>7.25</v>
      </c>
      <c r="I218" s="123">
        <v>2.3E-2</v>
      </c>
      <c r="J218" s="124">
        <v>12</v>
      </c>
      <c r="K218" s="123">
        <v>4</v>
      </c>
      <c r="L218" s="123">
        <v>2.25</v>
      </c>
      <c r="M218" s="123">
        <v>7.25</v>
      </c>
      <c r="N218" s="123">
        <v>0.34</v>
      </c>
      <c r="O218" s="125">
        <v>65.25</v>
      </c>
      <c r="P218" s="124">
        <v>144</v>
      </c>
      <c r="Q218" s="123">
        <v>10.25</v>
      </c>
      <c r="R218" s="123">
        <v>13</v>
      </c>
      <c r="S218" s="123">
        <v>10</v>
      </c>
      <c r="T218" s="123">
        <v>5.25</v>
      </c>
      <c r="U218" s="125">
        <v>0.77112268518518523</v>
      </c>
      <c r="V218" s="125"/>
      <c r="W218" s="125"/>
      <c r="X218" s="125"/>
      <c r="Y218" s="125"/>
      <c r="Z218" s="127"/>
      <c r="AA218" s="126"/>
      <c r="AB218" s="128"/>
      <c r="AC218" s="129"/>
      <c r="AD218" s="129"/>
      <c r="AE218" s="71"/>
      <c r="AF218" s="71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</row>
    <row r="219" spans="1:47" ht="15" customHeight="1">
      <c r="A219" s="81" t="s">
        <v>4187</v>
      </c>
      <c r="B219" s="108" t="s">
        <v>4188</v>
      </c>
      <c r="C219" s="137" t="s">
        <v>5673</v>
      </c>
      <c r="D219" s="141">
        <v>2.4900000000000002</v>
      </c>
      <c r="E219" s="141">
        <f t="shared" si="50"/>
        <v>0.99600000000000011</v>
      </c>
      <c r="F219" s="78">
        <v>1.875</v>
      </c>
      <c r="G219" s="78">
        <v>0.5</v>
      </c>
      <c r="H219" s="78">
        <v>7.25</v>
      </c>
      <c r="I219" s="78">
        <v>2.3E-2</v>
      </c>
      <c r="J219" s="79">
        <v>12</v>
      </c>
      <c r="K219" s="78">
        <v>4</v>
      </c>
      <c r="L219" s="78">
        <v>2.25</v>
      </c>
      <c r="M219" s="78">
        <v>7.25</v>
      </c>
      <c r="N219" s="78">
        <v>0.34</v>
      </c>
      <c r="O219" s="80">
        <v>65.25</v>
      </c>
      <c r="P219" s="79">
        <v>144</v>
      </c>
      <c r="Q219" s="78">
        <v>10.25</v>
      </c>
      <c r="R219" s="78">
        <v>13</v>
      </c>
      <c r="S219" s="78">
        <v>10</v>
      </c>
      <c r="T219" s="78">
        <v>5.25</v>
      </c>
      <c r="U219" s="80">
        <v>0.77112268518518523</v>
      </c>
      <c r="V219" s="80"/>
      <c r="W219" s="80"/>
      <c r="X219" s="80"/>
      <c r="Y219" s="80"/>
      <c r="Z219" s="81"/>
      <c r="AA219" s="26"/>
      <c r="AB219" s="14"/>
      <c r="AC219" s="15"/>
      <c r="AD219" s="15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</row>
    <row r="220" spans="1:47" ht="15" customHeight="1">
      <c r="A220" s="81" t="s">
        <v>4189</v>
      </c>
      <c r="B220" s="108" t="s">
        <v>4190</v>
      </c>
      <c r="C220" s="137" t="s">
        <v>5675</v>
      </c>
      <c r="D220" s="141">
        <v>2.4900000000000002</v>
      </c>
      <c r="E220" s="141">
        <f t="shared" si="50"/>
        <v>0.99600000000000011</v>
      </c>
      <c r="F220" s="78">
        <v>1.875</v>
      </c>
      <c r="G220" s="78">
        <v>0.5</v>
      </c>
      <c r="H220" s="78">
        <v>7.25</v>
      </c>
      <c r="I220" s="78">
        <v>2.3E-2</v>
      </c>
      <c r="J220" s="79">
        <v>12</v>
      </c>
      <c r="K220" s="78">
        <v>4</v>
      </c>
      <c r="L220" s="78">
        <v>2.25</v>
      </c>
      <c r="M220" s="78">
        <v>7.25</v>
      </c>
      <c r="N220" s="78">
        <v>0.34</v>
      </c>
      <c r="O220" s="80">
        <v>65.25</v>
      </c>
      <c r="P220" s="79">
        <v>144</v>
      </c>
      <c r="Q220" s="78">
        <v>10.25</v>
      </c>
      <c r="R220" s="78">
        <v>13</v>
      </c>
      <c r="S220" s="78">
        <v>10</v>
      </c>
      <c r="T220" s="78">
        <v>5.25</v>
      </c>
      <c r="U220" s="80">
        <v>0.77112268518518523</v>
      </c>
      <c r="V220" s="80"/>
      <c r="W220" s="80"/>
      <c r="X220" s="80"/>
      <c r="Y220" s="80"/>
      <c r="Z220" s="81"/>
      <c r="AA220" s="26"/>
      <c r="AB220" s="14"/>
      <c r="AC220" s="15"/>
      <c r="AD220" s="15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</row>
    <row r="221" spans="1:47" ht="15" customHeight="1">
      <c r="A221" s="77" t="s">
        <v>4191</v>
      </c>
      <c r="B221" s="108" t="s">
        <v>4192</v>
      </c>
      <c r="C221" s="137" t="s">
        <v>5677</v>
      </c>
      <c r="D221" s="141">
        <v>2.4900000000000002</v>
      </c>
      <c r="E221" s="141">
        <f t="shared" si="50"/>
        <v>0.99600000000000011</v>
      </c>
      <c r="F221" s="78">
        <v>1.875</v>
      </c>
      <c r="G221" s="78">
        <v>0.5</v>
      </c>
      <c r="H221" s="78">
        <v>7.25</v>
      </c>
      <c r="I221" s="78">
        <v>2.3E-2</v>
      </c>
      <c r="J221" s="79">
        <v>12</v>
      </c>
      <c r="K221" s="78">
        <v>4</v>
      </c>
      <c r="L221" s="78">
        <v>2.25</v>
      </c>
      <c r="M221" s="78">
        <v>7.25</v>
      </c>
      <c r="N221" s="78">
        <v>0.34</v>
      </c>
      <c r="O221" s="80">
        <v>65.25</v>
      </c>
      <c r="P221" s="79">
        <v>144</v>
      </c>
      <c r="Q221" s="78">
        <v>10.25</v>
      </c>
      <c r="R221" s="78">
        <v>13</v>
      </c>
      <c r="S221" s="78">
        <v>10</v>
      </c>
      <c r="T221" s="78">
        <v>5.25</v>
      </c>
      <c r="U221" s="80">
        <v>0.77112268518518523</v>
      </c>
      <c r="V221" s="80"/>
      <c r="W221" s="80"/>
      <c r="X221" s="80"/>
      <c r="Y221" s="80"/>
      <c r="Z221" s="81"/>
      <c r="AA221" s="26"/>
      <c r="AB221" s="14"/>
      <c r="AC221" s="15"/>
      <c r="AD221" s="15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</row>
    <row r="222" spans="1:47" ht="15" customHeight="1">
      <c r="A222" s="77" t="s">
        <v>4193</v>
      </c>
      <c r="B222" s="108" t="s">
        <v>4194</v>
      </c>
      <c r="C222" s="137" t="s">
        <v>5680</v>
      </c>
      <c r="D222" s="141">
        <v>2.4900000000000002</v>
      </c>
      <c r="E222" s="141">
        <f t="shared" si="50"/>
        <v>0.99600000000000011</v>
      </c>
      <c r="F222" s="78">
        <v>1.875</v>
      </c>
      <c r="G222" s="78">
        <v>0.5</v>
      </c>
      <c r="H222" s="78">
        <v>7.25</v>
      </c>
      <c r="I222" s="78">
        <v>2.3E-2</v>
      </c>
      <c r="J222" s="79">
        <v>12</v>
      </c>
      <c r="K222" s="78">
        <v>4</v>
      </c>
      <c r="L222" s="78">
        <v>2.25</v>
      </c>
      <c r="M222" s="78">
        <v>7.25</v>
      </c>
      <c r="N222" s="78">
        <v>0.34</v>
      </c>
      <c r="O222" s="80">
        <v>65.25</v>
      </c>
      <c r="P222" s="79">
        <v>144</v>
      </c>
      <c r="Q222" s="78">
        <v>10.25</v>
      </c>
      <c r="R222" s="78">
        <v>13</v>
      </c>
      <c r="S222" s="78">
        <v>10</v>
      </c>
      <c r="T222" s="78">
        <v>5.25</v>
      </c>
      <c r="U222" s="80">
        <v>0.77112268518518523</v>
      </c>
      <c r="V222" s="80"/>
      <c r="W222" s="80"/>
      <c r="X222" s="80"/>
      <c r="Y222" s="80"/>
      <c r="Z222" s="81"/>
      <c r="AA222" s="26"/>
      <c r="AB222" s="14"/>
      <c r="AC222" s="15"/>
      <c r="AD222" s="15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</row>
    <row r="223" spans="1:47" ht="15" customHeight="1">
      <c r="A223" s="77" t="s">
        <v>4195</v>
      </c>
      <c r="B223" s="108" t="s">
        <v>4196</v>
      </c>
      <c r="C223" s="137" t="s">
        <v>5682</v>
      </c>
      <c r="D223" s="141">
        <v>2.4900000000000002</v>
      </c>
      <c r="E223" s="141">
        <f t="shared" si="50"/>
        <v>0.99600000000000011</v>
      </c>
      <c r="F223" s="78">
        <v>1.875</v>
      </c>
      <c r="G223" s="78">
        <v>0.5</v>
      </c>
      <c r="H223" s="78">
        <v>7.25</v>
      </c>
      <c r="I223" s="78">
        <v>2.3E-2</v>
      </c>
      <c r="J223" s="79">
        <v>12</v>
      </c>
      <c r="K223" s="78">
        <v>4</v>
      </c>
      <c r="L223" s="78">
        <v>2.25</v>
      </c>
      <c r="M223" s="78">
        <v>7.25</v>
      </c>
      <c r="N223" s="78">
        <v>0.34</v>
      </c>
      <c r="O223" s="80">
        <v>65.25</v>
      </c>
      <c r="P223" s="79">
        <v>144</v>
      </c>
      <c r="Q223" s="78">
        <v>10.25</v>
      </c>
      <c r="R223" s="78">
        <v>13</v>
      </c>
      <c r="S223" s="78">
        <v>10</v>
      </c>
      <c r="T223" s="78">
        <v>5.25</v>
      </c>
      <c r="U223" s="80">
        <v>0.77112268518518523</v>
      </c>
      <c r="V223" s="80"/>
      <c r="W223" s="80"/>
      <c r="X223" s="80"/>
      <c r="Y223" s="80"/>
      <c r="Z223" s="81"/>
      <c r="AA223" s="26"/>
      <c r="AB223" s="14"/>
      <c r="AC223" s="15"/>
      <c r="AD223" s="15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</row>
    <row r="224" spans="1:47" ht="15" customHeight="1">
      <c r="A224" s="77" t="s">
        <v>4197</v>
      </c>
      <c r="B224" s="108" t="s">
        <v>4198</v>
      </c>
      <c r="C224" s="137" t="s">
        <v>5684</v>
      </c>
      <c r="D224" s="141">
        <v>2.4900000000000002</v>
      </c>
      <c r="E224" s="141">
        <f t="shared" si="50"/>
        <v>0.99600000000000011</v>
      </c>
      <c r="F224" s="78">
        <v>1.875</v>
      </c>
      <c r="G224" s="78">
        <v>0.5</v>
      </c>
      <c r="H224" s="78">
        <v>7.25</v>
      </c>
      <c r="I224" s="78">
        <v>2.3E-2</v>
      </c>
      <c r="J224" s="79">
        <v>12</v>
      </c>
      <c r="K224" s="78">
        <v>4</v>
      </c>
      <c r="L224" s="78">
        <v>2.25</v>
      </c>
      <c r="M224" s="78">
        <v>7.25</v>
      </c>
      <c r="N224" s="78">
        <v>0.34</v>
      </c>
      <c r="O224" s="80">
        <v>65.25</v>
      </c>
      <c r="P224" s="79">
        <v>144</v>
      </c>
      <c r="Q224" s="78">
        <v>10.25</v>
      </c>
      <c r="R224" s="78">
        <v>13</v>
      </c>
      <c r="S224" s="78">
        <v>10</v>
      </c>
      <c r="T224" s="78">
        <v>5.25</v>
      </c>
      <c r="U224" s="80">
        <v>0.77112268518518523</v>
      </c>
      <c r="V224" s="80"/>
      <c r="W224" s="80"/>
      <c r="X224" s="80"/>
      <c r="Y224" s="80"/>
      <c r="Z224" s="81"/>
      <c r="AA224" s="26"/>
      <c r="AB224" s="14"/>
      <c r="AC224" s="15"/>
      <c r="AD224" s="15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</row>
    <row r="225" spans="1:47" ht="15" customHeight="1">
      <c r="A225" s="77" t="s">
        <v>4199</v>
      </c>
      <c r="B225" s="77" t="s">
        <v>4200</v>
      </c>
      <c r="C225" s="137" t="s">
        <v>5293</v>
      </c>
      <c r="D225" s="141">
        <v>14.44</v>
      </c>
      <c r="E225" s="141">
        <f t="shared" si="50"/>
        <v>5.7759999999999998</v>
      </c>
      <c r="F225" s="78">
        <v>3</v>
      </c>
      <c r="G225" s="78">
        <v>1</v>
      </c>
      <c r="H225" s="78">
        <v>6.5</v>
      </c>
      <c r="I225" s="78">
        <v>0.14000000000000001</v>
      </c>
      <c r="J225" s="79">
        <v>12</v>
      </c>
      <c r="K225" s="78">
        <v>4</v>
      </c>
      <c r="L225" s="78">
        <v>5.25</v>
      </c>
      <c r="M225" s="78">
        <v>6</v>
      </c>
      <c r="N225" s="78">
        <v>1.68</v>
      </c>
      <c r="O225" s="80">
        <v>126</v>
      </c>
      <c r="P225" s="79">
        <v>144</v>
      </c>
      <c r="Q225" s="78">
        <v>17</v>
      </c>
      <c r="R225" s="78">
        <v>13.5</v>
      </c>
      <c r="S225" s="78">
        <v>7.5</v>
      </c>
      <c r="T225" s="78">
        <v>22</v>
      </c>
      <c r="U225" s="80">
        <v>0.99609375</v>
      </c>
      <c r="V225" s="80"/>
      <c r="W225" s="80"/>
      <c r="X225" s="80"/>
      <c r="Y225" s="80"/>
      <c r="Z225" s="81" t="s">
        <v>26</v>
      </c>
      <c r="AA225" s="26"/>
      <c r="AB225" s="14"/>
      <c r="AC225" s="15"/>
      <c r="AD225" s="15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</row>
    <row r="226" spans="1:47" ht="15" customHeight="1">
      <c r="A226" s="77" t="s">
        <v>4201</v>
      </c>
      <c r="B226" s="77" t="s">
        <v>4202</v>
      </c>
      <c r="C226" s="137" t="s">
        <v>5294</v>
      </c>
      <c r="D226" s="141">
        <v>14.44</v>
      </c>
      <c r="E226" s="141">
        <f t="shared" si="50"/>
        <v>5.7759999999999998</v>
      </c>
      <c r="F226" s="78">
        <v>3</v>
      </c>
      <c r="G226" s="78">
        <v>1</v>
      </c>
      <c r="H226" s="78">
        <v>6.5</v>
      </c>
      <c r="I226" s="78">
        <v>0.14000000000000001</v>
      </c>
      <c r="J226" s="79">
        <v>12</v>
      </c>
      <c r="K226" s="78">
        <v>4</v>
      </c>
      <c r="L226" s="78">
        <v>5.25</v>
      </c>
      <c r="M226" s="78">
        <v>6</v>
      </c>
      <c r="N226" s="78">
        <v>1.68</v>
      </c>
      <c r="O226" s="80">
        <v>126</v>
      </c>
      <c r="P226" s="79">
        <v>144</v>
      </c>
      <c r="Q226" s="78">
        <v>17</v>
      </c>
      <c r="R226" s="78">
        <v>13.5</v>
      </c>
      <c r="S226" s="78">
        <v>7.5</v>
      </c>
      <c r="T226" s="78">
        <v>22</v>
      </c>
      <c r="U226" s="80">
        <v>0.99609375</v>
      </c>
      <c r="V226" s="78">
        <v>16.5</v>
      </c>
      <c r="W226" s="78">
        <v>6</v>
      </c>
      <c r="X226" s="78">
        <v>3.5</v>
      </c>
      <c r="Y226" s="78">
        <v>1.65</v>
      </c>
      <c r="Z226" s="81" t="s">
        <v>26</v>
      </c>
      <c r="AA226" s="26"/>
      <c r="AB226" s="14"/>
      <c r="AC226" s="15"/>
      <c r="AD226" s="15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</row>
    <row r="227" spans="1:47" ht="15" customHeight="1">
      <c r="A227" s="77" t="s">
        <v>4205</v>
      </c>
      <c r="B227" s="108" t="s">
        <v>4206</v>
      </c>
      <c r="C227" s="137" t="s">
        <v>5340</v>
      </c>
      <c r="D227" s="141">
        <v>14.44</v>
      </c>
      <c r="E227" s="141">
        <f t="shared" si="50"/>
        <v>5.7759999999999998</v>
      </c>
      <c r="F227" s="78">
        <v>3</v>
      </c>
      <c r="G227" s="78">
        <v>1</v>
      </c>
      <c r="H227" s="78">
        <v>6.5</v>
      </c>
      <c r="I227" s="78">
        <v>0.14000000000000001</v>
      </c>
      <c r="J227" s="79">
        <v>12</v>
      </c>
      <c r="K227" s="78">
        <v>4</v>
      </c>
      <c r="L227" s="78">
        <v>5.25</v>
      </c>
      <c r="M227" s="78">
        <v>6</v>
      </c>
      <c r="N227" s="78">
        <v>1.68</v>
      </c>
      <c r="O227" s="80">
        <v>126</v>
      </c>
      <c r="P227" s="79">
        <v>144</v>
      </c>
      <c r="Q227" s="78">
        <v>17</v>
      </c>
      <c r="R227" s="78">
        <v>13.5</v>
      </c>
      <c r="S227" s="78">
        <v>7.5</v>
      </c>
      <c r="T227" s="78">
        <v>22</v>
      </c>
      <c r="U227" s="80">
        <v>0.99609375</v>
      </c>
      <c r="V227" s="26"/>
      <c r="W227" s="26"/>
      <c r="X227" s="26"/>
      <c r="Y227" s="26"/>
      <c r="Z227" s="81"/>
      <c r="AA227" s="26"/>
      <c r="AB227" s="14"/>
      <c r="AC227" s="15"/>
      <c r="AD227" s="15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</row>
    <row r="228" spans="1:47" ht="15" customHeight="1">
      <c r="A228" s="77" t="s">
        <v>4203</v>
      </c>
      <c r="B228" s="77" t="s">
        <v>4204</v>
      </c>
      <c r="C228" s="137" t="s">
        <v>5295</v>
      </c>
      <c r="D228" s="141">
        <v>14.44</v>
      </c>
      <c r="E228" s="141">
        <f t="shared" si="50"/>
        <v>5.7759999999999998</v>
      </c>
      <c r="F228" s="78">
        <v>3</v>
      </c>
      <c r="G228" s="78">
        <v>1</v>
      </c>
      <c r="H228" s="78">
        <v>6.5</v>
      </c>
      <c r="I228" s="78">
        <v>0.14000000000000001</v>
      </c>
      <c r="J228" s="79">
        <v>12</v>
      </c>
      <c r="K228" s="78">
        <v>4</v>
      </c>
      <c r="L228" s="78">
        <v>5.25</v>
      </c>
      <c r="M228" s="78">
        <v>6</v>
      </c>
      <c r="N228" s="78">
        <v>1.68</v>
      </c>
      <c r="O228" s="80">
        <v>126</v>
      </c>
      <c r="P228" s="79">
        <v>144</v>
      </c>
      <c r="Q228" s="78">
        <v>17</v>
      </c>
      <c r="R228" s="78">
        <v>13.5</v>
      </c>
      <c r="S228" s="78">
        <v>7.5</v>
      </c>
      <c r="T228" s="78">
        <v>22</v>
      </c>
      <c r="U228" s="80">
        <v>0.99609375</v>
      </c>
      <c r="V228" s="26"/>
      <c r="W228" s="26"/>
      <c r="X228" s="26"/>
      <c r="Y228" s="26"/>
      <c r="Z228" s="81" t="s">
        <v>26</v>
      </c>
      <c r="AA228" s="26"/>
      <c r="AB228" s="14"/>
      <c r="AC228" s="15"/>
      <c r="AD228" s="15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</row>
    <row r="229" spans="1:47" s="72" customFormat="1" ht="15" customHeight="1">
      <c r="A229" s="121" t="s">
        <v>5291</v>
      </c>
      <c r="B229" s="121" t="s">
        <v>5292</v>
      </c>
      <c r="C229" s="139" t="s">
        <v>5296</v>
      </c>
      <c r="D229" s="122">
        <v>14.44</v>
      </c>
      <c r="E229" s="141">
        <f t="shared" si="50"/>
        <v>5.7759999999999998</v>
      </c>
      <c r="F229" s="123">
        <v>3</v>
      </c>
      <c r="G229" s="123">
        <v>1</v>
      </c>
      <c r="H229" s="123">
        <v>6.5</v>
      </c>
      <c r="I229" s="123">
        <v>0.14000000000000001</v>
      </c>
      <c r="J229" s="124">
        <v>12</v>
      </c>
      <c r="K229" s="123">
        <v>4</v>
      </c>
      <c r="L229" s="123">
        <v>5.25</v>
      </c>
      <c r="M229" s="123">
        <v>6</v>
      </c>
      <c r="N229" s="123">
        <v>1.68</v>
      </c>
      <c r="O229" s="125">
        <v>126</v>
      </c>
      <c r="P229" s="124">
        <v>144</v>
      </c>
      <c r="Q229" s="123">
        <v>17</v>
      </c>
      <c r="R229" s="123">
        <v>13.5</v>
      </c>
      <c r="S229" s="123">
        <v>7.5</v>
      </c>
      <c r="T229" s="123">
        <v>22</v>
      </c>
      <c r="U229" s="125">
        <v>0.99609375</v>
      </c>
      <c r="V229" s="126"/>
      <c r="W229" s="126"/>
      <c r="X229" s="126"/>
      <c r="Y229" s="126"/>
      <c r="Z229" s="127"/>
      <c r="AA229" s="126"/>
      <c r="AB229" s="128"/>
      <c r="AC229" s="129"/>
      <c r="AD229" s="129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</row>
    <row r="230" spans="1:47" ht="15" customHeight="1">
      <c r="A230" s="77" t="s">
        <v>4207</v>
      </c>
      <c r="B230" s="77" t="s">
        <v>4208</v>
      </c>
      <c r="C230" s="137" t="s">
        <v>5297</v>
      </c>
      <c r="D230" s="141">
        <v>24</v>
      </c>
      <c r="E230" s="141">
        <f t="shared" si="50"/>
        <v>9.6000000000000014</v>
      </c>
      <c r="F230" s="78">
        <v>4.5</v>
      </c>
      <c r="G230" s="78">
        <v>1</v>
      </c>
      <c r="H230" s="78">
        <v>6.5</v>
      </c>
      <c r="I230" s="78">
        <v>0.22</v>
      </c>
      <c r="J230" s="79">
        <v>12</v>
      </c>
      <c r="K230" s="78">
        <v>6.5</v>
      </c>
      <c r="L230" s="78">
        <v>4</v>
      </c>
      <c r="M230" s="78">
        <v>6</v>
      </c>
      <c r="N230" s="78">
        <v>2.65</v>
      </c>
      <c r="O230" s="80">
        <f>K230*L230*M230</f>
        <v>156</v>
      </c>
      <c r="P230" s="79">
        <v>96</v>
      </c>
      <c r="Q230" s="78">
        <v>17</v>
      </c>
      <c r="R230" s="78">
        <v>14</v>
      </c>
      <c r="S230" s="78">
        <v>9</v>
      </c>
      <c r="T230" s="78">
        <v>22.75</v>
      </c>
      <c r="U230" s="80">
        <f t="shared" ref="U230:U236" si="51">Q230*R230*S230/1728</f>
        <v>1.2395833333333333</v>
      </c>
      <c r="V230" s="26"/>
      <c r="W230" s="26"/>
      <c r="X230" s="26"/>
      <c r="Y230" s="26"/>
      <c r="Z230" s="81" t="s">
        <v>26</v>
      </c>
      <c r="AA230" s="26"/>
      <c r="AB230" s="14"/>
      <c r="AC230" s="15"/>
      <c r="AD230" s="15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</row>
    <row r="231" spans="1:47" ht="15" customHeight="1">
      <c r="A231" s="77" t="s">
        <v>4209</v>
      </c>
      <c r="B231" s="77" t="s">
        <v>4210</v>
      </c>
      <c r="C231" s="137" t="s">
        <v>5298</v>
      </c>
      <c r="D231" s="141">
        <v>24</v>
      </c>
      <c r="E231" s="141">
        <f t="shared" si="50"/>
        <v>9.6000000000000014</v>
      </c>
      <c r="F231" s="78">
        <v>4.5</v>
      </c>
      <c r="G231" s="78">
        <v>1</v>
      </c>
      <c r="H231" s="78">
        <v>6.5</v>
      </c>
      <c r="I231" s="78">
        <v>0.22</v>
      </c>
      <c r="J231" s="79">
        <v>12</v>
      </c>
      <c r="K231" s="78">
        <v>6.5</v>
      </c>
      <c r="L231" s="78">
        <v>4</v>
      </c>
      <c r="M231" s="78">
        <v>6</v>
      </c>
      <c r="N231" s="78">
        <v>2.65</v>
      </c>
      <c r="O231" s="80">
        <f>K231*L231*M231</f>
        <v>156</v>
      </c>
      <c r="P231" s="79">
        <v>96</v>
      </c>
      <c r="Q231" s="78">
        <v>17</v>
      </c>
      <c r="R231" s="78">
        <v>14</v>
      </c>
      <c r="S231" s="78">
        <v>9</v>
      </c>
      <c r="T231" s="78">
        <v>22.75</v>
      </c>
      <c r="U231" s="80">
        <f t="shared" si="51"/>
        <v>1.2395833333333333</v>
      </c>
      <c r="V231" s="26"/>
      <c r="W231" s="26"/>
      <c r="X231" s="26"/>
      <c r="Y231" s="26"/>
      <c r="Z231" s="81" t="s">
        <v>26</v>
      </c>
      <c r="AA231" s="26"/>
      <c r="AB231" s="14"/>
      <c r="AC231" s="15"/>
      <c r="AD231" s="15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</row>
    <row r="232" spans="1:47" ht="15" customHeight="1">
      <c r="A232" s="77" t="s">
        <v>4213</v>
      </c>
      <c r="B232" s="77" t="s">
        <v>4214</v>
      </c>
      <c r="C232" s="137" t="s">
        <v>5678</v>
      </c>
      <c r="D232" s="141">
        <v>172.08</v>
      </c>
      <c r="E232" s="141">
        <f t="shared" si="50"/>
        <v>68.832000000000008</v>
      </c>
      <c r="F232" s="78">
        <v>3.5</v>
      </c>
      <c r="G232" s="78">
        <v>7</v>
      </c>
      <c r="H232" s="78">
        <v>16.5</v>
      </c>
      <c r="I232" s="78">
        <v>1.75</v>
      </c>
      <c r="J232" s="79">
        <v>1</v>
      </c>
      <c r="K232" s="78">
        <v>3.5</v>
      </c>
      <c r="L232" s="78">
        <v>7</v>
      </c>
      <c r="M232" s="78">
        <v>16.5</v>
      </c>
      <c r="N232" s="78">
        <v>1.75</v>
      </c>
      <c r="O232" s="80">
        <f>K232*L232*M232</f>
        <v>404.25</v>
      </c>
      <c r="P232" s="79">
        <v>1</v>
      </c>
      <c r="Q232" s="78">
        <v>14</v>
      </c>
      <c r="R232" s="78">
        <v>10</v>
      </c>
      <c r="S232" s="78">
        <v>6</v>
      </c>
      <c r="T232" s="78">
        <v>3.15</v>
      </c>
      <c r="U232" s="80">
        <f t="shared" si="51"/>
        <v>0.4861111111111111</v>
      </c>
      <c r="V232" s="26"/>
      <c r="W232" s="26"/>
      <c r="X232" s="26"/>
      <c r="Y232" s="26"/>
      <c r="Z232" s="81"/>
      <c r="AA232" s="26"/>
      <c r="AB232" s="14"/>
      <c r="AC232" s="15"/>
      <c r="AD232" s="15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</row>
    <row r="233" spans="1:47" ht="15" customHeight="1">
      <c r="A233" s="77" t="s">
        <v>4211</v>
      </c>
      <c r="B233" s="77" t="s">
        <v>4212</v>
      </c>
      <c r="C233" s="137" t="s">
        <v>5685</v>
      </c>
      <c r="D233" s="141">
        <v>172.08</v>
      </c>
      <c r="E233" s="141">
        <f t="shared" si="50"/>
        <v>68.832000000000008</v>
      </c>
      <c r="F233" s="78">
        <v>3.5</v>
      </c>
      <c r="G233" s="78">
        <v>7</v>
      </c>
      <c r="H233" s="78">
        <v>16.5</v>
      </c>
      <c r="I233" s="78">
        <v>1.75</v>
      </c>
      <c r="J233" s="79">
        <v>1</v>
      </c>
      <c r="K233" s="78">
        <v>3.5</v>
      </c>
      <c r="L233" s="78">
        <v>7</v>
      </c>
      <c r="M233" s="78">
        <v>16.5</v>
      </c>
      <c r="N233" s="78">
        <v>1.75</v>
      </c>
      <c r="O233" s="80">
        <f>K233*L233*M233</f>
        <v>404.25</v>
      </c>
      <c r="P233" s="79">
        <v>1</v>
      </c>
      <c r="Q233" s="78">
        <v>14</v>
      </c>
      <c r="R233" s="78">
        <v>10</v>
      </c>
      <c r="S233" s="78">
        <v>8</v>
      </c>
      <c r="T233" s="78">
        <v>2.5</v>
      </c>
      <c r="U233" s="80">
        <f t="shared" si="51"/>
        <v>0.64814814814814814</v>
      </c>
      <c r="V233" s="26"/>
      <c r="W233" s="26"/>
      <c r="X233" s="26"/>
      <c r="Y233" s="26"/>
      <c r="Z233" s="81" t="s">
        <v>26</v>
      </c>
      <c r="AA233" s="26"/>
      <c r="AB233" s="14"/>
      <c r="AC233" s="15"/>
      <c r="AD233" s="15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</row>
    <row r="234" spans="1:47" s="72" customFormat="1" ht="15" customHeight="1">
      <c r="A234" s="121" t="s">
        <v>5341</v>
      </c>
      <c r="B234" s="121" t="s">
        <v>5342</v>
      </c>
      <c r="C234" s="139" t="s">
        <v>5686</v>
      </c>
      <c r="D234" s="122">
        <v>172.08</v>
      </c>
      <c r="E234" s="141">
        <f t="shared" si="50"/>
        <v>68.832000000000008</v>
      </c>
      <c r="F234" s="123">
        <v>3.5</v>
      </c>
      <c r="G234" s="123">
        <v>7</v>
      </c>
      <c r="H234" s="123">
        <v>16.5</v>
      </c>
      <c r="I234" s="123">
        <v>1.75</v>
      </c>
      <c r="J234" s="124">
        <v>1</v>
      </c>
      <c r="K234" s="123">
        <v>3.5</v>
      </c>
      <c r="L234" s="123">
        <v>7</v>
      </c>
      <c r="M234" s="123">
        <v>16.5</v>
      </c>
      <c r="N234" s="123">
        <v>1.75</v>
      </c>
      <c r="O234" s="125">
        <f>K234*L234*M234</f>
        <v>404.25</v>
      </c>
      <c r="P234" s="124">
        <v>1</v>
      </c>
      <c r="Q234" s="123">
        <v>14</v>
      </c>
      <c r="R234" s="123">
        <v>10</v>
      </c>
      <c r="S234" s="123">
        <v>8</v>
      </c>
      <c r="T234" s="123">
        <v>2.5</v>
      </c>
      <c r="U234" s="125">
        <f t="shared" ref="U234" si="52">Q234*R234*S234/1728</f>
        <v>0.64814814814814814</v>
      </c>
      <c r="V234" s="126"/>
      <c r="W234" s="126"/>
      <c r="X234" s="126"/>
      <c r="Y234" s="126"/>
      <c r="Z234" s="127" t="s">
        <v>26</v>
      </c>
      <c r="AA234" s="126"/>
      <c r="AB234" s="128"/>
      <c r="AC234" s="129"/>
      <c r="AD234" s="129"/>
      <c r="AE234" s="71"/>
      <c r="AF234" s="71"/>
      <c r="AG234" s="71"/>
      <c r="AH234" s="71"/>
      <c r="AI234" s="71"/>
      <c r="AJ234" s="71"/>
      <c r="AK234" s="71"/>
      <c r="AL234" s="71"/>
      <c r="AM234" s="71"/>
      <c r="AN234" s="71"/>
      <c r="AO234" s="71"/>
      <c r="AP234" s="71"/>
      <c r="AQ234" s="71"/>
      <c r="AR234" s="71"/>
      <c r="AS234" s="71"/>
      <c r="AT234" s="71"/>
      <c r="AU234" s="71"/>
    </row>
    <row r="235" spans="1:47" ht="15" customHeight="1">
      <c r="A235" s="77" t="s">
        <v>4215</v>
      </c>
      <c r="B235" s="77" t="s">
        <v>4216</v>
      </c>
      <c r="C235" s="137" t="s">
        <v>5671</v>
      </c>
      <c r="D235" s="141">
        <v>344.16</v>
      </c>
      <c r="E235" s="141">
        <f t="shared" si="50"/>
        <v>137.66400000000002</v>
      </c>
      <c r="F235" s="78">
        <v>3.5</v>
      </c>
      <c r="G235" s="78">
        <v>7</v>
      </c>
      <c r="H235" s="78">
        <v>16.5</v>
      </c>
      <c r="I235" s="78">
        <v>3.85</v>
      </c>
      <c r="J235" s="79">
        <v>1</v>
      </c>
      <c r="K235" s="78">
        <v>3.5</v>
      </c>
      <c r="L235" s="78">
        <v>7</v>
      </c>
      <c r="M235" s="78">
        <v>16.5</v>
      </c>
      <c r="N235" s="78">
        <v>1.75</v>
      </c>
      <c r="O235" s="80">
        <v>271.25</v>
      </c>
      <c r="P235" s="79">
        <v>1</v>
      </c>
      <c r="Q235" s="78">
        <v>14</v>
      </c>
      <c r="R235" s="78">
        <v>10</v>
      </c>
      <c r="S235" s="78">
        <v>6</v>
      </c>
      <c r="T235" s="78">
        <v>3.15</v>
      </c>
      <c r="U235" s="80">
        <f t="shared" si="51"/>
        <v>0.4861111111111111</v>
      </c>
      <c r="V235" s="26"/>
      <c r="W235" s="26"/>
      <c r="X235" s="26"/>
      <c r="Y235" s="26"/>
      <c r="Z235" s="81" t="s">
        <v>26</v>
      </c>
      <c r="AA235" s="26"/>
      <c r="AB235" s="14"/>
      <c r="AC235" s="15"/>
      <c r="AD235" s="15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</row>
    <row r="236" spans="1:47" ht="15" customHeight="1">
      <c r="A236" s="77" t="s">
        <v>4217</v>
      </c>
      <c r="B236" s="77" t="s">
        <v>4218</v>
      </c>
      <c r="C236" s="137" t="s">
        <v>4219</v>
      </c>
      <c r="D236" s="141">
        <v>573.6</v>
      </c>
      <c r="E236" s="141">
        <f t="shared" si="50"/>
        <v>229.44000000000003</v>
      </c>
      <c r="F236" s="78">
        <v>6.75</v>
      </c>
      <c r="G236" s="78">
        <v>7</v>
      </c>
      <c r="H236" s="78">
        <v>16.5</v>
      </c>
      <c r="I236" s="78">
        <v>7.45</v>
      </c>
      <c r="J236" s="79">
        <v>1</v>
      </c>
      <c r="K236" s="78">
        <v>6.75</v>
      </c>
      <c r="L236" s="78">
        <v>7</v>
      </c>
      <c r="M236" s="78">
        <v>16.5</v>
      </c>
      <c r="N236" s="78">
        <v>7.45</v>
      </c>
      <c r="O236" s="80">
        <f t="shared" ref="O236:O291" si="53">K236*L236*M236</f>
        <v>779.625</v>
      </c>
      <c r="P236" s="79">
        <v>1</v>
      </c>
      <c r="Q236" s="78">
        <v>18</v>
      </c>
      <c r="R236" s="78">
        <v>10</v>
      </c>
      <c r="S236" s="78">
        <v>8</v>
      </c>
      <c r="T236" s="78">
        <v>8</v>
      </c>
      <c r="U236" s="80">
        <f t="shared" si="51"/>
        <v>0.83333333333333337</v>
      </c>
      <c r="V236" s="26"/>
      <c r="W236" s="26"/>
      <c r="X236" s="26"/>
      <c r="Y236" s="26"/>
      <c r="Z236" s="81" t="s">
        <v>26</v>
      </c>
      <c r="AA236" s="26"/>
      <c r="AB236" s="14"/>
      <c r="AC236" s="15"/>
      <c r="AD236" s="15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</row>
    <row r="237" spans="1:47" s="72" customFormat="1" ht="15" customHeight="1">
      <c r="A237" s="121" t="s">
        <v>5299</v>
      </c>
      <c r="B237" s="121" t="s">
        <v>5300</v>
      </c>
      <c r="C237" s="139" t="s">
        <v>5301</v>
      </c>
      <c r="D237" s="122">
        <v>1032.48</v>
      </c>
      <c r="E237" s="141">
        <f t="shared" si="50"/>
        <v>412.99200000000002</v>
      </c>
      <c r="F237" s="123">
        <v>10.5</v>
      </c>
      <c r="G237" s="123">
        <v>7</v>
      </c>
      <c r="H237" s="123">
        <v>16.5</v>
      </c>
      <c r="I237" s="123">
        <v>11.5</v>
      </c>
      <c r="J237" s="124">
        <v>1</v>
      </c>
      <c r="K237" s="123">
        <v>10.5</v>
      </c>
      <c r="L237" s="123">
        <v>7</v>
      </c>
      <c r="M237" s="123">
        <v>16.5</v>
      </c>
      <c r="N237" s="123">
        <v>11.5</v>
      </c>
      <c r="O237" s="125">
        <f t="shared" si="53"/>
        <v>1212.75</v>
      </c>
      <c r="P237" s="124">
        <v>1</v>
      </c>
      <c r="Q237" s="123">
        <v>20</v>
      </c>
      <c r="R237" s="123">
        <v>14</v>
      </c>
      <c r="S237" s="123">
        <v>10</v>
      </c>
      <c r="T237" s="123">
        <v>11.8</v>
      </c>
      <c r="U237" s="125">
        <f t="shared" ref="U237:U289" si="54">Q237*R237*S237/1728</f>
        <v>1.6203703703703705</v>
      </c>
      <c r="V237" s="126"/>
      <c r="W237" s="126"/>
      <c r="X237" s="126"/>
      <c r="Y237" s="126"/>
      <c r="Z237" s="127" t="s">
        <v>26</v>
      </c>
      <c r="AA237" s="126"/>
      <c r="AB237" s="128"/>
      <c r="AC237" s="129"/>
      <c r="AD237" s="129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</row>
    <row r="238" spans="1:47" ht="15" customHeight="1">
      <c r="A238" s="77" t="s">
        <v>4220</v>
      </c>
      <c r="B238" s="77" t="s">
        <v>4221</v>
      </c>
      <c r="C238" s="137" t="s">
        <v>5688</v>
      </c>
      <c r="D238" s="141">
        <v>2.69</v>
      </c>
      <c r="E238" s="141">
        <f t="shared" si="50"/>
        <v>1.0760000000000001</v>
      </c>
      <c r="F238" s="78">
        <v>0.37</v>
      </c>
      <c r="G238" s="78">
        <v>0.48</v>
      </c>
      <c r="H238" s="78">
        <v>5.5</v>
      </c>
      <c r="I238" s="78">
        <v>1.7999999999999999E-2</v>
      </c>
      <c r="J238" s="79">
        <v>12</v>
      </c>
      <c r="K238" s="78">
        <v>5.7</v>
      </c>
      <c r="L238" s="78">
        <v>2.5</v>
      </c>
      <c r="M238" s="78">
        <v>0.9</v>
      </c>
      <c r="N238" s="78">
        <v>0.24</v>
      </c>
      <c r="O238" s="80">
        <f t="shared" si="53"/>
        <v>12.825000000000001</v>
      </c>
      <c r="P238" s="79">
        <v>576</v>
      </c>
      <c r="Q238" s="78">
        <v>16</v>
      </c>
      <c r="R238" s="78">
        <v>12</v>
      </c>
      <c r="S238" s="78">
        <v>4.7</v>
      </c>
      <c r="T238" s="78">
        <v>12.3</v>
      </c>
      <c r="U238" s="80">
        <f t="shared" si="54"/>
        <v>0.52222222222222225</v>
      </c>
      <c r="V238" s="26"/>
      <c r="W238" s="26"/>
      <c r="X238" s="26"/>
      <c r="Y238" s="26"/>
      <c r="Z238" s="81"/>
      <c r="AA238" s="26"/>
      <c r="AB238" s="14"/>
      <c r="AC238" s="15"/>
      <c r="AD238" s="15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</row>
    <row r="239" spans="1:47" ht="15" customHeight="1">
      <c r="A239" s="108" t="s">
        <v>4222</v>
      </c>
      <c r="B239" s="77" t="s">
        <v>4223</v>
      </c>
      <c r="C239" s="137" t="s">
        <v>5690</v>
      </c>
      <c r="D239" s="141">
        <v>2.69</v>
      </c>
      <c r="E239" s="141">
        <f t="shared" si="50"/>
        <v>1.0760000000000001</v>
      </c>
      <c r="F239" s="78">
        <v>0.37</v>
      </c>
      <c r="G239" s="78">
        <v>0.48</v>
      </c>
      <c r="H239" s="78">
        <v>5.5</v>
      </c>
      <c r="I239" s="78">
        <v>1.7999999999999999E-2</v>
      </c>
      <c r="J239" s="79">
        <v>12</v>
      </c>
      <c r="K239" s="78">
        <v>5.7</v>
      </c>
      <c r="L239" s="78">
        <v>2.5</v>
      </c>
      <c r="M239" s="78">
        <v>0.9</v>
      </c>
      <c r="N239" s="78">
        <v>0.24</v>
      </c>
      <c r="O239" s="80">
        <f t="shared" si="53"/>
        <v>12.825000000000001</v>
      </c>
      <c r="P239" s="79">
        <v>576</v>
      </c>
      <c r="Q239" s="78">
        <v>16</v>
      </c>
      <c r="R239" s="78">
        <v>12</v>
      </c>
      <c r="S239" s="78">
        <v>4.7</v>
      </c>
      <c r="T239" s="78">
        <v>12.3</v>
      </c>
      <c r="U239" s="80">
        <f t="shared" si="54"/>
        <v>0.52222222222222225</v>
      </c>
      <c r="V239" s="26"/>
      <c r="W239" s="26"/>
      <c r="X239" s="26"/>
      <c r="Y239" s="26"/>
      <c r="Z239" s="81"/>
      <c r="AA239" s="26"/>
      <c r="AB239" s="14"/>
      <c r="AC239" s="15"/>
      <c r="AD239" s="15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</row>
    <row r="240" spans="1:47" ht="15" customHeight="1">
      <c r="A240" s="108" t="s">
        <v>4224</v>
      </c>
      <c r="B240" s="77" t="s">
        <v>4225</v>
      </c>
      <c r="C240" s="137" t="s">
        <v>5692</v>
      </c>
      <c r="D240" s="141">
        <v>2.69</v>
      </c>
      <c r="E240" s="141">
        <f t="shared" si="50"/>
        <v>1.0760000000000001</v>
      </c>
      <c r="F240" s="78">
        <v>0.37</v>
      </c>
      <c r="G240" s="78">
        <v>0.48</v>
      </c>
      <c r="H240" s="78">
        <v>5.5</v>
      </c>
      <c r="I240" s="78">
        <v>1.7999999999999999E-2</v>
      </c>
      <c r="J240" s="79">
        <v>12</v>
      </c>
      <c r="K240" s="78">
        <v>5.7</v>
      </c>
      <c r="L240" s="78">
        <v>2.5</v>
      </c>
      <c r="M240" s="78">
        <v>0.9</v>
      </c>
      <c r="N240" s="78">
        <v>0.24</v>
      </c>
      <c r="O240" s="80">
        <f t="shared" si="53"/>
        <v>12.825000000000001</v>
      </c>
      <c r="P240" s="79">
        <v>576</v>
      </c>
      <c r="Q240" s="78">
        <v>16</v>
      </c>
      <c r="R240" s="78">
        <v>12</v>
      </c>
      <c r="S240" s="78">
        <v>4.7</v>
      </c>
      <c r="T240" s="78">
        <v>12.3</v>
      </c>
      <c r="U240" s="80">
        <f t="shared" si="54"/>
        <v>0.52222222222222225</v>
      </c>
      <c r="V240" s="26"/>
      <c r="W240" s="26"/>
      <c r="X240" s="26"/>
      <c r="Y240" s="26"/>
      <c r="Z240" s="81"/>
      <c r="AA240" s="26"/>
      <c r="AB240" s="14"/>
      <c r="AC240" s="15"/>
      <c r="AD240" s="15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</row>
    <row r="241" spans="1:47" ht="15" customHeight="1">
      <c r="A241" s="108" t="s">
        <v>4226</v>
      </c>
      <c r="B241" s="77" t="s">
        <v>4227</v>
      </c>
      <c r="C241" s="137" t="s">
        <v>5694</v>
      </c>
      <c r="D241" s="141">
        <v>2.69</v>
      </c>
      <c r="E241" s="141">
        <f t="shared" si="50"/>
        <v>1.0760000000000001</v>
      </c>
      <c r="F241" s="78">
        <v>0.37</v>
      </c>
      <c r="G241" s="78">
        <v>0.48</v>
      </c>
      <c r="H241" s="78">
        <v>5.5</v>
      </c>
      <c r="I241" s="78">
        <v>1.7999999999999999E-2</v>
      </c>
      <c r="J241" s="79">
        <v>12</v>
      </c>
      <c r="K241" s="78">
        <v>5.7</v>
      </c>
      <c r="L241" s="78">
        <v>2.5</v>
      </c>
      <c r="M241" s="78">
        <v>0.9</v>
      </c>
      <c r="N241" s="78">
        <v>0.24</v>
      </c>
      <c r="O241" s="80">
        <f t="shared" si="53"/>
        <v>12.825000000000001</v>
      </c>
      <c r="P241" s="79">
        <v>576</v>
      </c>
      <c r="Q241" s="78">
        <v>16</v>
      </c>
      <c r="R241" s="78">
        <v>12</v>
      </c>
      <c r="S241" s="78">
        <v>4.7</v>
      </c>
      <c r="T241" s="78">
        <v>12.3</v>
      </c>
      <c r="U241" s="80">
        <f t="shared" si="54"/>
        <v>0.52222222222222225</v>
      </c>
      <c r="V241" s="26"/>
      <c r="W241" s="26"/>
      <c r="X241" s="26"/>
      <c r="Y241" s="26"/>
      <c r="Z241" s="81"/>
      <c r="AA241" s="26"/>
      <c r="AB241" s="14"/>
      <c r="AC241" s="15"/>
      <c r="AD241" s="15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</row>
    <row r="242" spans="1:47" ht="15" customHeight="1">
      <c r="A242" s="108" t="s">
        <v>4228</v>
      </c>
      <c r="B242" s="77" t="s">
        <v>4229</v>
      </c>
      <c r="C242" s="137" t="s">
        <v>5696</v>
      </c>
      <c r="D242" s="141">
        <v>2.69</v>
      </c>
      <c r="E242" s="141">
        <f t="shared" si="50"/>
        <v>1.0760000000000001</v>
      </c>
      <c r="F242" s="78">
        <v>0.37</v>
      </c>
      <c r="G242" s="78">
        <v>0.48</v>
      </c>
      <c r="H242" s="78">
        <v>5.5</v>
      </c>
      <c r="I242" s="78">
        <v>1.7999999999999999E-2</v>
      </c>
      <c r="J242" s="79">
        <v>12</v>
      </c>
      <c r="K242" s="78">
        <v>5.7</v>
      </c>
      <c r="L242" s="78">
        <v>2.5</v>
      </c>
      <c r="M242" s="78">
        <v>0.9</v>
      </c>
      <c r="N242" s="78">
        <v>0.24</v>
      </c>
      <c r="O242" s="80">
        <f t="shared" si="53"/>
        <v>12.825000000000001</v>
      </c>
      <c r="P242" s="79">
        <v>576</v>
      </c>
      <c r="Q242" s="78">
        <v>16</v>
      </c>
      <c r="R242" s="78">
        <v>12</v>
      </c>
      <c r="S242" s="78">
        <v>4.7</v>
      </c>
      <c r="T242" s="78">
        <v>12.3</v>
      </c>
      <c r="U242" s="80">
        <f t="shared" si="54"/>
        <v>0.52222222222222225</v>
      </c>
      <c r="V242" s="26"/>
      <c r="W242" s="26"/>
      <c r="X242" s="26"/>
      <c r="Y242" s="26"/>
      <c r="Z242" s="81"/>
      <c r="AA242" s="26"/>
      <c r="AB242" s="14"/>
      <c r="AC242" s="15"/>
      <c r="AD242" s="15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</row>
    <row r="243" spans="1:47" ht="15" customHeight="1">
      <c r="A243" s="108" t="s">
        <v>4230</v>
      </c>
      <c r="B243" s="77" t="s">
        <v>4231</v>
      </c>
      <c r="C243" s="137" t="s">
        <v>5698</v>
      </c>
      <c r="D243" s="141">
        <v>2.69</v>
      </c>
      <c r="E243" s="141">
        <f t="shared" si="50"/>
        <v>1.0760000000000001</v>
      </c>
      <c r="F243" s="78">
        <v>0.37</v>
      </c>
      <c r="G243" s="78">
        <v>0.48</v>
      </c>
      <c r="H243" s="78">
        <v>5.5</v>
      </c>
      <c r="I243" s="78">
        <v>1.7999999999999999E-2</v>
      </c>
      <c r="J243" s="79">
        <v>12</v>
      </c>
      <c r="K243" s="78">
        <v>5.7</v>
      </c>
      <c r="L243" s="78">
        <v>2.5</v>
      </c>
      <c r="M243" s="78">
        <v>0.9</v>
      </c>
      <c r="N243" s="78">
        <v>0.24</v>
      </c>
      <c r="O243" s="80">
        <f t="shared" si="53"/>
        <v>12.825000000000001</v>
      </c>
      <c r="P243" s="79">
        <v>576</v>
      </c>
      <c r="Q243" s="78">
        <v>16</v>
      </c>
      <c r="R243" s="78">
        <v>12</v>
      </c>
      <c r="S243" s="78">
        <v>4.7</v>
      </c>
      <c r="T243" s="78">
        <v>12.3</v>
      </c>
      <c r="U243" s="80">
        <f t="shared" si="54"/>
        <v>0.52222222222222225</v>
      </c>
      <c r="V243" s="26"/>
      <c r="W243" s="26"/>
      <c r="X243" s="26"/>
      <c r="Y243" s="26"/>
      <c r="Z243" s="81"/>
      <c r="AA243" s="26"/>
      <c r="AB243" s="14"/>
      <c r="AC243" s="15"/>
      <c r="AD243" s="15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</row>
    <row r="244" spans="1:47" ht="15" customHeight="1">
      <c r="A244" s="108" t="s">
        <v>4232</v>
      </c>
      <c r="B244" s="77" t="s">
        <v>4233</v>
      </c>
      <c r="C244" s="137" t="s">
        <v>5700</v>
      </c>
      <c r="D244" s="141">
        <v>2.69</v>
      </c>
      <c r="E244" s="141">
        <f t="shared" si="50"/>
        <v>1.0760000000000001</v>
      </c>
      <c r="F244" s="78">
        <v>0.37</v>
      </c>
      <c r="G244" s="78">
        <v>0.48</v>
      </c>
      <c r="H244" s="78">
        <v>5.5</v>
      </c>
      <c r="I244" s="78">
        <v>1.7999999999999999E-2</v>
      </c>
      <c r="J244" s="79">
        <v>12</v>
      </c>
      <c r="K244" s="78">
        <v>5.7</v>
      </c>
      <c r="L244" s="78">
        <v>2.5</v>
      </c>
      <c r="M244" s="78">
        <v>0.9</v>
      </c>
      <c r="N244" s="78">
        <v>0.24</v>
      </c>
      <c r="O244" s="80">
        <f t="shared" si="53"/>
        <v>12.825000000000001</v>
      </c>
      <c r="P244" s="79">
        <v>576</v>
      </c>
      <c r="Q244" s="78">
        <v>16</v>
      </c>
      <c r="R244" s="78">
        <v>12</v>
      </c>
      <c r="S244" s="78">
        <v>4.7</v>
      </c>
      <c r="T244" s="78">
        <v>12.3</v>
      </c>
      <c r="U244" s="80">
        <f t="shared" si="54"/>
        <v>0.52222222222222225</v>
      </c>
      <c r="V244" s="26"/>
      <c r="W244" s="26"/>
      <c r="X244" s="26"/>
      <c r="Y244" s="26"/>
      <c r="Z244" s="81"/>
      <c r="AA244" s="26"/>
      <c r="AB244" s="14"/>
      <c r="AC244" s="15"/>
      <c r="AD244" s="15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</row>
    <row r="245" spans="1:47" ht="15" customHeight="1">
      <c r="A245" s="108" t="s">
        <v>4234</v>
      </c>
      <c r="B245" s="77" t="s">
        <v>4235</v>
      </c>
      <c r="C245" s="137" t="s">
        <v>5702</v>
      </c>
      <c r="D245" s="141">
        <v>2.69</v>
      </c>
      <c r="E245" s="141">
        <f t="shared" si="50"/>
        <v>1.0760000000000001</v>
      </c>
      <c r="F245" s="78">
        <v>0.37</v>
      </c>
      <c r="G245" s="78">
        <v>0.48</v>
      </c>
      <c r="H245" s="78">
        <v>5.5</v>
      </c>
      <c r="I245" s="78">
        <v>1.7999999999999999E-2</v>
      </c>
      <c r="J245" s="79">
        <v>12</v>
      </c>
      <c r="K245" s="78">
        <v>5.7</v>
      </c>
      <c r="L245" s="78">
        <v>2.5</v>
      </c>
      <c r="M245" s="78">
        <v>0.9</v>
      </c>
      <c r="N245" s="78">
        <v>0.24</v>
      </c>
      <c r="O245" s="80">
        <f t="shared" si="53"/>
        <v>12.825000000000001</v>
      </c>
      <c r="P245" s="79">
        <v>576</v>
      </c>
      <c r="Q245" s="78">
        <v>16</v>
      </c>
      <c r="R245" s="78">
        <v>12</v>
      </c>
      <c r="S245" s="78">
        <v>4.7</v>
      </c>
      <c r="T245" s="78">
        <v>12.3</v>
      </c>
      <c r="U245" s="80">
        <f t="shared" si="54"/>
        <v>0.52222222222222225</v>
      </c>
      <c r="V245" s="26"/>
      <c r="W245" s="26"/>
      <c r="X245" s="26"/>
      <c r="Y245" s="26"/>
      <c r="Z245" s="81"/>
      <c r="AA245" s="26"/>
      <c r="AB245" s="14"/>
      <c r="AC245" s="15"/>
      <c r="AD245" s="15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</row>
    <row r="246" spans="1:47" ht="15" customHeight="1">
      <c r="A246" s="77" t="s">
        <v>4236</v>
      </c>
      <c r="B246" s="77" t="s">
        <v>4237</v>
      </c>
      <c r="C246" s="137" t="s">
        <v>5704</v>
      </c>
      <c r="D246" s="141">
        <v>2.69</v>
      </c>
      <c r="E246" s="141">
        <f t="shared" si="50"/>
        <v>1.0760000000000001</v>
      </c>
      <c r="F246" s="78">
        <v>0.37</v>
      </c>
      <c r="G246" s="78">
        <v>0.48</v>
      </c>
      <c r="H246" s="78">
        <v>5.5</v>
      </c>
      <c r="I246" s="78">
        <v>1.7999999999999999E-2</v>
      </c>
      <c r="J246" s="79">
        <v>12</v>
      </c>
      <c r="K246" s="78">
        <v>5.7</v>
      </c>
      <c r="L246" s="78">
        <v>2.5</v>
      </c>
      <c r="M246" s="78">
        <v>0.9</v>
      </c>
      <c r="N246" s="78">
        <v>0.24</v>
      </c>
      <c r="O246" s="80">
        <f t="shared" si="53"/>
        <v>12.825000000000001</v>
      </c>
      <c r="P246" s="79">
        <v>576</v>
      </c>
      <c r="Q246" s="78">
        <v>16</v>
      </c>
      <c r="R246" s="78">
        <v>12</v>
      </c>
      <c r="S246" s="78">
        <v>4.7</v>
      </c>
      <c r="T246" s="78">
        <v>12.3</v>
      </c>
      <c r="U246" s="80">
        <f t="shared" si="54"/>
        <v>0.52222222222222225</v>
      </c>
      <c r="V246" s="26"/>
      <c r="W246" s="26"/>
      <c r="X246" s="26"/>
      <c r="Y246" s="26"/>
      <c r="Z246" s="81"/>
      <c r="AA246" s="26"/>
      <c r="AB246" s="14"/>
      <c r="AC246" s="15"/>
      <c r="AD246" s="15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</row>
    <row r="247" spans="1:47" ht="15" customHeight="1">
      <c r="A247" s="77" t="s">
        <v>4238</v>
      </c>
      <c r="B247" s="77" t="s">
        <v>4239</v>
      </c>
      <c r="C247" s="137" t="s">
        <v>5706</v>
      </c>
      <c r="D247" s="141">
        <v>2.69</v>
      </c>
      <c r="E247" s="141">
        <f t="shared" si="50"/>
        <v>1.0760000000000001</v>
      </c>
      <c r="F247" s="78">
        <v>0.37</v>
      </c>
      <c r="G247" s="78">
        <v>0.48</v>
      </c>
      <c r="H247" s="78">
        <v>5.5</v>
      </c>
      <c r="I247" s="78">
        <v>1.7999999999999999E-2</v>
      </c>
      <c r="J247" s="79">
        <v>12</v>
      </c>
      <c r="K247" s="78">
        <v>5.7</v>
      </c>
      <c r="L247" s="78">
        <v>2.5</v>
      </c>
      <c r="M247" s="78">
        <v>0.9</v>
      </c>
      <c r="N247" s="78">
        <v>0.24</v>
      </c>
      <c r="O247" s="80">
        <f t="shared" si="53"/>
        <v>12.825000000000001</v>
      </c>
      <c r="P247" s="79">
        <v>576</v>
      </c>
      <c r="Q247" s="78">
        <v>16</v>
      </c>
      <c r="R247" s="78">
        <v>12</v>
      </c>
      <c r="S247" s="78">
        <v>4.7</v>
      </c>
      <c r="T247" s="78">
        <v>12.3</v>
      </c>
      <c r="U247" s="80">
        <f t="shared" si="54"/>
        <v>0.52222222222222225</v>
      </c>
      <c r="V247" s="26"/>
      <c r="W247" s="26"/>
      <c r="X247" s="26"/>
      <c r="Y247" s="26"/>
      <c r="Z247" s="81"/>
      <c r="AA247" s="26"/>
      <c r="AB247" s="14"/>
      <c r="AC247" s="15"/>
      <c r="AD247" s="15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</row>
    <row r="248" spans="1:47" ht="15" customHeight="1">
      <c r="A248" s="77" t="s">
        <v>4240</v>
      </c>
      <c r="B248" s="77" t="s">
        <v>4241</v>
      </c>
      <c r="C248" s="137" t="s">
        <v>5708</v>
      </c>
      <c r="D248" s="141">
        <v>2.69</v>
      </c>
      <c r="E248" s="141">
        <f t="shared" si="50"/>
        <v>1.0760000000000001</v>
      </c>
      <c r="F248" s="78">
        <v>0.37</v>
      </c>
      <c r="G248" s="78">
        <v>0.48</v>
      </c>
      <c r="H248" s="78">
        <v>5.5</v>
      </c>
      <c r="I248" s="78">
        <v>1.7999999999999999E-2</v>
      </c>
      <c r="J248" s="79">
        <v>12</v>
      </c>
      <c r="K248" s="78">
        <v>5.7</v>
      </c>
      <c r="L248" s="78">
        <v>2.5</v>
      </c>
      <c r="M248" s="78">
        <v>0.9</v>
      </c>
      <c r="N248" s="78">
        <v>0.24</v>
      </c>
      <c r="O248" s="80">
        <f t="shared" si="53"/>
        <v>12.825000000000001</v>
      </c>
      <c r="P248" s="79">
        <v>576</v>
      </c>
      <c r="Q248" s="78">
        <v>16</v>
      </c>
      <c r="R248" s="78">
        <v>12</v>
      </c>
      <c r="S248" s="78">
        <v>4.7</v>
      </c>
      <c r="T248" s="78">
        <v>12.3</v>
      </c>
      <c r="U248" s="80">
        <f t="shared" si="54"/>
        <v>0.52222222222222225</v>
      </c>
      <c r="V248" s="26"/>
      <c r="W248" s="26"/>
      <c r="X248" s="26"/>
      <c r="Y248" s="26"/>
      <c r="Z248" s="81"/>
      <c r="AA248" s="26"/>
      <c r="AB248" s="14"/>
      <c r="AC248" s="15"/>
      <c r="AD248" s="15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</row>
    <row r="249" spans="1:47" ht="15" customHeight="1">
      <c r="A249" s="77" t="s">
        <v>4242</v>
      </c>
      <c r="B249" s="77" t="s">
        <v>4243</v>
      </c>
      <c r="C249" s="137" t="s">
        <v>5712</v>
      </c>
      <c r="D249" s="141">
        <v>2.69</v>
      </c>
      <c r="E249" s="141">
        <f t="shared" si="50"/>
        <v>1.0760000000000001</v>
      </c>
      <c r="F249" s="78">
        <v>0.37</v>
      </c>
      <c r="G249" s="78">
        <v>0.48</v>
      </c>
      <c r="H249" s="78">
        <v>5.5</v>
      </c>
      <c r="I249" s="78">
        <v>1.7999999999999999E-2</v>
      </c>
      <c r="J249" s="79">
        <v>12</v>
      </c>
      <c r="K249" s="78">
        <v>5.7</v>
      </c>
      <c r="L249" s="78">
        <v>2.5</v>
      </c>
      <c r="M249" s="78">
        <v>0.9</v>
      </c>
      <c r="N249" s="78">
        <v>0.24</v>
      </c>
      <c r="O249" s="80">
        <f t="shared" si="53"/>
        <v>12.825000000000001</v>
      </c>
      <c r="P249" s="79">
        <v>576</v>
      </c>
      <c r="Q249" s="78">
        <v>16</v>
      </c>
      <c r="R249" s="78">
        <v>12</v>
      </c>
      <c r="S249" s="78">
        <v>4.7</v>
      </c>
      <c r="T249" s="78">
        <v>12.3</v>
      </c>
      <c r="U249" s="80">
        <f t="shared" si="54"/>
        <v>0.52222222222222225</v>
      </c>
      <c r="V249" s="26"/>
      <c r="W249" s="26"/>
      <c r="X249" s="26"/>
      <c r="Y249" s="26"/>
      <c r="Z249" s="81"/>
      <c r="AA249" s="26"/>
      <c r="AB249" s="14"/>
      <c r="AC249" s="15"/>
      <c r="AD249" s="15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</row>
    <row r="250" spans="1:47" ht="15" customHeight="1">
      <c r="A250" s="77" t="s">
        <v>4244</v>
      </c>
      <c r="B250" s="77" t="s">
        <v>4245</v>
      </c>
      <c r="C250" s="137" t="s">
        <v>5689</v>
      </c>
      <c r="D250" s="141">
        <v>2.79</v>
      </c>
      <c r="E250" s="141">
        <f t="shared" si="50"/>
        <v>1.1160000000000001</v>
      </c>
      <c r="F250" s="78">
        <v>1.88</v>
      </c>
      <c r="G250" s="78">
        <v>0.5</v>
      </c>
      <c r="H250" s="78">
        <v>7.25</v>
      </c>
      <c r="I250" s="78">
        <v>0.03</v>
      </c>
      <c r="J250" s="79">
        <v>12</v>
      </c>
      <c r="K250" s="78">
        <v>4</v>
      </c>
      <c r="L250" s="78">
        <v>2.25</v>
      </c>
      <c r="M250" s="78">
        <v>7.5</v>
      </c>
      <c r="N250" s="78">
        <v>0.39</v>
      </c>
      <c r="O250" s="80">
        <f t="shared" si="53"/>
        <v>67.5</v>
      </c>
      <c r="P250" s="79">
        <v>144</v>
      </c>
      <c r="Q250" s="78">
        <v>14</v>
      </c>
      <c r="R250" s="78">
        <v>10</v>
      </c>
      <c r="S250" s="78">
        <v>8</v>
      </c>
      <c r="T250" s="78">
        <f t="shared" ref="T250:T261" si="55">0.8+(0.39*12)</f>
        <v>5.4799999999999995</v>
      </c>
      <c r="U250" s="80">
        <f t="shared" si="54"/>
        <v>0.64814814814814814</v>
      </c>
      <c r="V250" s="26"/>
      <c r="W250" s="26"/>
      <c r="X250" s="26"/>
      <c r="Y250" s="26"/>
      <c r="Z250" s="81"/>
      <c r="AA250" s="26"/>
      <c r="AB250" s="14"/>
      <c r="AC250" s="15"/>
      <c r="AD250" s="15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</row>
    <row r="251" spans="1:47" ht="15" customHeight="1">
      <c r="A251" s="108" t="s">
        <v>4246</v>
      </c>
      <c r="B251" s="77" t="s">
        <v>4247</v>
      </c>
      <c r="C251" s="137" t="s">
        <v>5691</v>
      </c>
      <c r="D251" s="141">
        <v>2.79</v>
      </c>
      <c r="E251" s="141">
        <f t="shared" si="50"/>
        <v>1.1160000000000001</v>
      </c>
      <c r="F251" s="78">
        <v>1.88</v>
      </c>
      <c r="G251" s="78">
        <v>0.5</v>
      </c>
      <c r="H251" s="78">
        <v>7.25</v>
      </c>
      <c r="I251" s="78">
        <v>0.03</v>
      </c>
      <c r="J251" s="79">
        <v>12</v>
      </c>
      <c r="K251" s="78">
        <v>4</v>
      </c>
      <c r="L251" s="78">
        <v>2.25</v>
      </c>
      <c r="M251" s="78">
        <v>7.5</v>
      </c>
      <c r="N251" s="78">
        <v>0.39</v>
      </c>
      <c r="O251" s="80">
        <f t="shared" si="53"/>
        <v>67.5</v>
      </c>
      <c r="P251" s="79">
        <v>144</v>
      </c>
      <c r="Q251" s="78">
        <v>14</v>
      </c>
      <c r="R251" s="78">
        <v>10</v>
      </c>
      <c r="S251" s="78">
        <v>8</v>
      </c>
      <c r="T251" s="78">
        <f t="shared" si="55"/>
        <v>5.4799999999999995</v>
      </c>
      <c r="U251" s="80">
        <f t="shared" si="54"/>
        <v>0.64814814814814814</v>
      </c>
      <c r="V251" s="26"/>
      <c r="W251" s="26"/>
      <c r="X251" s="26"/>
      <c r="Y251" s="26"/>
      <c r="Z251" s="81"/>
      <c r="AA251" s="26"/>
      <c r="AB251" s="14"/>
      <c r="AC251" s="15"/>
      <c r="AD251" s="15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</row>
    <row r="252" spans="1:47" ht="15" customHeight="1">
      <c r="A252" s="108" t="s">
        <v>4248</v>
      </c>
      <c r="B252" s="77" t="s">
        <v>4249</v>
      </c>
      <c r="C252" s="137" t="s">
        <v>5693</v>
      </c>
      <c r="D252" s="141">
        <v>2.79</v>
      </c>
      <c r="E252" s="141">
        <f t="shared" si="50"/>
        <v>1.1160000000000001</v>
      </c>
      <c r="F252" s="78">
        <v>1.88</v>
      </c>
      <c r="G252" s="78">
        <v>0.5</v>
      </c>
      <c r="H252" s="78">
        <v>7.25</v>
      </c>
      <c r="I252" s="78">
        <v>0.03</v>
      </c>
      <c r="J252" s="79">
        <v>12</v>
      </c>
      <c r="K252" s="78">
        <v>4</v>
      </c>
      <c r="L252" s="78">
        <v>2.25</v>
      </c>
      <c r="M252" s="78">
        <v>7.5</v>
      </c>
      <c r="N252" s="78">
        <v>0.39</v>
      </c>
      <c r="O252" s="80">
        <f t="shared" si="53"/>
        <v>67.5</v>
      </c>
      <c r="P252" s="79">
        <v>144</v>
      </c>
      <c r="Q252" s="78">
        <v>14</v>
      </c>
      <c r="R252" s="78">
        <v>10</v>
      </c>
      <c r="S252" s="78">
        <v>8</v>
      </c>
      <c r="T252" s="78">
        <f t="shared" si="55"/>
        <v>5.4799999999999995</v>
      </c>
      <c r="U252" s="80">
        <f t="shared" si="54"/>
        <v>0.64814814814814814</v>
      </c>
      <c r="V252" s="26"/>
      <c r="W252" s="26"/>
      <c r="X252" s="26"/>
      <c r="Y252" s="26"/>
      <c r="Z252" s="81"/>
      <c r="AA252" s="26"/>
      <c r="AB252" s="14"/>
      <c r="AC252" s="15"/>
      <c r="AD252" s="15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</row>
    <row r="253" spans="1:47" ht="15" customHeight="1">
      <c r="A253" s="108" t="s">
        <v>4250</v>
      </c>
      <c r="B253" s="77" t="s">
        <v>4251</v>
      </c>
      <c r="C253" s="137" t="s">
        <v>5695</v>
      </c>
      <c r="D253" s="141">
        <v>2.79</v>
      </c>
      <c r="E253" s="141">
        <f t="shared" si="50"/>
        <v>1.1160000000000001</v>
      </c>
      <c r="F253" s="78">
        <v>1.88</v>
      </c>
      <c r="G253" s="78">
        <v>0.5</v>
      </c>
      <c r="H253" s="78">
        <v>7.25</v>
      </c>
      <c r="I253" s="78">
        <v>0.03</v>
      </c>
      <c r="J253" s="79">
        <v>12</v>
      </c>
      <c r="K253" s="78">
        <v>4</v>
      </c>
      <c r="L253" s="78">
        <v>2.25</v>
      </c>
      <c r="M253" s="78">
        <v>7.5</v>
      </c>
      <c r="N253" s="78">
        <v>0.39</v>
      </c>
      <c r="O253" s="80">
        <f t="shared" si="53"/>
        <v>67.5</v>
      </c>
      <c r="P253" s="79">
        <v>144</v>
      </c>
      <c r="Q253" s="78">
        <v>14</v>
      </c>
      <c r="R253" s="78">
        <v>10</v>
      </c>
      <c r="S253" s="78">
        <v>8</v>
      </c>
      <c r="T253" s="78">
        <f t="shared" si="55"/>
        <v>5.4799999999999995</v>
      </c>
      <c r="U253" s="80">
        <f t="shared" si="54"/>
        <v>0.64814814814814814</v>
      </c>
      <c r="V253" s="26"/>
      <c r="W253" s="26"/>
      <c r="X253" s="26"/>
      <c r="Y253" s="26"/>
      <c r="Z253" s="81"/>
      <c r="AA253" s="26"/>
      <c r="AB253" s="14"/>
      <c r="AC253" s="15"/>
      <c r="AD253" s="15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</row>
    <row r="254" spans="1:47" ht="15" customHeight="1">
      <c r="A254" s="108" t="s">
        <v>4252</v>
      </c>
      <c r="B254" s="77" t="s">
        <v>4253</v>
      </c>
      <c r="C254" s="137" t="s">
        <v>5697</v>
      </c>
      <c r="D254" s="141">
        <v>2.79</v>
      </c>
      <c r="E254" s="141">
        <f t="shared" si="50"/>
        <v>1.1160000000000001</v>
      </c>
      <c r="F254" s="78">
        <v>1.88</v>
      </c>
      <c r="G254" s="78">
        <v>0.5</v>
      </c>
      <c r="H254" s="78">
        <v>7.25</v>
      </c>
      <c r="I254" s="78">
        <v>0.03</v>
      </c>
      <c r="J254" s="79">
        <v>12</v>
      </c>
      <c r="K254" s="78">
        <v>4</v>
      </c>
      <c r="L254" s="78">
        <v>2.25</v>
      </c>
      <c r="M254" s="78">
        <v>7.5</v>
      </c>
      <c r="N254" s="78">
        <v>0.39</v>
      </c>
      <c r="O254" s="80">
        <f t="shared" si="53"/>
        <v>67.5</v>
      </c>
      <c r="P254" s="79">
        <v>144</v>
      </c>
      <c r="Q254" s="78">
        <v>14</v>
      </c>
      <c r="R254" s="78">
        <v>10</v>
      </c>
      <c r="S254" s="78">
        <v>8</v>
      </c>
      <c r="T254" s="78">
        <f t="shared" si="55"/>
        <v>5.4799999999999995</v>
      </c>
      <c r="U254" s="80">
        <f t="shared" si="54"/>
        <v>0.64814814814814814</v>
      </c>
      <c r="V254" s="26"/>
      <c r="W254" s="26"/>
      <c r="X254" s="26"/>
      <c r="Y254" s="26"/>
      <c r="Z254" s="81"/>
      <c r="AA254" s="26"/>
      <c r="AB254" s="14"/>
      <c r="AC254" s="15"/>
      <c r="AD254" s="15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</row>
    <row r="255" spans="1:47" ht="15" customHeight="1">
      <c r="A255" s="108" t="s">
        <v>4254</v>
      </c>
      <c r="B255" s="77" t="s">
        <v>4255</v>
      </c>
      <c r="C255" s="137" t="s">
        <v>5699</v>
      </c>
      <c r="D255" s="141">
        <v>2.79</v>
      </c>
      <c r="E255" s="141">
        <f t="shared" si="50"/>
        <v>1.1160000000000001</v>
      </c>
      <c r="F255" s="78">
        <v>1.88</v>
      </c>
      <c r="G255" s="78">
        <v>0.5</v>
      </c>
      <c r="H255" s="78">
        <v>7.25</v>
      </c>
      <c r="I255" s="78">
        <v>0.03</v>
      </c>
      <c r="J255" s="79">
        <v>12</v>
      </c>
      <c r="K255" s="78">
        <v>4</v>
      </c>
      <c r="L255" s="78">
        <v>2.25</v>
      </c>
      <c r="M255" s="78">
        <v>7.5</v>
      </c>
      <c r="N255" s="78">
        <v>0.39</v>
      </c>
      <c r="O255" s="80">
        <f t="shared" si="53"/>
        <v>67.5</v>
      </c>
      <c r="P255" s="79">
        <v>144</v>
      </c>
      <c r="Q255" s="78">
        <v>14</v>
      </c>
      <c r="R255" s="78">
        <v>10</v>
      </c>
      <c r="S255" s="78">
        <v>8</v>
      </c>
      <c r="T255" s="78">
        <f t="shared" si="55"/>
        <v>5.4799999999999995</v>
      </c>
      <c r="U255" s="80">
        <f t="shared" si="54"/>
        <v>0.64814814814814814</v>
      </c>
      <c r="V255" s="26"/>
      <c r="W255" s="26"/>
      <c r="X255" s="26"/>
      <c r="Y255" s="26"/>
      <c r="Z255" s="81"/>
      <c r="AA255" s="26"/>
      <c r="AB255" s="14"/>
      <c r="AC255" s="15"/>
      <c r="AD255" s="15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</row>
    <row r="256" spans="1:47" ht="15" customHeight="1">
      <c r="A256" s="108" t="s">
        <v>4256</v>
      </c>
      <c r="B256" s="77" t="s">
        <v>4257</v>
      </c>
      <c r="C256" s="137" t="s">
        <v>5701</v>
      </c>
      <c r="D256" s="141">
        <v>2.79</v>
      </c>
      <c r="E256" s="141">
        <f t="shared" si="50"/>
        <v>1.1160000000000001</v>
      </c>
      <c r="F256" s="78">
        <v>1.88</v>
      </c>
      <c r="G256" s="78">
        <v>0.5</v>
      </c>
      <c r="H256" s="78">
        <v>7.25</v>
      </c>
      <c r="I256" s="78">
        <v>0.03</v>
      </c>
      <c r="J256" s="79">
        <v>12</v>
      </c>
      <c r="K256" s="78">
        <v>4</v>
      </c>
      <c r="L256" s="78">
        <v>2.25</v>
      </c>
      <c r="M256" s="78">
        <v>7.5</v>
      </c>
      <c r="N256" s="78">
        <v>0.39</v>
      </c>
      <c r="O256" s="80">
        <f t="shared" si="53"/>
        <v>67.5</v>
      </c>
      <c r="P256" s="79">
        <v>144</v>
      </c>
      <c r="Q256" s="78">
        <v>14</v>
      </c>
      <c r="R256" s="78">
        <v>10</v>
      </c>
      <c r="S256" s="78">
        <v>8</v>
      </c>
      <c r="T256" s="78">
        <f t="shared" si="55"/>
        <v>5.4799999999999995</v>
      </c>
      <c r="U256" s="80">
        <f t="shared" si="54"/>
        <v>0.64814814814814814</v>
      </c>
      <c r="V256" s="26"/>
      <c r="W256" s="26"/>
      <c r="X256" s="26"/>
      <c r="Y256" s="26"/>
      <c r="Z256" s="81"/>
      <c r="AA256" s="26"/>
      <c r="AB256" s="14"/>
      <c r="AC256" s="15"/>
      <c r="AD256" s="15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</row>
    <row r="257" spans="1:47" ht="15" customHeight="1">
      <c r="A257" s="108" t="s">
        <v>4258</v>
      </c>
      <c r="B257" s="77" t="s">
        <v>4259</v>
      </c>
      <c r="C257" s="137" t="s">
        <v>5703</v>
      </c>
      <c r="D257" s="141">
        <v>2.79</v>
      </c>
      <c r="E257" s="141">
        <f t="shared" si="50"/>
        <v>1.1160000000000001</v>
      </c>
      <c r="F257" s="78">
        <v>1.88</v>
      </c>
      <c r="G257" s="78">
        <v>0.5</v>
      </c>
      <c r="H257" s="78">
        <v>7.25</v>
      </c>
      <c r="I257" s="78">
        <v>0.03</v>
      </c>
      <c r="J257" s="79">
        <v>12</v>
      </c>
      <c r="K257" s="78">
        <v>4</v>
      </c>
      <c r="L257" s="78">
        <v>2.25</v>
      </c>
      <c r="M257" s="78">
        <v>7.5</v>
      </c>
      <c r="N257" s="78">
        <v>0.39</v>
      </c>
      <c r="O257" s="80">
        <f t="shared" si="53"/>
        <v>67.5</v>
      </c>
      <c r="P257" s="79">
        <v>144</v>
      </c>
      <c r="Q257" s="78">
        <v>14</v>
      </c>
      <c r="R257" s="78">
        <v>10</v>
      </c>
      <c r="S257" s="78">
        <v>8</v>
      </c>
      <c r="T257" s="78">
        <f t="shared" si="55"/>
        <v>5.4799999999999995</v>
      </c>
      <c r="U257" s="80">
        <f t="shared" si="54"/>
        <v>0.64814814814814814</v>
      </c>
      <c r="V257" s="26"/>
      <c r="W257" s="26"/>
      <c r="X257" s="26"/>
      <c r="Y257" s="26"/>
      <c r="Z257" s="81"/>
      <c r="AA257" s="26"/>
      <c r="AB257" s="14"/>
      <c r="AC257" s="15"/>
      <c r="AD257" s="15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</row>
    <row r="258" spans="1:47" ht="15" customHeight="1">
      <c r="A258" s="77" t="s">
        <v>4260</v>
      </c>
      <c r="B258" s="77" t="s">
        <v>4261</v>
      </c>
      <c r="C258" s="137" t="s">
        <v>5705</v>
      </c>
      <c r="D258" s="141">
        <v>2.79</v>
      </c>
      <c r="E258" s="141">
        <f t="shared" si="50"/>
        <v>1.1160000000000001</v>
      </c>
      <c r="F258" s="78">
        <v>1.88</v>
      </c>
      <c r="G258" s="78">
        <v>0.5</v>
      </c>
      <c r="H258" s="78">
        <v>7.25</v>
      </c>
      <c r="I258" s="78">
        <v>0.03</v>
      </c>
      <c r="J258" s="79">
        <v>12</v>
      </c>
      <c r="K258" s="78">
        <v>4</v>
      </c>
      <c r="L258" s="78">
        <v>2.25</v>
      </c>
      <c r="M258" s="78">
        <v>7.5</v>
      </c>
      <c r="N258" s="78">
        <v>0.39</v>
      </c>
      <c r="O258" s="80">
        <f t="shared" si="53"/>
        <v>67.5</v>
      </c>
      <c r="P258" s="79">
        <v>144</v>
      </c>
      <c r="Q258" s="78">
        <v>14</v>
      </c>
      <c r="R258" s="78">
        <v>10</v>
      </c>
      <c r="S258" s="78">
        <v>8</v>
      </c>
      <c r="T258" s="78">
        <f t="shared" si="55"/>
        <v>5.4799999999999995</v>
      </c>
      <c r="U258" s="80">
        <f t="shared" si="54"/>
        <v>0.64814814814814814</v>
      </c>
      <c r="V258" s="26"/>
      <c r="W258" s="26"/>
      <c r="X258" s="26"/>
      <c r="Y258" s="26"/>
      <c r="Z258" s="81"/>
      <c r="AA258" s="26"/>
      <c r="AB258" s="14"/>
      <c r="AC258" s="15"/>
      <c r="AD258" s="15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</row>
    <row r="259" spans="1:47" ht="15" customHeight="1">
      <c r="A259" s="77" t="s">
        <v>4262</v>
      </c>
      <c r="B259" s="77" t="s">
        <v>4263</v>
      </c>
      <c r="C259" s="137" t="s">
        <v>5707</v>
      </c>
      <c r="D259" s="141">
        <v>2.79</v>
      </c>
      <c r="E259" s="141">
        <f t="shared" si="50"/>
        <v>1.1160000000000001</v>
      </c>
      <c r="F259" s="78">
        <v>1.88</v>
      </c>
      <c r="G259" s="78">
        <v>0.5</v>
      </c>
      <c r="H259" s="78">
        <v>7.25</v>
      </c>
      <c r="I259" s="78">
        <v>0.03</v>
      </c>
      <c r="J259" s="79">
        <v>12</v>
      </c>
      <c r="K259" s="78">
        <v>4</v>
      </c>
      <c r="L259" s="78">
        <v>2.25</v>
      </c>
      <c r="M259" s="78">
        <v>7.5</v>
      </c>
      <c r="N259" s="78">
        <v>0.39</v>
      </c>
      <c r="O259" s="80">
        <f t="shared" si="53"/>
        <v>67.5</v>
      </c>
      <c r="P259" s="79">
        <v>144</v>
      </c>
      <c r="Q259" s="78">
        <v>14</v>
      </c>
      <c r="R259" s="78">
        <v>10</v>
      </c>
      <c r="S259" s="78">
        <v>8</v>
      </c>
      <c r="T259" s="78">
        <f t="shared" si="55"/>
        <v>5.4799999999999995</v>
      </c>
      <c r="U259" s="80">
        <f t="shared" si="54"/>
        <v>0.64814814814814814</v>
      </c>
      <c r="V259" s="26"/>
      <c r="W259" s="26"/>
      <c r="X259" s="26"/>
      <c r="Y259" s="26"/>
      <c r="Z259" s="81"/>
      <c r="AA259" s="26"/>
      <c r="AB259" s="14"/>
      <c r="AC259" s="15"/>
      <c r="AD259" s="15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</row>
    <row r="260" spans="1:47" ht="15" customHeight="1">
      <c r="A260" s="77" t="s">
        <v>4264</v>
      </c>
      <c r="B260" s="77" t="s">
        <v>4265</v>
      </c>
      <c r="C260" s="137" t="s">
        <v>5709</v>
      </c>
      <c r="D260" s="141">
        <v>2.79</v>
      </c>
      <c r="E260" s="141">
        <f t="shared" ref="E260:E292" si="56">+D260*0.4</f>
        <v>1.1160000000000001</v>
      </c>
      <c r="F260" s="78">
        <v>1.88</v>
      </c>
      <c r="G260" s="78">
        <v>0.5</v>
      </c>
      <c r="H260" s="78">
        <v>7.25</v>
      </c>
      <c r="I260" s="78">
        <v>0.03</v>
      </c>
      <c r="J260" s="79">
        <v>12</v>
      </c>
      <c r="K260" s="78">
        <v>4</v>
      </c>
      <c r="L260" s="78">
        <v>2.25</v>
      </c>
      <c r="M260" s="78">
        <v>7.5</v>
      </c>
      <c r="N260" s="78">
        <v>0.39</v>
      </c>
      <c r="O260" s="80">
        <f t="shared" si="53"/>
        <v>67.5</v>
      </c>
      <c r="P260" s="79">
        <v>144</v>
      </c>
      <c r="Q260" s="78">
        <v>14</v>
      </c>
      <c r="R260" s="78">
        <v>10</v>
      </c>
      <c r="S260" s="78">
        <v>8</v>
      </c>
      <c r="T260" s="78">
        <f t="shared" si="55"/>
        <v>5.4799999999999995</v>
      </c>
      <c r="U260" s="80">
        <f t="shared" si="54"/>
        <v>0.64814814814814814</v>
      </c>
      <c r="V260" s="26"/>
      <c r="W260" s="26"/>
      <c r="X260" s="26"/>
      <c r="Y260" s="26"/>
      <c r="Z260" s="81"/>
      <c r="AA260" s="26"/>
      <c r="AB260" s="14"/>
      <c r="AC260" s="15"/>
      <c r="AD260" s="15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</row>
    <row r="261" spans="1:47" ht="15" customHeight="1">
      <c r="A261" s="77" t="s">
        <v>4266</v>
      </c>
      <c r="B261" s="77" t="s">
        <v>4267</v>
      </c>
      <c r="C261" s="137" t="s">
        <v>5713</v>
      </c>
      <c r="D261" s="141">
        <v>2.79</v>
      </c>
      <c r="E261" s="141">
        <f t="shared" si="56"/>
        <v>1.1160000000000001</v>
      </c>
      <c r="F261" s="78">
        <v>1.88</v>
      </c>
      <c r="G261" s="78">
        <v>0.5</v>
      </c>
      <c r="H261" s="78">
        <v>7.25</v>
      </c>
      <c r="I261" s="78">
        <v>0.03</v>
      </c>
      <c r="J261" s="79">
        <v>12</v>
      </c>
      <c r="K261" s="78">
        <v>4</v>
      </c>
      <c r="L261" s="78">
        <v>2.25</v>
      </c>
      <c r="M261" s="78">
        <v>7.5</v>
      </c>
      <c r="N261" s="78">
        <v>0.39</v>
      </c>
      <c r="O261" s="80">
        <f t="shared" si="53"/>
        <v>67.5</v>
      </c>
      <c r="P261" s="79">
        <v>144</v>
      </c>
      <c r="Q261" s="78">
        <v>14</v>
      </c>
      <c r="R261" s="78">
        <v>10</v>
      </c>
      <c r="S261" s="78">
        <v>8</v>
      </c>
      <c r="T261" s="78">
        <f t="shared" si="55"/>
        <v>5.4799999999999995</v>
      </c>
      <c r="U261" s="80">
        <f t="shared" si="54"/>
        <v>0.64814814814814814</v>
      </c>
      <c r="V261" s="26"/>
      <c r="W261" s="26"/>
      <c r="X261" s="26"/>
      <c r="Y261" s="26"/>
      <c r="Z261" s="81"/>
      <c r="AA261" s="26"/>
      <c r="AB261" s="14"/>
      <c r="AC261" s="15"/>
      <c r="AD261" s="15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</row>
    <row r="262" spans="1:47" ht="15" customHeight="1">
      <c r="A262" s="77" t="s">
        <v>4268</v>
      </c>
      <c r="B262" s="77" t="s">
        <v>4269</v>
      </c>
      <c r="C262" s="137" t="s">
        <v>5710</v>
      </c>
      <c r="D262" s="141">
        <v>16.239999999999998</v>
      </c>
      <c r="E262" s="141">
        <f t="shared" si="56"/>
        <v>6.4959999999999996</v>
      </c>
      <c r="F262" s="78">
        <v>3.9</v>
      </c>
      <c r="G262" s="78">
        <v>1.3</v>
      </c>
      <c r="H262" s="78">
        <v>6.5</v>
      </c>
      <c r="I262" s="78">
        <v>6.25E-2</v>
      </c>
      <c r="J262" s="79">
        <v>12</v>
      </c>
      <c r="K262" s="78">
        <v>7.3</v>
      </c>
      <c r="L262" s="78">
        <v>7.2</v>
      </c>
      <c r="M262" s="78">
        <v>6.5</v>
      </c>
      <c r="N262" s="78">
        <v>2.2999999999999998</v>
      </c>
      <c r="O262" s="80">
        <f t="shared" si="53"/>
        <v>341.64</v>
      </c>
      <c r="P262" s="79">
        <f>12*8</f>
        <v>96</v>
      </c>
      <c r="Q262" s="78">
        <v>17</v>
      </c>
      <c r="R262" s="78">
        <v>13.4</v>
      </c>
      <c r="S262" s="78">
        <v>7.9</v>
      </c>
      <c r="T262" s="78">
        <f>2.3*8</f>
        <v>18.399999999999999</v>
      </c>
      <c r="U262" s="80">
        <f t="shared" si="54"/>
        <v>1.0414467592592593</v>
      </c>
      <c r="V262" s="26"/>
      <c r="W262" s="26"/>
      <c r="X262" s="26"/>
      <c r="Y262" s="26"/>
      <c r="Z262" s="81"/>
      <c r="AA262" s="26"/>
      <c r="AB262" s="14"/>
      <c r="AC262" s="15"/>
      <c r="AD262" s="15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</row>
    <row r="263" spans="1:47" ht="15" customHeight="1">
      <c r="A263" s="77" t="s">
        <v>4270</v>
      </c>
      <c r="B263" s="77" t="s">
        <v>4271</v>
      </c>
      <c r="C263" s="137" t="s">
        <v>5711</v>
      </c>
      <c r="D263" s="141">
        <v>16.239999999999998</v>
      </c>
      <c r="E263" s="141">
        <f t="shared" si="56"/>
        <v>6.4959999999999996</v>
      </c>
      <c r="F263" s="78">
        <v>3.9</v>
      </c>
      <c r="G263" s="78">
        <v>1.3</v>
      </c>
      <c r="H263" s="78">
        <v>6.5</v>
      </c>
      <c r="I263" s="78">
        <v>6.25E-2</v>
      </c>
      <c r="J263" s="79">
        <v>12</v>
      </c>
      <c r="K263" s="78">
        <v>7.3</v>
      </c>
      <c r="L263" s="78">
        <v>7.2</v>
      </c>
      <c r="M263" s="78">
        <v>6.5</v>
      </c>
      <c r="N263" s="78">
        <v>2.2999999999999998</v>
      </c>
      <c r="O263" s="80">
        <f t="shared" si="53"/>
        <v>341.64</v>
      </c>
      <c r="P263" s="79">
        <f>12*8</f>
        <v>96</v>
      </c>
      <c r="Q263" s="78">
        <v>17</v>
      </c>
      <c r="R263" s="78">
        <v>13.4</v>
      </c>
      <c r="S263" s="78">
        <v>7.9</v>
      </c>
      <c r="T263" s="78">
        <f>2.3*8</f>
        <v>18.399999999999999</v>
      </c>
      <c r="U263" s="80">
        <f t="shared" si="54"/>
        <v>1.0414467592592593</v>
      </c>
      <c r="V263" s="26"/>
      <c r="W263" s="26"/>
      <c r="X263" s="26"/>
      <c r="Y263" s="26"/>
      <c r="Z263" s="81"/>
      <c r="AA263" s="26"/>
      <c r="AB263" s="14"/>
      <c r="AC263" s="15"/>
      <c r="AD263" s="15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</row>
    <row r="264" spans="1:47" ht="15" customHeight="1">
      <c r="A264" s="77" t="s">
        <v>4272</v>
      </c>
      <c r="B264" s="77" t="s">
        <v>4273</v>
      </c>
      <c r="C264" s="137" t="s">
        <v>5714</v>
      </c>
      <c r="D264" s="141">
        <v>387.36</v>
      </c>
      <c r="E264" s="141">
        <f t="shared" si="56"/>
        <v>154.94400000000002</v>
      </c>
      <c r="F264" s="78">
        <v>4.25</v>
      </c>
      <c r="G264" s="78">
        <v>8.5</v>
      </c>
      <c r="H264" s="78">
        <v>19</v>
      </c>
      <c r="I264" s="78">
        <v>5.5</v>
      </c>
      <c r="J264" s="79">
        <v>1</v>
      </c>
      <c r="K264" s="78">
        <v>18</v>
      </c>
      <c r="L264" s="78">
        <v>10</v>
      </c>
      <c r="M264" s="78">
        <v>8</v>
      </c>
      <c r="N264" s="78">
        <v>5.05</v>
      </c>
      <c r="O264" s="80">
        <f t="shared" si="53"/>
        <v>1440</v>
      </c>
      <c r="P264" s="79">
        <v>1</v>
      </c>
      <c r="Q264" s="78">
        <v>18</v>
      </c>
      <c r="R264" s="78">
        <v>10</v>
      </c>
      <c r="S264" s="78">
        <v>8</v>
      </c>
      <c r="T264" s="78">
        <v>5.05</v>
      </c>
      <c r="U264" s="80">
        <f t="shared" si="54"/>
        <v>0.83333333333333337</v>
      </c>
      <c r="V264" s="26"/>
      <c r="W264" s="26"/>
      <c r="X264" s="26"/>
      <c r="Y264" s="26"/>
      <c r="Z264" s="81"/>
      <c r="AA264" s="26"/>
      <c r="AB264" s="14"/>
      <c r="AC264" s="15"/>
      <c r="AD264" s="15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</row>
    <row r="265" spans="1:47" ht="15" customHeight="1">
      <c r="A265" s="77" t="s">
        <v>4083</v>
      </c>
      <c r="B265" s="77" t="s">
        <v>4084</v>
      </c>
      <c r="C265" s="137" t="s">
        <v>5663</v>
      </c>
      <c r="D265" s="141">
        <v>2.4900000000000002</v>
      </c>
      <c r="E265" s="141">
        <f t="shared" si="56"/>
        <v>0.99600000000000011</v>
      </c>
      <c r="F265" s="78">
        <v>0.625</v>
      </c>
      <c r="G265" s="78">
        <v>0.5</v>
      </c>
      <c r="H265" s="78">
        <v>5.5</v>
      </c>
      <c r="I265" s="78">
        <v>0.02</v>
      </c>
      <c r="J265" s="79">
        <v>12</v>
      </c>
      <c r="K265" s="78">
        <v>4</v>
      </c>
      <c r="L265" s="78">
        <v>0.8</v>
      </c>
      <c r="M265" s="78">
        <v>5.75</v>
      </c>
      <c r="N265" s="78">
        <v>0.18</v>
      </c>
      <c r="O265" s="80">
        <f t="shared" si="53"/>
        <v>18.400000000000002</v>
      </c>
      <c r="P265" s="79">
        <v>1000</v>
      </c>
      <c r="Q265" s="78">
        <v>20.5</v>
      </c>
      <c r="R265" s="78">
        <v>12.75</v>
      </c>
      <c r="S265" s="78">
        <v>8</v>
      </c>
      <c r="T265" s="78">
        <v>20.95</v>
      </c>
      <c r="U265" s="80">
        <f t="shared" si="54"/>
        <v>1.2100694444444444</v>
      </c>
      <c r="V265" s="26"/>
      <c r="W265" s="26"/>
      <c r="X265" s="26"/>
      <c r="Y265" s="26"/>
      <c r="Z265" s="81" t="s">
        <v>26</v>
      </c>
      <c r="AA265" s="26"/>
      <c r="AB265" s="14"/>
      <c r="AC265" s="15"/>
      <c r="AD265" s="15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</row>
    <row r="266" spans="1:47" ht="15" customHeight="1">
      <c r="A266" s="104" t="s">
        <v>4085</v>
      </c>
      <c r="B266" s="77" t="s">
        <v>4086</v>
      </c>
      <c r="C266" s="137" t="s">
        <v>5666</v>
      </c>
      <c r="D266" s="141">
        <v>2.4900000000000002</v>
      </c>
      <c r="E266" s="141">
        <f t="shared" si="56"/>
        <v>0.99600000000000011</v>
      </c>
      <c r="F266" s="78">
        <v>0.625</v>
      </c>
      <c r="G266" s="78">
        <v>0.5</v>
      </c>
      <c r="H266" s="78">
        <v>5.5</v>
      </c>
      <c r="I266" s="78">
        <v>0.02</v>
      </c>
      <c r="J266" s="79">
        <v>12</v>
      </c>
      <c r="K266" s="78">
        <v>4</v>
      </c>
      <c r="L266" s="78">
        <v>1</v>
      </c>
      <c r="M266" s="78">
        <v>5.75</v>
      </c>
      <c r="N266" s="78">
        <v>0.18</v>
      </c>
      <c r="O266" s="80">
        <f t="shared" si="53"/>
        <v>23</v>
      </c>
      <c r="P266" s="79">
        <v>1000</v>
      </c>
      <c r="Q266" s="78">
        <v>20.5</v>
      </c>
      <c r="R266" s="78">
        <v>12.75</v>
      </c>
      <c r="S266" s="78">
        <v>8</v>
      </c>
      <c r="T266" s="78">
        <f>21.75-(I265*40)</f>
        <v>20.95</v>
      </c>
      <c r="U266" s="80">
        <f t="shared" si="54"/>
        <v>1.2100694444444444</v>
      </c>
      <c r="V266" s="26"/>
      <c r="W266" s="26"/>
      <c r="X266" s="26"/>
      <c r="Y266" s="26"/>
      <c r="Z266" s="81" t="s">
        <v>26</v>
      </c>
      <c r="AA266" s="26"/>
      <c r="AB266" s="14"/>
      <c r="AC266" s="15"/>
      <c r="AD266" s="15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</row>
    <row r="267" spans="1:47" ht="15" customHeight="1">
      <c r="A267" s="104" t="s">
        <v>4087</v>
      </c>
      <c r="B267" s="77" t="s">
        <v>4088</v>
      </c>
      <c r="C267" s="137" t="s">
        <v>5645</v>
      </c>
      <c r="D267" s="141">
        <v>2.4900000000000002</v>
      </c>
      <c r="E267" s="141">
        <f t="shared" si="56"/>
        <v>0.99600000000000011</v>
      </c>
      <c r="F267" s="78">
        <v>0.625</v>
      </c>
      <c r="G267" s="78">
        <v>0.5</v>
      </c>
      <c r="H267" s="78">
        <v>5.5</v>
      </c>
      <c r="I267" s="78">
        <v>0.02</v>
      </c>
      <c r="J267" s="79">
        <v>12</v>
      </c>
      <c r="K267" s="78">
        <v>4</v>
      </c>
      <c r="L267" s="78">
        <v>1</v>
      </c>
      <c r="M267" s="78">
        <v>5.75</v>
      </c>
      <c r="N267" s="78">
        <v>0.18</v>
      </c>
      <c r="O267" s="80">
        <f t="shared" si="53"/>
        <v>23</v>
      </c>
      <c r="P267" s="79">
        <v>1000</v>
      </c>
      <c r="Q267" s="78">
        <v>20.5</v>
      </c>
      <c r="R267" s="78">
        <v>12.75</v>
      </c>
      <c r="S267" s="78">
        <v>8</v>
      </c>
      <c r="T267" s="78">
        <f>21.75-(I266*40)</f>
        <v>20.95</v>
      </c>
      <c r="U267" s="80">
        <f t="shared" si="54"/>
        <v>1.2100694444444444</v>
      </c>
      <c r="V267" s="26"/>
      <c r="W267" s="26"/>
      <c r="X267" s="26"/>
      <c r="Y267" s="26"/>
      <c r="Z267" s="81" t="s">
        <v>26</v>
      </c>
      <c r="AA267" s="26"/>
      <c r="AB267" s="14"/>
      <c r="AC267" s="15"/>
      <c r="AD267" s="15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</row>
    <row r="268" spans="1:47" ht="15" customHeight="1">
      <c r="A268" s="104" t="s">
        <v>4089</v>
      </c>
      <c r="B268" s="77" t="s">
        <v>4090</v>
      </c>
      <c r="C268" s="137" t="s">
        <v>5647</v>
      </c>
      <c r="D268" s="141">
        <v>2.4900000000000002</v>
      </c>
      <c r="E268" s="141">
        <f t="shared" si="56"/>
        <v>0.99600000000000011</v>
      </c>
      <c r="F268" s="78">
        <v>0.625</v>
      </c>
      <c r="G268" s="78">
        <v>0.5</v>
      </c>
      <c r="H268" s="78">
        <v>5.5</v>
      </c>
      <c r="I268" s="78">
        <v>0.02</v>
      </c>
      <c r="J268" s="79">
        <v>12</v>
      </c>
      <c r="K268" s="78">
        <v>4</v>
      </c>
      <c r="L268" s="78">
        <v>1</v>
      </c>
      <c r="M268" s="78">
        <v>5.75</v>
      </c>
      <c r="N268" s="78">
        <v>0.18</v>
      </c>
      <c r="O268" s="80">
        <f t="shared" si="53"/>
        <v>23</v>
      </c>
      <c r="P268" s="79">
        <v>1000</v>
      </c>
      <c r="Q268" s="78">
        <v>20.5</v>
      </c>
      <c r="R268" s="78">
        <v>12.75</v>
      </c>
      <c r="S268" s="78">
        <v>8</v>
      </c>
      <c r="T268" s="78">
        <f>21.75-(I267*40)</f>
        <v>20.95</v>
      </c>
      <c r="U268" s="80">
        <f t="shared" si="54"/>
        <v>1.2100694444444444</v>
      </c>
      <c r="V268" s="26"/>
      <c r="W268" s="26"/>
      <c r="X268" s="26"/>
      <c r="Y268" s="26"/>
      <c r="Z268" s="81" t="s">
        <v>26</v>
      </c>
      <c r="AA268" s="26"/>
      <c r="AB268" s="14"/>
      <c r="AC268" s="15"/>
      <c r="AD268" s="15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</row>
    <row r="269" spans="1:47" ht="15" customHeight="1">
      <c r="A269" s="104" t="s">
        <v>4091</v>
      </c>
      <c r="B269" s="77" t="s">
        <v>4092</v>
      </c>
      <c r="C269" s="137" t="s">
        <v>5649</v>
      </c>
      <c r="D269" s="141">
        <v>2.4900000000000002</v>
      </c>
      <c r="E269" s="141">
        <f t="shared" si="56"/>
        <v>0.99600000000000011</v>
      </c>
      <c r="F269" s="78">
        <v>0.625</v>
      </c>
      <c r="G269" s="78">
        <v>0.5</v>
      </c>
      <c r="H269" s="78">
        <v>5.5</v>
      </c>
      <c r="I269" s="78">
        <v>0.02</v>
      </c>
      <c r="J269" s="79">
        <v>12</v>
      </c>
      <c r="K269" s="78">
        <v>4</v>
      </c>
      <c r="L269" s="78">
        <v>1</v>
      </c>
      <c r="M269" s="78">
        <v>5.75</v>
      </c>
      <c r="N269" s="78">
        <v>0.18</v>
      </c>
      <c r="O269" s="80">
        <f t="shared" si="53"/>
        <v>23</v>
      </c>
      <c r="P269" s="79">
        <v>1000</v>
      </c>
      <c r="Q269" s="78">
        <v>20.5</v>
      </c>
      <c r="R269" s="78">
        <v>12.75</v>
      </c>
      <c r="S269" s="78">
        <v>8</v>
      </c>
      <c r="T269" s="78">
        <f>21.75-(I268*40)</f>
        <v>20.95</v>
      </c>
      <c r="U269" s="80">
        <f t="shared" si="54"/>
        <v>1.2100694444444444</v>
      </c>
      <c r="V269" s="26"/>
      <c r="W269" s="26"/>
      <c r="X269" s="26"/>
      <c r="Y269" s="26"/>
      <c r="Z269" s="81" t="s">
        <v>26</v>
      </c>
      <c r="AA269" s="26"/>
      <c r="AB269" s="14"/>
      <c r="AC269" s="15"/>
      <c r="AD269" s="15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</row>
    <row r="270" spans="1:47" ht="15" customHeight="1">
      <c r="A270" s="104" t="s">
        <v>4093</v>
      </c>
      <c r="B270" s="77" t="s">
        <v>4094</v>
      </c>
      <c r="C270" s="137" t="s">
        <v>5653</v>
      </c>
      <c r="D270" s="141">
        <v>2.4900000000000002</v>
      </c>
      <c r="E270" s="141">
        <f t="shared" si="56"/>
        <v>0.99600000000000011</v>
      </c>
      <c r="F270" s="78">
        <v>0.625</v>
      </c>
      <c r="G270" s="78">
        <v>0.5</v>
      </c>
      <c r="H270" s="78">
        <v>5.5</v>
      </c>
      <c r="I270" s="78">
        <v>0.02</v>
      </c>
      <c r="J270" s="79">
        <v>12</v>
      </c>
      <c r="K270" s="78">
        <v>4</v>
      </c>
      <c r="L270" s="78">
        <v>1</v>
      </c>
      <c r="M270" s="78">
        <v>5.75</v>
      </c>
      <c r="N270" s="78">
        <v>0.18</v>
      </c>
      <c r="O270" s="80">
        <f t="shared" si="53"/>
        <v>23</v>
      </c>
      <c r="P270" s="79">
        <v>1000</v>
      </c>
      <c r="Q270" s="78">
        <v>20.5</v>
      </c>
      <c r="R270" s="78">
        <v>12.75</v>
      </c>
      <c r="S270" s="78">
        <v>8</v>
      </c>
      <c r="T270" s="78">
        <f>21.75-(I269*40)</f>
        <v>20.95</v>
      </c>
      <c r="U270" s="80">
        <f t="shared" si="54"/>
        <v>1.2100694444444444</v>
      </c>
      <c r="V270" s="26"/>
      <c r="W270" s="26"/>
      <c r="X270" s="26"/>
      <c r="Y270" s="26"/>
      <c r="Z270" s="81" t="s">
        <v>26</v>
      </c>
      <c r="AA270" s="26"/>
      <c r="AB270" s="14"/>
      <c r="AC270" s="15"/>
      <c r="AD270" s="15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</row>
    <row r="271" spans="1:47" s="72" customFormat="1" ht="15" customHeight="1">
      <c r="A271" s="134" t="s">
        <v>5106</v>
      </c>
      <c r="B271" s="121" t="s">
        <v>5107</v>
      </c>
      <c r="C271" s="139" t="s">
        <v>5643</v>
      </c>
      <c r="D271" s="122">
        <v>2.4900000000000002</v>
      </c>
      <c r="E271" s="141">
        <f t="shared" si="56"/>
        <v>0.99600000000000011</v>
      </c>
      <c r="F271" s="123">
        <v>0.625</v>
      </c>
      <c r="G271" s="123">
        <v>0.5</v>
      </c>
      <c r="H271" s="123">
        <v>5.5</v>
      </c>
      <c r="I271" s="123">
        <v>0.02</v>
      </c>
      <c r="J271" s="124">
        <v>12</v>
      </c>
      <c r="K271" s="123">
        <v>4</v>
      </c>
      <c r="L271" s="123">
        <v>1</v>
      </c>
      <c r="M271" s="123">
        <v>5.75</v>
      </c>
      <c r="N271" s="123">
        <v>0.18</v>
      </c>
      <c r="O271" s="125">
        <f t="shared" ref="O271:O276" si="57">K271*L271*M271</f>
        <v>23</v>
      </c>
      <c r="P271" s="124">
        <v>1000</v>
      </c>
      <c r="Q271" s="123">
        <v>20.5</v>
      </c>
      <c r="R271" s="123">
        <v>12.75</v>
      </c>
      <c r="S271" s="123">
        <v>8</v>
      </c>
      <c r="T271" s="123">
        <f t="shared" ref="T271:T276" si="58">21.75-(I270*40)</f>
        <v>20.95</v>
      </c>
      <c r="U271" s="125">
        <f t="shared" si="54"/>
        <v>1.2100694444444444</v>
      </c>
      <c r="V271" s="126"/>
      <c r="W271" s="126"/>
      <c r="X271" s="126"/>
      <c r="Y271" s="126"/>
      <c r="Z271" s="127"/>
      <c r="AA271" s="126"/>
      <c r="AB271" s="128"/>
      <c r="AC271" s="129"/>
      <c r="AD271" s="129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</row>
    <row r="272" spans="1:47" s="72" customFormat="1" ht="15" customHeight="1">
      <c r="A272" s="134" t="s">
        <v>5113</v>
      </c>
      <c r="B272" s="121" t="s">
        <v>5108</v>
      </c>
      <c r="C272" s="139" t="s">
        <v>5651</v>
      </c>
      <c r="D272" s="122">
        <v>2.4900000000000002</v>
      </c>
      <c r="E272" s="141">
        <f t="shared" si="56"/>
        <v>0.99600000000000011</v>
      </c>
      <c r="F272" s="123">
        <v>0.625</v>
      </c>
      <c r="G272" s="123">
        <v>0.5</v>
      </c>
      <c r="H272" s="123">
        <v>5.5</v>
      </c>
      <c r="I272" s="123">
        <v>0.02</v>
      </c>
      <c r="J272" s="124">
        <v>12</v>
      </c>
      <c r="K272" s="123">
        <v>4</v>
      </c>
      <c r="L272" s="123">
        <v>1</v>
      </c>
      <c r="M272" s="123">
        <v>5.75</v>
      </c>
      <c r="N272" s="123">
        <v>0.18</v>
      </c>
      <c r="O272" s="125">
        <f t="shared" si="57"/>
        <v>23</v>
      </c>
      <c r="P272" s="124">
        <v>1000</v>
      </c>
      <c r="Q272" s="123">
        <v>20.5</v>
      </c>
      <c r="R272" s="123">
        <v>12.75</v>
      </c>
      <c r="S272" s="123">
        <v>8</v>
      </c>
      <c r="T272" s="123">
        <f t="shared" si="58"/>
        <v>20.95</v>
      </c>
      <c r="U272" s="125">
        <f t="shared" si="54"/>
        <v>1.2100694444444444</v>
      </c>
      <c r="V272" s="126"/>
      <c r="W272" s="126"/>
      <c r="X272" s="126"/>
      <c r="Y272" s="126"/>
      <c r="Z272" s="127"/>
      <c r="AA272" s="126"/>
      <c r="AB272" s="128"/>
      <c r="AC272" s="129"/>
      <c r="AD272" s="129"/>
      <c r="AE272" s="71"/>
      <c r="AF272" s="71"/>
      <c r="AG272" s="71"/>
      <c r="AH272" s="71"/>
      <c r="AI272" s="71"/>
      <c r="AJ272" s="71"/>
      <c r="AK272" s="71"/>
      <c r="AL272" s="71"/>
      <c r="AM272" s="71"/>
      <c r="AN272" s="71"/>
      <c r="AO272" s="71"/>
      <c r="AP272" s="71"/>
      <c r="AQ272" s="71"/>
      <c r="AR272" s="71"/>
      <c r="AS272" s="71"/>
      <c r="AT272" s="71"/>
      <c r="AU272" s="71"/>
    </row>
    <row r="273" spans="1:47" s="72" customFormat="1" ht="15" customHeight="1">
      <c r="A273" s="134" t="s">
        <v>5114</v>
      </c>
      <c r="B273" s="121" t="s">
        <v>5109</v>
      </c>
      <c r="C273" s="139" t="s">
        <v>5655</v>
      </c>
      <c r="D273" s="122">
        <v>2.4900000000000002</v>
      </c>
      <c r="E273" s="141">
        <f t="shared" si="56"/>
        <v>0.99600000000000011</v>
      </c>
      <c r="F273" s="123">
        <v>0.625</v>
      </c>
      <c r="G273" s="123">
        <v>0.5</v>
      </c>
      <c r="H273" s="123">
        <v>5.5</v>
      </c>
      <c r="I273" s="123">
        <v>0.02</v>
      </c>
      <c r="J273" s="124">
        <v>12</v>
      </c>
      <c r="K273" s="123">
        <v>4</v>
      </c>
      <c r="L273" s="123">
        <v>1</v>
      </c>
      <c r="M273" s="123">
        <v>5.75</v>
      </c>
      <c r="N273" s="123">
        <v>0.18</v>
      </c>
      <c r="O273" s="125">
        <f t="shared" si="57"/>
        <v>23</v>
      </c>
      <c r="P273" s="124">
        <v>1000</v>
      </c>
      <c r="Q273" s="123">
        <v>20.5</v>
      </c>
      <c r="R273" s="123">
        <v>12.75</v>
      </c>
      <c r="S273" s="123">
        <v>8</v>
      </c>
      <c r="T273" s="123">
        <f t="shared" si="58"/>
        <v>20.95</v>
      </c>
      <c r="U273" s="125">
        <f t="shared" si="54"/>
        <v>1.2100694444444444</v>
      </c>
      <c r="V273" s="126"/>
      <c r="W273" s="126"/>
      <c r="X273" s="126"/>
      <c r="Y273" s="126"/>
      <c r="Z273" s="127"/>
      <c r="AA273" s="126"/>
      <c r="AB273" s="128"/>
      <c r="AC273" s="129"/>
      <c r="AD273" s="129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</row>
    <row r="274" spans="1:47" s="72" customFormat="1" ht="15" customHeight="1">
      <c r="A274" s="134" t="s">
        <v>5115</v>
      </c>
      <c r="B274" s="121" t="s">
        <v>5110</v>
      </c>
      <c r="C274" s="139" t="s">
        <v>5657</v>
      </c>
      <c r="D274" s="122">
        <v>2.4900000000000002</v>
      </c>
      <c r="E274" s="141">
        <f t="shared" si="56"/>
        <v>0.99600000000000011</v>
      </c>
      <c r="F274" s="123">
        <v>0.625</v>
      </c>
      <c r="G274" s="123">
        <v>0.5</v>
      </c>
      <c r="H274" s="123">
        <v>5.5</v>
      </c>
      <c r="I274" s="123">
        <v>0.02</v>
      </c>
      <c r="J274" s="124">
        <v>12</v>
      </c>
      <c r="K274" s="123">
        <v>4</v>
      </c>
      <c r="L274" s="123">
        <v>1</v>
      </c>
      <c r="M274" s="123">
        <v>5.75</v>
      </c>
      <c r="N274" s="123">
        <v>0.18</v>
      </c>
      <c r="O274" s="125">
        <f t="shared" si="57"/>
        <v>23</v>
      </c>
      <c r="P274" s="124">
        <v>1000</v>
      </c>
      <c r="Q274" s="123">
        <v>20.5</v>
      </c>
      <c r="R274" s="123">
        <v>12.75</v>
      </c>
      <c r="S274" s="123">
        <v>8</v>
      </c>
      <c r="T274" s="123">
        <f t="shared" si="58"/>
        <v>20.95</v>
      </c>
      <c r="U274" s="125">
        <f t="shared" si="54"/>
        <v>1.2100694444444444</v>
      </c>
      <c r="V274" s="126"/>
      <c r="W274" s="126"/>
      <c r="X274" s="126"/>
      <c r="Y274" s="126"/>
      <c r="Z274" s="127"/>
      <c r="AA274" s="126"/>
      <c r="AB274" s="128"/>
      <c r="AC274" s="129"/>
      <c r="AD274" s="129"/>
      <c r="AE274" s="71"/>
      <c r="AF274" s="71"/>
      <c r="AG274" s="71"/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</row>
    <row r="275" spans="1:47" s="72" customFormat="1" ht="15" customHeight="1">
      <c r="A275" s="134" t="s">
        <v>5116</v>
      </c>
      <c r="B275" s="121" t="s">
        <v>5111</v>
      </c>
      <c r="C275" s="139" t="s">
        <v>5659</v>
      </c>
      <c r="D275" s="122">
        <v>2.4900000000000002</v>
      </c>
      <c r="E275" s="141">
        <f t="shared" si="56"/>
        <v>0.99600000000000011</v>
      </c>
      <c r="F275" s="123">
        <v>0.625</v>
      </c>
      <c r="G275" s="123">
        <v>0.5</v>
      </c>
      <c r="H275" s="123">
        <v>5.5</v>
      </c>
      <c r="I275" s="123">
        <v>0.02</v>
      </c>
      <c r="J275" s="124">
        <v>12</v>
      </c>
      <c r="K275" s="123">
        <v>4</v>
      </c>
      <c r="L275" s="123">
        <v>1</v>
      </c>
      <c r="M275" s="123">
        <v>5.75</v>
      </c>
      <c r="N275" s="123">
        <v>0.18</v>
      </c>
      <c r="O275" s="125">
        <f t="shared" si="57"/>
        <v>23</v>
      </c>
      <c r="P275" s="124">
        <v>1000</v>
      </c>
      <c r="Q275" s="123">
        <v>20.5</v>
      </c>
      <c r="R275" s="123">
        <v>12.75</v>
      </c>
      <c r="S275" s="123">
        <v>8</v>
      </c>
      <c r="T275" s="123">
        <f t="shared" si="58"/>
        <v>20.95</v>
      </c>
      <c r="U275" s="125">
        <f t="shared" si="54"/>
        <v>1.2100694444444444</v>
      </c>
      <c r="V275" s="126"/>
      <c r="W275" s="126"/>
      <c r="X275" s="126"/>
      <c r="Y275" s="126"/>
      <c r="Z275" s="127"/>
      <c r="AA275" s="126"/>
      <c r="AB275" s="128"/>
      <c r="AC275" s="129"/>
      <c r="AD275" s="129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</row>
    <row r="276" spans="1:47" s="72" customFormat="1" ht="15" customHeight="1">
      <c r="A276" s="134" t="s">
        <v>5117</v>
      </c>
      <c r="B276" s="121" t="s">
        <v>5112</v>
      </c>
      <c r="C276" s="139" t="s">
        <v>5661</v>
      </c>
      <c r="D276" s="122">
        <v>2.4900000000000002</v>
      </c>
      <c r="E276" s="141">
        <f t="shared" si="56"/>
        <v>0.99600000000000011</v>
      </c>
      <c r="F276" s="123">
        <v>0.625</v>
      </c>
      <c r="G276" s="123">
        <v>0.5</v>
      </c>
      <c r="H276" s="123">
        <v>5.5</v>
      </c>
      <c r="I276" s="123">
        <v>0.02</v>
      </c>
      <c r="J276" s="124">
        <v>12</v>
      </c>
      <c r="K276" s="123">
        <v>4</v>
      </c>
      <c r="L276" s="123">
        <v>1</v>
      </c>
      <c r="M276" s="123">
        <v>5.75</v>
      </c>
      <c r="N276" s="123">
        <v>0.18</v>
      </c>
      <c r="O276" s="125">
        <f t="shared" si="57"/>
        <v>23</v>
      </c>
      <c r="P276" s="124">
        <v>1000</v>
      </c>
      <c r="Q276" s="123">
        <v>20.5</v>
      </c>
      <c r="R276" s="123">
        <v>12.75</v>
      </c>
      <c r="S276" s="123">
        <v>8</v>
      </c>
      <c r="T276" s="123">
        <f t="shared" si="58"/>
        <v>20.95</v>
      </c>
      <c r="U276" s="125">
        <f t="shared" si="54"/>
        <v>1.2100694444444444</v>
      </c>
      <c r="V276" s="126"/>
      <c r="W276" s="126"/>
      <c r="X276" s="126"/>
      <c r="Y276" s="126"/>
      <c r="Z276" s="127"/>
      <c r="AA276" s="126"/>
      <c r="AB276" s="128"/>
      <c r="AC276" s="129"/>
      <c r="AD276" s="129"/>
      <c r="AE276" s="71"/>
      <c r="AF276" s="71"/>
      <c r="AG276" s="71"/>
      <c r="AH276" s="71"/>
      <c r="AI276" s="71"/>
      <c r="AJ276" s="71"/>
      <c r="AK276" s="71"/>
      <c r="AL276" s="71"/>
      <c r="AM276" s="71"/>
      <c r="AN276" s="71"/>
      <c r="AO276" s="71"/>
      <c r="AP276" s="71"/>
      <c r="AQ276" s="71"/>
      <c r="AR276" s="71"/>
      <c r="AS276" s="71"/>
      <c r="AT276" s="71"/>
      <c r="AU276" s="71"/>
    </row>
    <row r="277" spans="1:47" ht="15" customHeight="1">
      <c r="A277" s="77" t="s">
        <v>4095</v>
      </c>
      <c r="B277" s="77" t="s">
        <v>4096</v>
      </c>
      <c r="C277" s="137" t="s">
        <v>5664</v>
      </c>
      <c r="D277" s="141">
        <v>2.59</v>
      </c>
      <c r="E277" s="141">
        <f t="shared" si="56"/>
        <v>1.036</v>
      </c>
      <c r="F277" s="78">
        <v>1.87</v>
      </c>
      <c r="G277" s="78">
        <v>0.55000000000000004</v>
      </c>
      <c r="H277" s="78">
        <v>7.25</v>
      </c>
      <c r="I277" s="78">
        <v>0.03</v>
      </c>
      <c r="J277" s="79">
        <v>12</v>
      </c>
      <c r="K277" s="78">
        <v>7.5</v>
      </c>
      <c r="L277" s="78">
        <v>2.25</v>
      </c>
      <c r="M277" s="78">
        <v>4</v>
      </c>
      <c r="N277" s="78">
        <v>0.4</v>
      </c>
      <c r="O277" s="80">
        <f t="shared" si="53"/>
        <v>67.5</v>
      </c>
      <c r="P277" s="79"/>
      <c r="Q277" s="78"/>
      <c r="R277" s="78"/>
      <c r="S277" s="78"/>
      <c r="T277" s="78"/>
      <c r="U277" s="80">
        <f t="shared" si="54"/>
        <v>0</v>
      </c>
      <c r="V277" s="26"/>
      <c r="W277" s="26"/>
      <c r="X277" s="26"/>
      <c r="Y277" s="26"/>
      <c r="Z277" s="81" t="s">
        <v>26</v>
      </c>
      <c r="AA277" s="26"/>
      <c r="AB277" s="14"/>
      <c r="AC277" s="15"/>
      <c r="AD277" s="15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</row>
    <row r="278" spans="1:47" ht="15" customHeight="1">
      <c r="A278" s="104" t="s">
        <v>4097</v>
      </c>
      <c r="B278" s="77" t="s">
        <v>4098</v>
      </c>
      <c r="C278" s="137" t="s">
        <v>5667</v>
      </c>
      <c r="D278" s="141">
        <v>2.59</v>
      </c>
      <c r="E278" s="141">
        <f t="shared" si="56"/>
        <v>1.036</v>
      </c>
      <c r="F278" s="78">
        <v>1.87</v>
      </c>
      <c r="G278" s="78">
        <v>0.55000000000000004</v>
      </c>
      <c r="H278" s="78">
        <v>7.25</v>
      </c>
      <c r="I278" s="78">
        <v>0.03</v>
      </c>
      <c r="J278" s="79">
        <v>12</v>
      </c>
      <c r="K278" s="78">
        <v>7.5</v>
      </c>
      <c r="L278" s="78">
        <v>2.25</v>
      </c>
      <c r="M278" s="78">
        <v>4</v>
      </c>
      <c r="N278" s="78">
        <v>0.4</v>
      </c>
      <c r="O278" s="80">
        <f t="shared" si="53"/>
        <v>67.5</v>
      </c>
      <c r="P278" s="79"/>
      <c r="Q278" s="78"/>
      <c r="R278" s="78"/>
      <c r="S278" s="78"/>
      <c r="T278" s="78"/>
      <c r="U278" s="80">
        <f t="shared" si="54"/>
        <v>0</v>
      </c>
      <c r="V278" s="26"/>
      <c r="W278" s="26"/>
      <c r="X278" s="26"/>
      <c r="Y278" s="26"/>
      <c r="Z278" s="81" t="s">
        <v>26</v>
      </c>
      <c r="AA278" s="26"/>
      <c r="AB278" s="14"/>
      <c r="AC278" s="15"/>
      <c r="AD278" s="15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</row>
    <row r="279" spans="1:47" ht="15" customHeight="1">
      <c r="A279" s="104" t="s">
        <v>4099</v>
      </c>
      <c r="B279" s="77" t="s">
        <v>4100</v>
      </c>
      <c r="C279" s="137" t="s">
        <v>5646</v>
      </c>
      <c r="D279" s="141">
        <v>2.59</v>
      </c>
      <c r="E279" s="141">
        <f t="shared" si="56"/>
        <v>1.036</v>
      </c>
      <c r="F279" s="78">
        <v>1.87</v>
      </c>
      <c r="G279" s="78">
        <v>0.55000000000000004</v>
      </c>
      <c r="H279" s="78">
        <v>7.25</v>
      </c>
      <c r="I279" s="78">
        <v>0.03</v>
      </c>
      <c r="J279" s="79">
        <v>12</v>
      </c>
      <c r="K279" s="78">
        <v>7.5</v>
      </c>
      <c r="L279" s="78">
        <v>2.25</v>
      </c>
      <c r="M279" s="78">
        <v>4</v>
      </c>
      <c r="N279" s="78">
        <v>0.4</v>
      </c>
      <c r="O279" s="80">
        <f t="shared" si="53"/>
        <v>67.5</v>
      </c>
      <c r="P279" s="79"/>
      <c r="Q279" s="78"/>
      <c r="R279" s="78"/>
      <c r="S279" s="78"/>
      <c r="T279" s="78"/>
      <c r="U279" s="80">
        <f t="shared" si="54"/>
        <v>0</v>
      </c>
      <c r="V279" s="26"/>
      <c r="W279" s="26"/>
      <c r="X279" s="26"/>
      <c r="Y279" s="26"/>
      <c r="Z279" s="81" t="s">
        <v>26</v>
      </c>
      <c r="AA279" s="26"/>
      <c r="AB279" s="14"/>
      <c r="AC279" s="15"/>
      <c r="AD279" s="15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</row>
    <row r="280" spans="1:47" ht="15" customHeight="1">
      <c r="A280" s="104" t="s">
        <v>4101</v>
      </c>
      <c r="B280" s="77" t="s">
        <v>4102</v>
      </c>
      <c r="C280" s="137" t="s">
        <v>5648</v>
      </c>
      <c r="D280" s="141">
        <v>2.59</v>
      </c>
      <c r="E280" s="141">
        <f t="shared" si="56"/>
        <v>1.036</v>
      </c>
      <c r="F280" s="78">
        <v>1.87</v>
      </c>
      <c r="G280" s="78">
        <v>0.55000000000000004</v>
      </c>
      <c r="H280" s="78">
        <v>7.25</v>
      </c>
      <c r="I280" s="78">
        <v>0.03</v>
      </c>
      <c r="J280" s="79">
        <v>12</v>
      </c>
      <c r="K280" s="78">
        <v>7.5</v>
      </c>
      <c r="L280" s="78">
        <v>2.25</v>
      </c>
      <c r="M280" s="78">
        <v>4</v>
      </c>
      <c r="N280" s="78">
        <v>0.4</v>
      </c>
      <c r="O280" s="80">
        <f t="shared" si="53"/>
        <v>67.5</v>
      </c>
      <c r="P280" s="79"/>
      <c r="Q280" s="78"/>
      <c r="R280" s="78"/>
      <c r="S280" s="78"/>
      <c r="T280" s="78"/>
      <c r="U280" s="80">
        <f t="shared" si="54"/>
        <v>0</v>
      </c>
      <c r="V280" s="26"/>
      <c r="W280" s="26"/>
      <c r="X280" s="26"/>
      <c r="Y280" s="26"/>
      <c r="Z280" s="81" t="s">
        <v>26</v>
      </c>
      <c r="AA280" s="26"/>
      <c r="AB280" s="14"/>
      <c r="AC280" s="15"/>
      <c r="AD280" s="15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</row>
    <row r="281" spans="1:47" ht="15" customHeight="1">
      <c r="A281" s="104" t="s">
        <v>4103</v>
      </c>
      <c r="B281" s="77" t="s">
        <v>4104</v>
      </c>
      <c r="C281" s="137" t="s">
        <v>5650</v>
      </c>
      <c r="D281" s="141">
        <v>2.59</v>
      </c>
      <c r="E281" s="141">
        <f t="shared" si="56"/>
        <v>1.036</v>
      </c>
      <c r="F281" s="78">
        <v>1.87</v>
      </c>
      <c r="G281" s="78">
        <v>0.55000000000000004</v>
      </c>
      <c r="H281" s="78">
        <v>7.25</v>
      </c>
      <c r="I281" s="78">
        <v>0.03</v>
      </c>
      <c r="J281" s="79">
        <v>12</v>
      </c>
      <c r="K281" s="78">
        <v>7.5</v>
      </c>
      <c r="L281" s="78">
        <v>2.25</v>
      </c>
      <c r="M281" s="78">
        <v>4</v>
      </c>
      <c r="N281" s="78">
        <v>0.4</v>
      </c>
      <c r="O281" s="80">
        <f t="shared" si="53"/>
        <v>67.5</v>
      </c>
      <c r="P281" s="79"/>
      <c r="Q281" s="78"/>
      <c r="R281" s="78"/>
      <c r="S281" s="78"/>
      <c r="T281" s="78"/>
      <c r="U281" s="80">
        <f t="shared" si="54"/>
        <v>0</v>
      </c>
      <c r="V281" s="26"/>
      <c r="W281" s="26"/>
      <c r="X281" s="26"/>
      <c r="Y281" s="26"/>
      <c r="Z281" s="81" t="s">
        <v>26</v>
      </c>
      <c r="AA281" s="26"/>
      <c r="AB281" s="14"/>
      <c r="AC281" s="15"/>
      <c r="AD281" s="15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</row>
    <row r="282" spans="1:47" ht="15" customHeight="1">
      <c r="A282" s="104" t="s">
        <v>4105</v>
      </c>
      <c r="B282" s="77" t="s">
        <v>4106</v>
      </c>
      <c r="C282" s="137" t="s">
        <v>5654</v>
      </c>
      <c r="D282" s="141">
        <v>2.59</v>
      </c>
      <c r="E282" s="141">
        <f t="shared" si="56"/>
        <v>1.036</v>
      </c>
      <c r="F282" s="78">
        <v>1.87</v>
      </c>
      <c r="G282" s="78">
        <v>0.55000000000000004</v>
      </c>
      <c r="H282" s="78">
        <v>7.25</v>
      </c>
      <c r="I282" s="78">
        <v>0.03</v>
      </c>
      <c r="J282" s="79">
        <v>12</v>
      </c>
      <c r="K282" s="78">
        <v>7.5</v>
      </c>
      <c r="L282" s="78">
        <v>2.25</v>
      </c>
      <c r="M282" s="78">
        <v>4</v>
      </c>
      <c r="N282" s="78">
        <v>0.4</v>
      </c>
      <c r="O282" s="80">
        <f t="shared" si="53"/>
        <v>67.5</v>
      </c>
      <c r="P282" s="79"/>
      <c r="Q282" s="78"/>
      <c r="R282" s="78"/>
      <c r="S282" s="78"/>
      <c r="T282" s="78"/>
      <c r="U282" s="80">
        <f t="shared" si="54"/>
        <v>0</v>
      </c>
      <c r="V282" s="26"/>
      <c r="W282" s="26"/>
      <c r="X282" s="26"/>
      <c r="Y282" s="26"/>
      <c r="Z282" s="81" t="s">
        <v>26</v>
      </c>
      <c r="AA282" s="26"/>
      <c r="AB282" s="14"/>
      <c r="AC282" s="15"/>
      <c r="AD282" s="15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</row>
    <row r="283" spans="1:47" s="72" customFormat="1" ht="15" customHeight="1">
      <c r="A283" s="134" t="s">
        <v>5118</v>
      </c>
      <c r="B283" s="121" t="s">
        <v>5123</v>
      </c>
      <c r="C283" s="139" t="s">
        <v>5644</v>
      </c>
      <c r="D283" s="122">
        <v>2.59</v>
      </c>
      <c r="E283" s="141">
        <f t="shared" si="56"/>
        <v>1.036</v>
      </c>
      <c r="F283" s="123">
        <v>1.87</v>
      </c>
      <c r="G283" s="123">
        <v>0.55000000000000004</v>
      </c>
      <c r="H283" s="123">
        <v>7.25</v>
      </c>
      <c r="I283" s="123">
        <v>0.02</v>
      </c>
      <c r="J283" s="124">
        <v>12</v>
      </c>
      <c r="K283" s="123">
        <v>4</v>
      </c>
      <c r="L283" s="123">
        <v>1</v>
      </c>
      <c r="M283" s="123">
        <v>5.75</v>
      </c>
      <c r="N283" s="123">
        <v>0.18</v>
      </c>
      <c r="O283" s="125">
        <f t="shared" si="53"/>
        <v>23</v>
      </c>
      <c r="P283" s="124"/>
      <c r="Q283" s="123"/>
      <c r="R283" s="123"/>
      <c r="S283" s="123"/>
      <c r="T283" s="123"/>
      <c r="U283" s="125">
        <f t="shared" si="54"/>
        <v>0</v>
      </c>
      <c r="V283" s="126"/>
      <c r="W283" s="126"/>
      <c r="X283" s="126"/>
      <c r="Y283" s="126"/>
      <c r="Z283" s="127"/>
      <c r="AA283" s="126"/>
      <c r="AB283" s="128"/>
      <c r="AC283" s="129"/>
      <c r="AD283" s="129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</row>
    <row r="284" spans="1:47" s="72" customFormat="1" ht="15" customHeight="1">
      <c r="A284" s="134" t="s">
        <v>5119</v>
      </c>
      <c r="B284" s="121" t="s">
        <v>5124</v>
      </c>
      <c r="C284" s="139" t="s">
        <v>5652</v>
      </c>
      <c r="D284" s="122">
        <v>2.59</v>
      </c>
      <c r="E284" s="141">
        <f t="shared" si="56"/>
        <v>1.036</v>
      </c>
      <c r="F284" s="123">
        <v>1.87</v>
      </c>
      <c r="G284" s="123">
        <v>0.55000000000000004</v>
      </c>
      <c r="H284" s="123">
        <v>7.25</v>
      </c>
      <c r="I284" s="123">
        <v>0.02</v>
      </c>
      <c r="J284" s="124">
        <v>12</v>
      </c>
      <c r="K284" s="123">
        <v>4</v>
      </c>
      <c r="L284" s="123">
        <v>1</v>
      </c>
      <c r="M284" s="123">
        <v>5.75</v>
      </c>
      <c r="N284" s="123">
        <v>0.18</v>
      </c>
      <c r="O284" s="125">
        <f t="shared" si="53"/>
        <v>23</v>
      </c>
      <c r="P284" s="124"/>
      <c r="Q284" s="123"/>
      <c r="R284" s="123"/>
      <c r="S284" s="123"/>
      <c r="T284" s="123"/>
      <c r="U284" s="125">
        <f t="shared" si="54"/>
        <v>0</v>
      </c>
      <c r="V284" s="126"/>
      <c r="W284" s="126"/>
      <c r="X284" s="126"/>
      <c r="Y284" s="126"/>
      <c r="Z284" s="127"/>
      <c r="AA284" s="126"/>
      <c r="AB284" s="128"/>
      <c r="AC284" s="129"/>
      <c r="AD284" s="129"/>
      <c r="AE284" s="71"/>
      <c r="AF284" s="71"/>
      <c r="AG284" s="71"/>
      <c r="AH284" s="71"/>
      <c r="AI284" s="71"/>
      <c r="AJ284" s="71"/>
      <c r="AK284" s="71"/>
      <c r="AL284" s="71"/>
      <c r="AM284" s="71"/>
      <c r="AN284" s="71"/>
      <c r="AO284" s="71"/>
      <c r="AP284" s="71"/>
      <c r="AQ284" s="71"/>
      <c r="AR284" s="71"/>
      <c r="AS284" s="71"/>
      <c r="AT284" s="71"/>
      <c r="AU284" s="71"/>
    </row>
    <row r="285" spans="1:47" s="72" customFormat="1" ht="15" customHeight="1">
      <c r="A285" s="134" t="s">
        <v>5120</v>
      </c>
      <c r="B285" s="121" t="s">
        <v>5125</v>
      </c>
      <c r="C285" s="139" t="s">
        <v>5656</v>
      </c>
      <c r="D285" s="122">
        <v>2.59</v>
      </c>
      <c r="E285" s="141">
        <f t="shared" si="56"/>
        <v>1.036</v>
      </c>
      <c r="F285" s="123">
        <v>1.87</v>
      </c>
      <c r="G285" s="123">
        <v>0.55000000000000004</v>
      </c>
      <c r="H285" s="123">
        <v>7.25</v>
      </c>
      <c r="I285" s="123">
        <v>0.02</v>
      </c>
      <c r="J285" s="124">
        <v>12</v>
      </c>
      <c r="K285" s="123">
        <v>4</v>
      </c>
      <c r="L285" s="123">
        <v>1</v>
      </c>
      <c r="M285" s="123">
        <v>5.75</v>
      </c>
      <c r="N285" s="123">
        <v>0.18</v>
      </c>
      <c r="O285" s="125">
        <f t="shared" si="53"/>
        <v>23</v>
      </c>
      <c r="P285" s="124"/>
      <c r="Q285" s="123"/>
      <c r="R285" s="123"/>
      <c r="S285" s="123"/>
      <c r="T285" s="123"/>
      <c r="U285" s="125">
        <f t="shared" si="54"/>
        <v>0</v>
      </c>
      <c r="V285" s="126"/>
      <c r="W285" s="126"/>
      <c r="X285" s="126"/>
      <c r="Y285" s="126"/>
      <c r="Z285" s="127"/>
      <c r="AA285" s="126"/>
      <c r="AB285" s="128"/>
      <c r="AC285" s="129"/>
      <c r="AD285" s="129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</row>
    <row r="286" spans="1:47" s="72" customFormat="1" ht="15" customHeight="1">
      <c r="A286" s="134" t="s">
        <v>5121</v>
      </c>
      <c r="B286" s="121" t="s">
        <v>5126</v>
      </c>
      <c r="C286" s="139" t="s">
        <v>5658</v>
      </c>
      <c r="D286" s="122">
        <v>2.59</v>
      </c>
      <c r="E286" s="141">
        <f t="shared" si="56"/>
        <v>1.036</v>
      </c>
      <c r="F286" s="123">
        <v>1.87</v>
      </c>
      <c r="G286" s="123">
        <v>0.55000000000000004</v>
      </c>
      <c r="H286" s="123">
        <v>7.25</v>
      </c>
      <c r="I286" s="123">
        <v>0.02</v>
      </c>
      <c r="J286" s="124">
        <v>12</v>
      </c>
      <c r="K286" s="123">
        <v>4</v>
      </c>
      <c r="L286" s="123">
        <v>1</v>
      </c>
      <c r="M286" s="123">
        <v>5.75</v>
      </c>
      <c r="N286" s="123">
        <v>0.18</v>
      </c>
      <c r="O286" s="125">
        <f t="shared" si="53"/>
        <v>23</v>
      </c>
      <c r="P286" s="124"/>
      <c r="Q286" s="123"/>
      <c r="R286" s="123"/>
      <c r="S286" s="123"/>
      <c r="T286" s="123"/>
      <c r="U286" s="125">
        <f t="shared" si="54"/>
        <v>0</v>
      </c>
      <c r="V286" s="126"/>
      <c r="W286" s="126"/>
      <c r="X286" s="126"/>
      <c r="Y286" s="126"/>
      <c r="Z286" s="127"/>
      <c r="AA286" s="126"/>
      <c r="AB286" s="128"/>
      <c r="AC286" s="129"/>
      <c r="AD286" s="129"/>
      <c r="AE286" s="71"/>
      <c r="AF286" s="71"/>
      <c r="AG286" s="71"/>
      <c r="AH286" s="71"/>
      <c r="AI286" s="71"/>
      <c r="AJ286" s="71"/>
      <c r="AK286" s="71"/>
      <c r="AL286" s="71"/>
      <c r="AM286" s="71"/>
      <c r="AN286" s="71"/>
      <c r="AO286" s="71"/>
      <c r="AP286" s="71"/>
      <c r="AQ286" s="71"/>
      <c r="AR286" s="71"/>
      <c r="AS286" s="71"/>
      <c r="AT286" s="71"/>
      <c r="AU286" s="71"/>
    </row>
    <row r="287" spans="1:47" s="72" customFormat="1" ht="15" customHeight="1">
      <c r="A287" s="134" t="s">
        <v>5122</v>
      </c>
      <c r="B287" s="121" t="s">
        <v>5127</v>
      </c>
      <c r="C287" s="139" t="s">
        <v>5660</v>
      </c>
      <c r="D287" s="122">
        <v>2.59</v>
      </c>
      <c r="E287" s="141">
        <f t="shared" si="56"/>
        <v>1.036</v>
      </c>
      <c r="F287" s="123">
        <v>1.87</v>
      </c>
      <c r="G287" s="123">
        <v>0.55000000000000004</v>
      </c>
      <c r="H287" s="123">
        <v>7.25</v>
      </c>
      <c r="I287" s="123">
        <v>0.02</v>
      </c>
      <c r="J287" s="124">
        <v>12</v>
      </c>
      <c r="K287" s="123">
        <v>4</v>
      </c>
      <c r="L287" s="123">
        <v>1</v>
      </c>
      <c r="M287" s="123">
        <v>5.75</v>
      </c>
      <c r="N287" s="123">
        <v>0.18</v>
      </c>
      <c r="O287" s="125">
        <f t="shared" si="53"/>
        <v>23</v>
      </c>
      <c r="P287" s="124"/>
      <c r="Q287" s="123"/>
      <c r="R287" s="123"/>
      <c r="S287" s="123"/>
      <c r="T287" s="123"/>
      <c r="U287" s="125">
        <f t="shared" si="54"/>
        <v>0</v>
      </c>
      <c r="V287" s="126"/>
      <c r="W287" s="126"/>
      <c r="X287" s="126"/>
      <c r="Y287" s="126"/>
      <c r="Z287" s="127"/>
      <c r="AA287" s="126"/>
      <c r="AB287" s="128"/>
      <c r="AC287" s="129"/>
      <c r="AD287" s="129"/>
      <c r="AE287" s="71"/>
      <c r="AF287" s="71"/>
      <c r="AG287" s="71"/>
      <c r="AH287" s="71"/>
      <c r="AI287" s="71"/>
      <c r="AJ287" s="71"/>
      <c r="AK287" s="71"/>
      <c r="AL287" s="71"/>
      <c r="AM287" s="71"/>
      <c r="AN287" s="71"/>
      <c r="AO287" s="71"/>
      <c r="AP287" s="71"/>
      <c r="AQ287" s="71"/>
      <c r="AR287" s="71"/>
      <c r="AS287" s="71"/>
      <c r="AT287" s="71"/>
      <c r="AU287" s="71"/>
    </row>
    <row r="288" spans="1:47" s="72" customFormat="1" ht="15" customHeight="1">
      <c r="A288" s="134" t="s">
        <v>5357</v>
      </c>
      <c r="B288" s="121" t="s">
        <v>5128</v>
      </c>
      <c r="C288" s="139" t="s">
        <v>5662</v>
      </c>
      <c r="D288" s="122">
        <v>2.59</v>
      </c>
      <c r="E288" s="141">
        <f t="shared" si="56"/>
        <v>1.036</v>
      </c>
      <c r="F288" s="123">
        <v>1.87</v>
      </c>
      <c r="G288" s="123">
        <v>0.55000000000000004</v>
      </c>
      <c r="H288" s="123">
        <v>7.25</v>
      </c>
      <c r="I288" s="123">
        <v>0.02</v>
      </c>
      <c r="J288" s="124">
        <v>12</v>
      </c>
      <c r="K288" s="123">
        <v>4</v>
      </c>
      <c r="L288" s="123">
        <v>1</v>
      </c>
      <c r="M288" s="123">
        <v>5.75</v>
      </c>
      <c r="N288" s="123">
        <v>0.18</v>
      </c>
      <c r="O288" s="125">
        <f t="shared" si="53"/>
        <v>23</v>
      </c>
      <c r="P288" s="124"/>
      <c r="Q288" s="123"/>
      <c r="R288" s="123"/>
      <c r="S288" s="123"/>
      <c r="T288" s="123"/>
      <c r="U288" s="125">
        <f t="shared" si="54"/>
        <v>0</v>
      </c>
      <c r="V288" s="126"/>
      <c r="W288" s="126"/>
      <c r="X288" s="126"/>
      <c r="Y288" s="126"/>
      <c r="Z288" s="127"/>
      <c r="AA288" s="126"/>
      <c r="AB288" s="128"/>
      <c r="AC288" s="129"/>
      <c r="AD288" s="129"/>
      <c r="AE288" s="71"/>
      <c r="AF288" s="71"/>
      <c r="AG288" s="71"/>
      <c r="AH288" s="71"/>
      <c r="AI288" s="71"/>
      <c r="AJ288" s="71"/>
      <c r="AK288" s="71"/>
      <c r="AL288" s="71"/>
      <c r="AM288" s="71"/>
      <c r="AN288" s="71"/>
      <c r="AO288" s="71"/>
      <c r="AP288" s="71"/>
      <c r="AQ288" s="71"/>
      <c r="AR288" s="71"/>
      <c r="AS288" s="71"/>
      <c r="AT288" s="71"/>
      <c r="AU288" s="71"/>
    </row>
    <row r="289" spans="1:47" ht="15" customHeight="1">
      <c r="A289" s="77" t="s">
        <v>4107</v>
      </c>
      <c r="B289" s="77" t="s">
        <v>4108</v>
      </c>
      <c r="C289" s="137" t="s">
        <v>5345</v>
      </c>
      <c r="D289" s="141">
        <v>15.04</v>
      </c>
      <c r="E289" s="141">
        <f t="shared" si="56"/>
        <v>6.016</v>
      </c>
      <c r="F289" s="78">
        <v>6.75</v>
      </c>
      <c r="G289" s="78">
        <v>0.5</v>
      </c>
      <c r="H289" s="78">
        <v>5</v>
      </c>
      <c r="I289" s="78">
        <v>0.14249999999999999</v>
      </c>
      <c r="J289" s="79">
        <v>6</v>
      </c>
      <c r="K289" s="78">
        <v>7.5</v>
      </c>
      <c r="L289" s="78">
        <v>5.5</v>
      </c>
      <c r="M289" s="78">
        <v>3.5</v>
      </c>
      <c r="N289" s="78">
        <v>15.36</v>
      </c>
      <c r="O289" s="80">
        <f t="shared" si="53"/>
        <v>144.375</v>
      </c>
      <c r="P289" s="79">
        <v>72</v>
      </c>
      <c r="Q289" s="78">
        <v>17</v>
      </c>
      <c r="R289" s="78">
        <v>14</v>
      </c>
      <c r="S289" s="78">
        <v>9</v>
      </c>
      <c r="T289" s="78">
        <v>12.75</v>
      </c>
      <c r="U289" s="80">
        <f t="shared" si="54"/>
        <v>1.2395833333333333</v>
      </c>
      <c r="V289" s="26"/>
      <c r="W289" s="26"/>
      <c r="X289" s="26"/>
      <c r="Y289" s="26"/>
      <c r="Z289" s="81" t="s">
        <v>26</v>
      </c>
      <c r="AA289" s="26"/>
      <c r="AB289" s="14"/>
      <c r="AC289" s="15"/>
      <c r="AD289" s="15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</row>
    <row r="290" spans="1:47" s="72" customFormat="1" ht="15" customHeight="1">
      <c r="A290" s="121" t="s">
        <v>5343</v>
      </c>
      <c r="B290" s="121" t="s">
        <v>5302</v>
      </c>
      <c r="C290" s="139" t="s">
        <v>5344</v>
      </c>
      <c r="D290" s="122">
        <v>15.04</v>
      </c>
      <c r="E290" s="141">
        <f t="shared" si="56"/>
        <v>6.016</v>
      </c>
      <c r="F290" s="123">
        <v>6.75</v>
      </c>
      <c r="G290" s="123">
        <v>0.5</v>
      </c>
      <c r="H290" s="123">
        <v>5</v>
      </c>
      <c r="I290" s="123">
        <v>0.14249999999999999</v>
      </c>
      <c r="J290" s="124">
        <v>6</v>
      </c>
      <c r="K290" s="123">
        <v>7.5</v>
      </c>
      <c r="L290" s="123">
        <v>5.5</v>
      </c>
      <c r="M290" s="123">
        <v>3.5</v>
      </c>
      <c r="N290" s="123">
        <v>15.36</v>
      </c>
      <c r="O290" s="125">
        <v>144.375</v>
      </c>
      <c r="P290" s="124">
        <v>72</v>
      </c>
      <c r="Q290" s="123">
        <v>17</v>
      </c>
      <c r="R290" s="123">
        <v>14</v>
      </c>
      <c r="S290" s="123">
        <v>9</v>
      </c>
      <c r="T290" s="123">
        <v>12.75</v>
      </c>
      <c r="U290" s="125">
        <v>1.2395833333333333</v>
      </c>
      <c r="V290" s="126"/>
      <c r="W290" s="126"/>
      <c r="X290" s="126"/>
      <c r="Y290" s="126"/>
      <c r="Z290" s="127" t="s">
        <v>26</v>
      </c>
      <c r="AA290" s="126"/>
      <c r="AB290" s="128"/>
      <c r="AC290" s="129"/>
      <c r="AD290" s="129"/>
      <c r="AE290" s="71"/>
      <c r="AF290" s="71"/>
      <c r="AG290" s="71"/>
      <c r="AH290" s="71"/>
      <c r="AI290" s="71"/>
      <c r="AJ290" s="71"/>
      <c r="AK290" s="71"/>
      <c r="AL290" s="71"/>
      <c r="AM290" s="71"/>
      <c r="AN290" s="71"/>
      <c r="AO290" s="71"/>
      <c r="AP290" s="71"/>
      <c r="AQ290" s="71"/>
      <c r="AR290" s="71"/>
      <c r="AS290" s="71"/>
      <c r="AT290" s="71"/>
      <c r="AU290" s="71"/>
    </row>
    <row r="291" spans="1:47" ht="15" customHeight="1">
      <c r="A291" s="104" t="s">
        <v>5346</v>
      </c>
      <c r="B291" s="77" t="s">
        <v>4109</v>
      </c>
      <c r="C291" s="137" t="s">
        <v>5347</v>
      </c>
      <c r="D291" s="141">
        <v>179.28</v>
      </c>
      <c r="E291" s="141">
        <f t="shared" si="56"/>
        <v>71.712000000000003</v>
      </c>
      <c r="F291" s="78">
        <v>3.5</v>
      </c>
      <c r="G291" s="78">
        <v>7</v>
      </c>
      <c r="H291" s="78">
        <v>16.5</v>
      </c>
      <c r="I291" s="78">
        <v>2</v>
      </c>
      <c r="J291" s="79">
        <v>72</v>
      </c>
      <c r="K291" s="78">
        <v>3.5</v>
      </c>
      <c r="L291" s="78">
        <v>6</v>
      </c>
      <c r="M291" s="78">
        <v>16.5</v>
      </c>
      <c r="N291" s="78">
        <v>3.1</v>
      </c>
      <c r="O291" s="80">
        <f t="shared" si="53"/>
        <v>346.5</v>
      </c>
      <c r="P291" s="79">
        <v>5</v>
      </c>
      <c r="Q291" s="78"/>
      <c r="R291" s="78"/>
      <c r="S291" s="78"/>
      <c r="T291" s="78"/>
      <c r="U291" s="80"/>
      <c r="V291" s="26"/>
      <c r="W291" s="26"/>
      <c r="X291" s="26"/>
      <c r="Y291" s="26"/>
      <c r="Z291" s="81" t="s">
        <v>26</v>
      </c>
      <c r="AA291" s="26"/>
      <c r="AB291" s="14"/>
      <c r="AC291" s="15"/>
      <c r="AD291" s="15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</row>
    <row r="292" spans="1:47" s="72" customFormat="1" ht="15" customHeight="1">
      <c r="A292" s="134" t="s">
        <v>5348</v>
      </c>
      <c r="B292" s="121" t="s">
        <v>5349</v>
      </c>
      <c r="C292" s="139" t="s">
        <v>5665</v>
      </c>
      <c r="D292" s="122">
        <v>179.28</v>
      </c>
      <c r="E292" s="141">
        <f t="shared" si="56"/>
        <v>71.712000000000003</v>
      </c>
      <c r="F292" s="123">
        <v>3.5</v>
      </c>
      <c r="G292" s="123">
        <v>7</v>
      </c>
      <c r="H292" s="123">
        <v>16.5</v>
      </c>
      <c r="I292" s="123">
        <v>2</v>
      </c>
      <c r="J292" s="124">
        <v>72</v>
      </c>
      <c r="K292" s="123">
        <v>3.5</v>
      </c>
      <c r="L292" s="123">
        <v>6</v>
      </c>
      <c r="M292" s="123">
        <v>16.5</v>
      </c>
      <c r="N292" s="123">
        <v>3.1</v>
      </c>
      <c r="O292" s="125">
        <f t="shared" ref="O292" si="59">K292*L292*M292</f>
        <v>346.5</v>
      </c>
      <c r="P292" s="124">
        <v>5</v>
      </c>
      <c r="Q292" s="123"/>
      <c r="R292" s="123"/>
      <c r="S292" s="123"/>
      <c r="T292" s="123"/>
      <c r="U292" s="125"/>
      <c r="V292" s="126"/>
      <c r="W292" s="126"/>
      <c r="X292" s="126"/>
      <c r="Y292" s="126"/>
      <c r="Z292" s="127" t="s">
        <v>26</v>
      </c>
      <c r="AA292" s="126"/>
      <c r="AB292" s="128"/>
      <c r="AC292" s="129"/>
      <c r="AD292" s="129"/>
      <c r="AE292" s="71"/>
      <c r="AF292" s="71"/>
      <c r="AG292" s="71"/>
      <c r="AH292" s="71"/>
      <c r="AI292" s="71"/>
      <c r="AJ292" s="71"/>
      <c r="AK292" s="71"/>
      <c r="AL292" s="71"/>
      <c r="AM292" s="71"/>
      <c r="AN292" s="71"/>
      <c r="AO292" s="71"/>
      <c r="AP292" s="71"/>
      <c r="AQ292" s="71"/>
      <c r="AR292" s="71"/>
      <c r="AS292" s="71"/>
      <c r="AT292" s="71"/>
      <c r="AU292" s="71"/>
    </row>
  </sheetData>
  <autoFilter ref="A2:AU291" xr:uid="{00000000-0001-0000-0400-000000000000}"/>
  <mergeCells count="5">
    <mergeCell ref="A1:C1"/>
    <mergeCell ref="F1:I1"/>
    <mergeCell ref="J1:O1"/>
    <mergeCell ref="P1:U1"/>
    <mergeCell ref="V1:Y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U18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3" sqref="E3:E181"/>
    </sheetView>
  </sheetViews>
  <sheetFormatPr defaultColWidth="12.75" defaultRowHeight="15" customHeight="1"/>
  <cols>
    <col min="1" max="1" width="14" customWidth="1"/>
    <col min="2" max="2" width="12.25" customWidth="1"/>
    <col min="3" max="3" width="38.5" customWidth="1"/>
  </cols>
  <sheetData>
    <row r="1" spans="1:47" ht="15" customHeight="1" thickBot="1">
      <c r="A1" s="174" t="s">
        <v>5092</v>
      </c>
      <c r="B1" s="182"/>
      <c r="C1" s="183"/>
      <c r="D1" s="140"/>
      <c r="E1" s="156"/>
      <c r="F1" s="167" t="s">
        <v>0</v>
      </c>
      <c r="G1" s="161"/>
      <c r="H1" s="161"/>
      <c r="I1" s="162"/>
      <c r="J1" s="167" t="s">
        <v>1</v>
      </c>
      <c r="K1" s="161"/>
      <c r="L1" s="161"/>
      <c r="M1" s="161"/>
      <c r="N1" s="161"/>
      <c r="O1" s="162"/>
      <c r="P1" s="167" t="s">
        <v>2</v>
      </c>
      <c r="Q1" s="161"/>
      <c r="R1" s="161"/>
      <c r="S1" s="161"/>
      <c r="T1" s="161"/>
      <c r="U1" s="162"/>
      <c r="V1" s="168" t="s">
        <v>3</v>
      </c>
      <c r="W1" s="161"/>
      <c r="X1" s="161"/>
      <c r="Y1" s="162"/>
      <c r="Z1" s="1" t="s">
        <v>4</v>
      </c>
      <c r="AA1" s="2"/>
      <c r="AB1" s="12"/>
      <c r="AC1" s="12"/>
      <c r="AD1" s="12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34" customFormat="1" ht="30" customHeight="1" thickBot="1">
      <c r="A2" s="75" t="s">
        <v>5</v>
      </c>
      <c r="B2" s="75" t="s">
        <v>6</v>
      </c>
      <c r="C2" s="75" t="s">
        <v>7</v>
      </c>
      <c r="D2" s="75" t="s">
        <v>8</v>
      </c>
      <c r="E2" s="75" t="s">
        <v>5825</v>
      </c>
      <c r="F2" s="75" t="s">
        <v>9</v>
      </c>
      <c r="G2" s="75" t="s">
        <v>10</v>
      </c>
      <c r="H2" s="75" t="s">
        <v>11</v>
      </c>
      <c r="I2" s="75" t="s">
        <v>12</v>
      </c>
      <c r="J2" s="75" t="s">
        <v>13</v>
      </c>
      <c r="K2" s="75" t="s">
        <v>9</v>
      </c>
      <c r="L2" s="75" t="s">
        <v>14</v>
      </c>
      <c r="M2" s="75" t="s">
        <v>11</v>
      </c>
      <c r="N2" s="75" t="s">
        <v>12</v>
      </c>
      <c r="O2" s="75" t="s">
        <v>15</v>
      </c>
      <c r="P2" s="75" t="s">
        <v>16</v>
      </c>
      <c r="Q2" s="75" t="s">
        <v>17</v>
      </c>
      <c r="R2" s="75" t="s">
        <v>18</v>
      </c>
      <c r="S2" s="75" t="s">
        <v>19</v>
      </c>
      <c r="T2" s="75" t="s">
        <v>12</v>
      </c>
      <c r="U2" s="75" t="s">
        <v>20</v>
      </c>
      <c r="V2" s="75" t="s">
        <v>11</v>
      </c>
      <c r="W2" s="75" t="s">
        <v>14</v>
      </c>
      <c r="X2" s="75" t="s">
        <v>9</v>
      </c>
      <c r="Y2" s="75" t="s">
        <v>21</v>
      </c>
      <c r="Z2" s="74"/>
      <c r="AA2" s="76" t="s">
        <v>22</v>
      </c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</row>
    <row r="3" spans="1:47" ht="15" customHeight="1">
      <c r="A3" s="77" t="s">
        <v>4373</v>
      </c>
      <c r="B3" s="77" t="s">
        <v>4374</v>
      </c>
      <c r="C3" s="137" t="s">
        <v>4375</v>
      </c>
      <c r="D3" s="141">
        <v>2.39</v>
      </c>
      <c r="E3" s="141">
        <f>D3*0.4</f>
        <v>0.95600000000000007</v>
      </c>
      <c r="F3" s="78">
        <v>0.57999999999999996</v>
      </c>
      <c r="G3" s="78">
        <v>0.625</v>
      </c>
      <c r="H3" s="78">
        <v>5.625</v>
      </c>
      <c r="I3" s="78">
        <v>0.02</v>
      </c>
      <c r="J3" s="79">
        <v>6</v>
      </c>
      <c r="K3" s="78">
        <v>0.63</v>
      </c>
      <c r="L3" s="78">
        <v>2.75</v>
      </c>
      <c r="M3" s="78">
        <v>5.25</v>
      </c>
      <c r="N3" s="78">
        <v>0.12</v>
      </c>
      <c r="O3" s="80">
        <f t="shared" ref="O3:O34" si="0">K3*L3*M3</f>
        <v>9.0956250000000001</v>
      </c>
      <c r="P3" s="79">
        <v>720</v>
      </c>
      <c r="Q3" s="78">
        <v>19</v>
      </c>
      <c r="R3" s="78">
        <v>10</v>
      </c>
      <c r="S3" s="78">
        <v>10</v>
      </c>
      <c r="T3" s="78">
        <v>17</v>
      </c>
      <c r="U3" s="80">
        <f t="shared" ref="U3:U34" si="1">Q3*R3*S3/1728</f>
        <v>1.099537037037037</v>
      </c>
      <c r="V3" s="26"/>
      <c r="W3" s="26"/>
      <c r="X3" s="26"/>
      <c r="Y3" s="26"/>
      <c r="Z3" s="81" t="s">
        <v>26</v>
      </c>
      <c r="AA3" s="26"/>
      <c r="AB3" s="82"/>
      <c r="AC3" s="83"/>
      <c r="AD3" s="84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15" customHeight="1">
      <c r="A4" s="77" t="s">
        <v>4370</v>
      </c>
      <c r="B4" s="77" t="s">
        <v>4371</v>
      </c>
      <c r="C4" s="137" t="s">
        <v>4372</v>
      </c>
      <c r="D4" s="141">
        <v>2.39</v>
      </c>
      <c r="E4" s="141">
        <f t="shared" ref="E4:E67" si="2">D4*0.4</f>
        <v>0.95600000000000007</v>
      </c>
      <c r="F4" s="78">
        <v>0.57999999999999996</v>
      </c>
      <c r="G4" s="78">
        <v>0.625</v>
      </c>
      <c r="H4" s="78">
        <v>5.625</v>
      </c>
      <c r="I4" s="78">
        <v>0.02</v>
      </c>
      <c r="J4" s="79">
        <v>6</v>
      </c>
      <c r="K4" s="78">
        <v>0.63</v>
      </c>
      <c r="L4" s="78">
        <v>2.75</v>
      </c>
      <c r="M4" s="78">
        <v>5.25</v>
      </c>
      <c r="N4" s="78">
        <v>0.12</v>
      </c>
      <c r="O4" s="80">
        <f t="shared" si="0"/>
        <v>9.0956250000000001</v>
      </c>
      <c r="P4" s="79">
        <v>720</v>
      </c>
      <c r="Q4" s="78">
        <v>19</v>
      </c>
      <c r="R4" s="78">
        <v>10</v>
      </c>
      <c r="S4" s="78">
        <v>10</v>
      </c>
      <c r="T4" s="78">
        <v>17</v>
      </c>
      <c r="U4" s="80">
        <f t="shared" si="1"/>
        <v>1.099537037037037</v>
      </c>
      <c r="V4" s="26"/>
      <c r="W4" s="26"/>
      <c r="X4" s="26"/>
      <c r="Y4" s="26"/>
      <c r="Z4" s="81" t="s">
        <v>26</v>
      </c>
      <c r="AA4" s="26"/>
      <c r="AB4" s="85"/>
      <c r="AC4" s="86"/>
      <c r="AD4" s="86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15" customHeight="1">
      <c r="A5" s="77" t="s">
        <v>4367</v>
      </c>
      <c r="B5" s="77" t="s">
        <v>4368</v>
      </c>
      <c r="C5" s="137" t="s">
        <v>4369</v>
      </c>
      <c r="D5" s="141">
        <v>2.39</v>
      </c>
      <c r="E5" s="141">
        <f t="shared" si="2"/>
        <v>0.95600000000000007</v>
      </c>
      <c r="F5" s="78">
        <v>0.57999999999999996</v>
      </c>
      <c r="G5" s="78">
        <v>0.625</v>
      </c>
      <c r="H5" s="78">
        <v>5.625</v>
      </c>
      <c r="I5" s="78">
        <v>0.02</v>
      </c>
      <c r="J5" s="79">
        <v>6</v>
      </c>
      <c r="K5" s="78">
        <v>0.63</v>
      </c>
      <c r="L5" s="78">
        <v>2.75</v>
      </c>
      <c r="M5" s="78">
        <v>5.25</v>
      </c>
      <c r="N5" s="78">
        <v>0.12</v>
      </c>
      <c r="O5" s="80">
        <f t="shared" si="0"/>
        <v>9.0956250000000001</v>
      </c>
      <c r="P5" s="79">
        <v>720</v>
      </c>
      <c r="Q5" s="78">
        <v>19</v>
      </c>
      <c r="R5" s="78">
        <v>10</v>
      </c>
      <c r="S5" s="78">
        <v>10</v>
      </c>
      <c r="T5" s="78">
        <v>17</v>
      </c>
      <c r="U5" s="80">
        <f t="shared" si="1"/>
        <v>1.099537037037037</v>
      </c>
      <c r="V5" s="26"/>
      <c r="W5" s="26"/>
      <c r="X5" s="26"/>
      <c r="Y5" s="26"/>
      <c r="Z5" s="81" t="s">
        <v>26</v>
      </c>
      <c r="AA5" s="26"/>
      <c r="AB5" s="14"/>
      <c r="AC5" s="15"/>
      <c r="AD5" s="15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ht="15" customHeight="1">
      <c r="A6" s="77" t="s">
        <v>4364</v>
      </c>
      <c r="B6" s="77" t="s">
        <v>4365</v>
      </c>
      <c r="C6" s="137" t="s">
        <v>4366</v>
      </c>
      <c r="D6" s="141">
        <v>2.39</v>
      </c>
      <c r="E6" s="141">
        <f t="shared" si="2"/>
        <v>0.95600000000000007</v>
      </c>
      <c r="F6" s="78">
        <v>0.57999999999999996</v>
      </c>
      <c r="G6" s="78">
        <v>0.625</v>
      </c>
      <c r="H6" s="78">
        <v>5.625</v>
      </c>
      <c r="I6" s="78">
        <v>0.02</v>
      </c>
      <c r="J6" s="79">
        <v>6</v>
      </c>
      <c r="K6" s="78">
        <v>0.63</v>
      </c>
      <c r="L6" s="78">
        <v>2.75</v>
      </c>
      <c r="M6" s="78">
        <v>5.25</v>
      </c>
      <c r="N6" s="78">
        <v>0.12</v>
      </c>
      <c r="O6" s="80">
        <f t="shared" si="0"/>
        <v>9.0956250000000001</v>
      </c>
      <c r="P6" s="79">
        <v>720</v>
      </c>
      <c r="Q6" s="78">
        <v>19</v>
      </c>
      <c r="R6" s="78">
        <v>10</v>
      </c>
      <c r="S6" s="78">
        <v>10</v>
      </c>
      <c r="T6" s="78">
        <v>17</v>
      </c>
      <c r="U6" s="80">
        <f t="shared" si="1"/>
        <v>1.099537037037037</v>
      </c>
      <c r="V6" s="26"/>
      <c r="W6" s="26"/>
      <c r="X6" s="26"/>
      <c r="Y6" s="26"/>
      <c r="Z6" s="81" t="s">
        <v>26</v>
      </c>
      <c r="AA6" s="26"/>
      <c r="AB6" s="14"/>
      <c r="AC6" s="15"/>
      <c r="AD6" s="15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15" customHeight="1">
      <c r="A7" s="77" t="s">
        <v>4361</v>
      </c>
      <c r="B7" s="77" t="s">
        <v>4362</v>
      </c>
      <c r="C7" s="137" t="s">
        <v>4363</v>
      </c>
      <c r="D7" s="141">
        <v>2.39</v>
      </c>
      <c r="E7" s="141">
        <f t="shared" si="2"/>
        <v>0.95600000000000007</v>
      </c>
      <c r="F7" s="78">
        <v>0.57999999999999996</v>
      </c>
      <c r="G7" s="78">
        <v>0.625</v>
      </c>
      <c r="H7" s="78">
        <v>5.625</v>
      </c>
      <c r="I7" s="78">
        <v>0.02</v>
      </c>
      <c r="J7" s="79">
        <v>6</v>
      </c>
      <c r="K7" s="78">
        <v>0.63</v>
      </c>
      <c r="L7" s="78">
        <v>2.75</v>
      </c>
      <c r="M7" s="78">
        <v>5.25</v>
      </c>
      <c r="N7" s="78">
        <v>0.12</v>
      </c>
      <c r="O7" s="80">
        <f t="shared" si="0"/>
        <v>9.0956250000000001</v>
      </c>
      <c r="P7" s="79">
        <v>720</v>
      </c>
      <c r="Q7" s="78">
        <v>19</v>
      </c>
      <c r="R7" s="78">
        <v>10</v>
      </c>
      <c r="S7" s="78">
        <v>10</v>
      </c>
      <c r="T7" s="78">
        <v>17</v>
      </c>
      <c r="U7" s="80">
        <f t="shared" si="1"/>
        <v>1.099537037037037</v>
      </c>
      <c r="V7" s="26"/>
      <c r="W7" s="26"/>
      <c r="X7" s="26"/>
      <c r="Y7" s="26"/>
      <c r="Z7" s="81" t="s">
        <v>26</v>
      </c>
      <c r="AA7" s="26"/>
      <c r="AB7" s="14"/>
      <c r="AC7" s="15"/>
      <c r="AD7" s="15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ht="15" customHeight="1">
      <c r="A8" s="77" t="s">
        <v>4358</v>
      </c>
      <c r="B8" s="77" t="s">
        <v>4359</v>
      </c>
      <c r="C8" s="137" t="s">
        <v>4360</v>
      </c>
      <c r="D8" s="141">
        <v>2.39</v>
      </c>
      <c r="E8" s="141">
        <f t="shared" si="2"/>
        <v>0.95600000000000007</v>
      </c>
      <c r="F8" s="78">
        <v>0.57999999999999996</v>
      </c>
      <c r="G8" s="78">
        <v>0.625</v>
      </c>
      <c r="H8" s="78">
        <v>5.625</v>
      </c>
      <c r="I8" s="78">
        <v>0.02</v>
      </c>
      <c r="J8" s="79">
        <v>6</v>
      </c>
      <c r="K8" s="78">
        <v>0.63</v>
      </c>
      <c r="L8" s="78">
        <v>2.75</v>
      </c>
      <c r="M8" s="78">
        <v>5.25</v>
      </c>
      <c r="N8" s="78">
        <v>0.12</v>
      </c>
      <c r="O8" s="80">
        <f t="shared" si="0"/>
        <v>9.0956250000000001</v>
      </c>
      <c r="P8" s="79">
        <v>720</v>
      </c>
      <c r="Q8" s="78">
        <v>19</v>
      </c>
      <c r="R8" s="78">
        <v>10</v>
      </c>
      <c r="S8" s="78">
        <v>10</v>
      </c>
      <c r="T8" s="78">
        <v>17</v>
      </c>
      <c r="U8" s="80">
        <f t="shared" si="1"/>
        <v>1.099537037037037</v>
      </c>
      <c r="V8" s="26"/>
      <c r="W8" s="26"/>
      <c r="X8" s="26"/>
      <c r="Y8" s="26"/>
      <c r="Z8" s="81" t="s">
        <v>26</v>
      </c>
      <c r="AA8" s="26"/>
      <c r="AB8" s="14"/>
      <c r="AC8" s="15"/>
      <c r="AD8" s="15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5" customHeight="1">
      <c r="A9" s="77" t="s">
        <v>4355</v>
      </c>
      <c r="B9" s="77" t="s">
        <v>4356</v>
      </c>
      <c r="C9" s="137" t="s">
        <v>4357</v>
      </c>
      <c r="D9" s="141">
        <v>2.39</v>
      </c>
      <c r="E9" s="141">
        <f t="shared" si="2"/>
        <v>0.95600000000000007</v>
      </c>
      <c r="F9" s="78">
        <v>0.57999999999999996</v>
      </c>
      <c r="G9" s="78">
        <v>0.625</v>
      </c>
      <c r="H9" s="78">
        <v>5.625</v>
      </c>
      <c r="I9" s="78">
        <v>0.02</v>
      </c>
      <c r="J9" s="79">
        <v>6</v>
      </c>
      <c r="K9" s="78">
        <v>0.63</v>
      </c>
      <c r="L9" s="78">
        <v>2.75</v>
      </c>
      <c r="M9" s="78">
        <v>5.25</v>
      </c>
      <c r="N9" s="78">
        <v>0.12</v>
      </c>
      <c r="O9" s="80">
        <f t="shared" si="0"/>
        <v>9.0956250000000001</v>
      </c>
      <c r="P9" s="79">
        <v>720</v>
      </c>
      <c r="Q9" s="78">
        <v>19</v>
      </c>
      <c r="R9" s="78">
        <v>10</v>
      </c>
      <c r="S9" s="78">
        <v>10</v>
      </c>
      <c r="T9" s="78">
        <v>17</v>
      </c>
      <c r="U9" s="80">
        <f t="shared" si="1"/>
        <v>1.099537037037037</v>
      </c>
      <c r="V9" s="26"/>
      <c r="W9" s="26"/>
      <c r="X9" s="26"/>
      <c r="Y9" s="26"/>
      <c r="Z9" s="81" t="s">
        <v>26</v>
      </c>
      <c r="AA9" s="26"/>
      <c r="AB9" s="14"/>
      <c r="AC9" s="15"/>
      <c r="AD9" s="15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" customHeight="1">
      <c r="A10" s="77" t="s">
        <v>4394</v>
      </c>
      <c r="B10" s="77" t="s">
        <v>4395</v>
      </c>
      <c r="C10" s="137" t="s">
        <v>4396</v>
      </c>
      <c r="D10" s="141">
        <v>2.4900000000000002</v>
      </c>
      <c r="E10" s="141">
        <f t="shared" si="2"/>
        <v>0.99600000000000011</v>
      </c>
      <c r="F10" s="78">
        <v>1.875</v>
      </c>
      <c r="G10" s="78">
        <v>0.75</v>
      </c>
      <c r="H10" s="78">
        <v>7.5</v>
      </c>
      <c r="I10" s="78">
        <v>3.3000000000000002E-2</v>
      </c>
      <c r="J10" s="79">
        <v>12</v>
      </c>
      <c r="K10" s="78">
        <v>2.5</v>
      </c>
      <c r="L10" s="78">
        <v>4</v>
      </c>
      <c r="M10" s="78">
        <v>7.5</v>
      </c>
      <c r="N10" s="78">
        <v>0.46100000000000002</v>
      </c>
      <c r="O10" s="80">
        <f t="shared" si="0"/>
        <v>75</v>
      </c>
      <c r="P10" s="79">
        <v>144</v>
      </c>
      <c r="Q10" s="78">
        <v>10</v>
      </c>
      <c r="R10" s="78">
        <v>14</v>
      </c>
      <c r="S10" s="78">
        <v>10</v>
      </c>
      <c r="T10" s="78">
        <v>6.05</v>
      </c>
      <c r="U10" s="80">
        <f t="shared" si="1"/>
        <v>0.81018518518518523</v>
      </c>
      <c r="V10" s="26"/>
      <c r="W10" s="26"/>
      <c r="X10" s="26"/>
      <c r="Y10" s="26"/>
      <c r="Z10" s="81" t="s">
        <v>26</v>
      </c>
      <c r="AA10" s="26"/>
      <c r="AB10" s="14"/>
      <c r="AC10" s="15"/>
      <c r="AD10" s="15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 ht="15" customHeight="1">
      <c r="A11" s="77" t="s">
        <v>4391</v>
      </c>
      <c r="B11" s="77" t="s">
        <v>4392</v>
      </c>
      <c r="C11" s="137" t="s">
        <v>4393</v>
      </c>
      <c r="D11" s="141">
        <v>2.4900000000000002</v>
      </c>
      <c r="E11" s="141">
        <f t="shared" si="2"/>
        <v>0.99600000000000011</v>
      </c>
      <c r="F11" s="78">
        <v>1.875</v>
      </c>
      <c r="G11" s="78">
        <v>0.75</v>
      </c>
      <c r="H11" s="78">
        <v>7.5</v>
      </c>
      <c r="I11" s="78">
        <v>3.3000000000000002E-2</v>
      </c>
      <c r="J11" s="79">
        <v>12</v>
      </c>
      <c r="K11" s="78">
        <v>2.5</v>
      </c>
      <c r="L11" s="78">
        <v>4</v>
      </c>
      <c r="M11" s="78">
        <v>7.5</v>
      </c>
      <c r="N11" s="78">
        <v>0.46100000000000002</v>
      </c>
      <c r="O11" s="80">
        <f t="shared" si="0"/>
        <v>75</v>
      </c>
      <c r="P11" s="79">
        <v>144</v>
      </c>
      <c r="Q11" s="78">
        <v>10</v>
      </c>
      <c r="R11" s="78">
        <v>14</v>
      </c>
      <c r="S11" s="78">
        <v>10</v>
      </c>
      <c r="T11" s="78">
        <v>6.05</v>
      </c>
      <c r="U11" s="80">
        <f t="shared" si="1"/>
        <v>0.81018518518518523</v>
      </c>
      <c r="V11" s="26"/>
      <c r="W11" s="26"/>
      <c r="X11" s="26"/>
      <c r="Y11" s="26"/>
      <c r="Z11" s="81" t="s">
        <v>26</v>
      </c>
      <c r="AA11" s="26"/>
      <c r="AB11" s="14"/>
      <c r="AC11" s="15"/>
      <c r="AD11" s="15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" customHeight="1">
      <c r="A12" s="77" t="s">
        <v>4388</v>
      </c>
      <c r="B12" s="77" t="s">
        <v>4389</v>
      </c>
      <c r="C12" s="137" t="s">
        <v>4390</v>
      </c>
      <c r="D12" s="141">
        <v>2.4900000000000002</v>
      </c>
      <c r="E12" s="141">
        <f t="shared" si="2"/>
        <v>0.99600000000000011</v>
      </c>
      <c r="F12" s="78">
        <v>1.875</v>
      </c>
      <c r="G12" s="78">
        <v>0.75</v>
      </c>
      <c r="H12" s="78">
        <v>7.5</v>
      </c>
      <c r="I12" s="78">
        <v>3.3000000000000002E-2</v>
      </c>
      <c r="J12" s="79">
        <v>12</v>
      </c>
      <c r="K12" s="78">
        <v>2.5</v>
      </c>
      <c r="L12" s="78">
        <v>4</v>
      </c>
      <c r="M12" s="78">
        <v>7.5</v>
      </c>
      <c r="N12" s="78">
        <v>0.46100000000000002</v>
      </c>
      <c r="O12" s="80">
        <f t="shared" si="0"/>
        <v>75</v>
      </c>
      <c r="P12" s="79">
        <v>144</v>
      </c>
      <c r="Q12" s="78">
        <v>10</v>
      </c>
      <c r="R12" s="78">
        <v>14</v>
      </c>
      <c r="S12" s="78">
        <v>10</v>
      </c>
      <c r="T12" s="78">
        <v>6.05</v>
      </c>
      <c r="U12" s="80">
        <f t="shared" si="1"/>
        <v>0.81018518518518523</v>
      </c>
      <c r="V12" s="26"/>
      <c r="W12" s="26"/>
      <c r="X12" s="26"/>
      <c r="Y12" s="26"/>
      <c r="Z12" s="81" t="s">
        <v>26</v>
      </c>
      <c r="AA12" s="26"/>
      <c r="AB12" s="14"/>
      <c r="AC12" s="15"/>
      <c r="AD12" s="15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ht="15" customHeight="1">
      <c r="A13" s="77" t="s">
        <v>4385</v>
      </c>
      <c r="B13" s="77" t="s">
        <v>4386</v>
      </c>
      <c r="C13" s="137" t="s">
        <v>4387</v>
      </c>
      <c r="D13" s="141">
        <v>2.4900000000000002</v>
      </c>
      <c r="E13" s="141">
        <f t="shared" si="2"/>
        <v>0.99600000000000011</v>
      </c>
      <c r="F13" s="78">
        <v>1.875</v>
      </c>
      <c r="G13" s="78">
        <v>0.75</v>
      </c>
      <c r="H13" s="78">
        <v>7.5</v>
      </c>
      <c r="I13" s="78">
        <v>3.3000000000000002E-2</v>
      </c>
      <c r="J13" s="79">
        <v>12</v>
      </c>
      <c r="K13" s="78">
        <v>2.5</v>
      </c>
      <c r="L13" s="78">
        <v>4</v>
      </c>
      <c r="M13" s="78">
        <v>7.5</v>
      </c>
      <c r="N13" s="78">
        <v>0.46100000000000002</v>
      </c>
      <c r="O13" s="80">
        <f t="shared" si="0"/>
        <v>75</v>
      </c>
      <c r="P13" s="79">
        <v>144</v>
      </c>
      <c r="Q13" s="78">
        <v>10</v>
      </c>
      <c r="R13" s="78">
        <v>14</v>
      </c>
      <c r="S13" s="78">
        <v>10</v>
      </c>
      <c r="T13" s="78">
        <v>6.05</v>
      </c>
      <c r="U13" s="80">
        <f t="shared" si="1"/>
        <v>0.81018518518518523</v>
      </c>
      <c r="V13" s="26"/>
      <c r="W13" s="26"/>
      <c r="X13" s="26"/>
      <c r="Y13" s="26"/>
      <c r="Z13" s="81" t="s">
        <v>26</v>
      </c>
      <c r="AA13" s="26"/>
      <c r="AB13" s="14"/>
      <c r="AC13" s="15"/>
      <c r="AD13" s="15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 ht="15" customHeight="1">
      <c r="A14" s="77" t="s">
        <v>4382</v>
      </c>
      <c r="B14" s="77" t="s">
        <v>4383</v>
      </c>
      <c r="C14" s="137" t="s">
        <v>4384</v>
      </c>
      <c r="D14" s="141">
        <v>2.4900000000000002</v>
      </c>
      <c r="E14" s="141">
        <f t="shared" si="2"/>
        <v>0.99600000000000011</v>
      </c>
      <c r="F14" s="78">
        <v>1.875</v>
      </c>
      <c r="G14" s="78">
        <v>0.75</v>
      </c>
      <c r="H14" s="78">
        <v>7.5</v>
      </c>
      <c r="I14" s="78">
        <v>3.3000000000000002E-2</v>
      </c>
      <c r="J14" s="79">
        <v>12</v>
      </c>
      <c r="K14" s="78">
        <v>2.5</v>
      </c>
      <c r="L14" s="78">
        <v>4</v>
      </c>
      <c r="M14" s="78">
        <v>7.5</v>
      </c>
      <c r="N14" s="78">
        <v>0.46100000000000002</v>
      </c>
      <c r="O14" s="80">
        <f t="shared" si="0"/>
        <v>75</v>
      </c>
      <c r="P14" s="79">
        <v>144</v>
      </c>
      <c r="Q14" s="78">
        <v>10</v>
      </c>
      <c r="R14" s="78">
        <v>14</v>
      </c>
      <c r="S14" s="78">
        <v>10</v>
      </c>
      <c r="T14" s="78">
        <v>6.05</v>
      </c>
      <c r="U14" s="80">
        <f t="shared" si="1"/>
        <v>0.81018518518518523</v>
      </c>
      <c r="V14" s="26"/>
      <c r="W14" s="26"/>
      <c r="X14" s="26"/>
      <c r="Y14" s="26"/>
      <c r="Z14" s="81" t="s">
        <v>26</v>
      </c>
      <c r="AA14" s="26"/>
      <c r="AB14" s="14"/>
      <c r="AC14" s="15"/>
      <c r="AD14" s="15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5" customHeight="1">
      <c r="A15" s="77" t="s">
        <v>4379</v>
      </c>
      <c r="B15" s="77" t="s">
        <v>4380</v>
      </c>
      <c r="C15" s="137" t="s">
        <v>4381</v>
      </c>
      <c r="D15" s="141">
        <v>2.4900000000000002</v>
      </c>
      <c r="E15" s="141">
        <f t="shared" si="2"/>
        <v>0.99600000000000011</v>
      </c>
      <c r="F15" s="78">
        <v>1.875</v>
      </c>
      <c r="G15" s="78">
        <v>0.75</v>
      </c>
      <c r="H15" s="78">
        <v>7.5</v>
      </c>
      <c r="I15" s="78">
        <v>3.3000000000000002E-2</v>
      </c>
      <c r="J15" s="79">
        <v>12</v>
      </c>
      <c r="K15" s="78">
        <v>2.5</v>
      </c>
      <c r="L15" s="78">
        <v>4</v>
      </c>
      <c r="M15" s="78">
        <v>7.5</v>
      </c>
      <c r="N15" s="78">
        <v>0.46100000000000002</v>
      </c>
      <c r="O15" s="80">
        <f t="shared" si="0"/>
        <v>75</v>
      </c>
      <c r="P15" s="79">
        <v>144</v>
      </c>
      <c r="Q15" s="78">
        <v>10</v>
      </c>
      <c r="R15" s="78">
        <v>14</v>
      </c>
      <c r="S15" s="78">
        <v>10</v>
      </c>
      <c r="T15" s="78">
        <v>6.05</v>
      </c>
      <c r="U15" s="80">
        <f t="shared" si="1"/>
        <v>0.81018518518518523</v>
      </c>
      <c r="V15" s="26"/>
      <c r="W15" s="26"/>
      <c r="X15" s="26"/>
      <c r="Y15" s="26"/>
      <c r="Z15" s="81" t="s">
        <v>26</v>
      </c>
      <c r="AA15" s="26"/>
      <c r="AB15" s="14"/>
      <c r="AC15" s="15"/>
      <c r="AD15" s="15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ht="15" customHeight="1">
      <c r="A16" s="77" t="s">
        <v>4376</v>
      </c>
      <c r="B16" s="77" t="s">
        <v>4377</v>
      </c>
      <c r="C16" s="137" t="s">
        <v>4378</v>
      </c>
      <c r="D16" s="141">
        <v>2.4900000000000002</v>
      </c>
      <c r="E16" s="141">
        <f t="shared" si="2"/>
        <v>0.99600000000000011</v>
      </c>
      <c r="F16" s="78">
        <v>1.875</v>
      </c>
      <c r="G16" s="78">
        <v>0.75</v>
      </c>
      <c r="H16" s="78">
        <v>7.5</v>
      </c>
      <c r="I16" s="78">
        <v>3.3000000000000002E-2</v>
      </c>
      <c r="J16" s="79">
        <v>12</v>
      </c>
      <c r="K16" s="78">
        <v>2.5</v>
      </c>
      <c r="L16" s="78">
        <v>4</v>
      </c>
      <c r="M16" s="78">
        <v>7.5</v>
      </c>
      <c r="N16" s="78">
        <v>0.46100000000000002</v>
      </c>
      <c r="O16" s="80">
        <f t="shared" si="0"/>
        <v>75</v>
      </c>
      <c r="P16" s="79">
        <v>144</v>
      </c>
      <c r="Q16" s="78">
        <v>10</v>
      </c>
      <c r="R16" s="78">
        <v>14</v>
      </c>
      <c r="S16" s="78">
        <v>10</v>
      </c>
      <c r="T16" s="78">
        <v>6.05</v>
      </c>
      <c r="U16" s="80">
        <f t="shared" si="1"/>
        <v>0.81018518518518523</v>
      </c>
      <c r="V16" s="26"/>
      <c r="W16" s="26"/>
      <c r="X16" s="26"/>
      <c r="Y16" s="26"/>
      <c r="Z16" s="81" t="s">
        <v>26</v>
      </c>
      <c r="AA16" s="26"/>
      <c r="AB16" s="14"/>
      <c r="AC16" s="15"/>
      <c r="AD16" s="15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ht="15" customHeight="1">
      <c r="A17" s="77" t="s">
        <v>4397</v>
      </c>
      <c r="B17" s="77" t="s">
        <v>4398</v>
      </c>
      <c r="C17" s="137" t="s">
        <v>4399</v>
      </c>
      <c r="D17" s="141">
        <v>9.66</v>
      </c>
      <c r="E17" s="141">
        <f t="shared" si="2"/>
        <v>3.8640000000000003</v>
      </c>
      <c r="F17" s="78">
        <v>3.25</v>
      </c>
      <c r="G17" s="78">
        <v>0.75</v>
      </c>
      <c r="H17" s="78">
        <v>7.25</v>
      </c>
      <c r="I17" s="78">
        <v>0.11</v>
      </c>
      <c r="J17" s="79">
        <v>6</v>
      </c>
      <c r="K17" s="78">
        <v>4</v>
      </c>
      <c r="L17" s="78">
        <v>4.5</v>
      </c>
      <c r="M17" s="78">
        <v>7.5</v>
      </c>
      <c r="N17" s="78">
        <v>0.8</v>
      </c>
      <c r="O17" s="80">
        <f t="shared" si="0"/>
        <v>135</v>
      </c>
      <c r="P17" s="79">
        <v>36</v>
      </c>
      <c r="Q17" s="78">
        <v>10</v>
      </c>
      <c r="R17" s="78">
        <v>14</v>
      </c>
      <c r="S17" s="78">
        <v>10</v>
      </c>
      <c r="T17" s="78">
        <v>10</v>
      </c>
      <c r="U17" s="80">
        <f t="shared" si="1"/>
        <v>0.81018518518518523</v>
      </c>
      <c r="V17" s="26"/>
      <c r="W17" s="26"/>
      <c r="X17" s="26"/>
      <c r="Y17" s="26"/>
      <c r="Z17" s="81" t="s">
        <v>26</v>
      </c>
      <c r="AA17" s="26"/>
      <c r="AB17" s="14"/>
      <c r="AC17" s="15"/>
      <c r="AD17" s="15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 ht="15" customHeight="1">
      <c r="A18" s="77" t="s">
        <v>4400</v>
      </c>
      <c r="B18" s="77" t="s">
        <v>4401</v>
      </c>
      <c r="C18" s="137" t="s">
        <v>4402</v>
      </c>
      <c r="D18" s="141">
        <v>19.22</v>
      </c>
      <c r="E18" s="141">
        <f t="shared" si="2"/>
        <v>7.6879999999999997</v>
      </c>
      <c r="F18" s="78">
        <v>3.625</v>
      </c>
      <c r="G18" s="78">
        <v>0.75</v>
      </c>
      <c r="H18" s="78">
        <v>7</v>
      </c>
      <c r="I18" s="78">
        <v>0.22</v>
      </c>
      <c r="J18" s="79">
        <v>12</v>
      </c>
      <c r="K18" s="78">
        <v>4</v>
      </c>
      <c r="L18" s="78">
        <v>7.25</v>
      </c>
      <c r="M18" s="78">
        <v>5.75</v>
      </c>
      <c r="N18" s="78">
        <v>2.7</v>
      </c>
      <c r="O18" s="80">
        <f t="shared" si="0"/>
        <v>166.75</v>
      </c>
      <c r="P18" s="79">
        <v>72</v>
      </c>
      <c r="Q18" s="78">
        <v>19</v>
      </c>
      <c r="R18" s="78">
        <v>10.75</v>
      </c>
      <c r="S18" s="78">
        <v>10</v>
      </c>
      <c r="T18" s="78">
        <v>17</v>
      </c>
      <c r="U18" s="80">
        <f t="shared" si="1"/>
        <v>1.1820023148148149</v>
      </c>
      <c r="V18" s="26"/>
      <c r="W18" s="26"/>
      <c r="X18" s="26"/>
      <c r="Y18" s="26"/>
      <c r="Z18" s="81" t="s">
        <v>26</v>
      </c>
      <c r="AA18" s="26"/>
      <c r="AB18" s="14"/>
      <c r="AC18" s="15"/>
      <c r="AD18" s="15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 ht="15" customHeight="1">
      <c r="A19" s="77" t="s">
        <v>4403</v>
      </c>
      <c r="B19" s="77" t="s">
        <v>4404</v>
      </c>
      <c r="C19" s="137" t="s">
        <v>4405</v>
      </c>
      <c r="D19" s="141">
        <v>344.16</v>
      </c>
      <c r="E19" s="141">
        <f t="shared" si="2"/>
        <v>137.66400000000002</v>
      </c>
      <c r="F19" s="78">
        <v>425</v>
      </c>
      <c r="G19" s="78">
        <v>8.5</v>
      </c>
      <c r="H19" s="78">
        <v>196</v>
      </c>
      <c r="I19" s="78">
        <v>5.5</v>
      </c>
      <c r="J19" s="79">
        <v>1</v>
      </c>
      <c r="K19" s="78">
        <v>4.25</v>
      </c>
      <c r="L19" s="78">
        <v>8.5</v>
      </c>
      <c r="M19" s="78">
        <v>19</v>
      </c>
      <c r="N19" s="78">
        <v>5.5</v>
      </c>
      <c r="O19" s="80">
        <f t="shared" si="0"/>
        <v>686.375</v>
      </c>
      <c r="P19" s="79">
        <v>1</v>
      </c>
      <c r="Q19" s="78">
        <v>18</v>
      </c>
      <c r="R19" s="78">
        <v>10</v>
      </c>
      <c r="S19" s="78">
        <v>8</v>
      </c>
      <c r="T19" s="78">
        <v>6</v>
      </c>
      <c r="U19" s="80">
        <f t="shared" si="1"/>
        <v>0.83333333333333337</v>
      </c>
      <c r="V19" s="26"/>
      <c r="W19" s="26"/>
      <c r="X19" s="26"/>
      <c r="Y19" s="26"/>
      <c r="Z19" s="81" t="s">
        <v>26</v>
      </c>
      <c r="AA19" s="26"/>
      <c r="AB19" s="14"/>
      <c r="AC19" s="15"/>
      <c r="AD19" s="15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 ht="15" customHeight="1">
      <c r="A20" s="87" t="s">
        <v>4520</v>
      </c>
      <c r="B20" s="77" t="s">
        <v>4521</v>
      </c>
      <c r="C20" s="137" t="s">
        <v>4522</v>
      </c>
      <c r="D20" s="141">
        <v>3.49</v>
      </c>
      <c r="E20" s="141">
        <f t="shared" si="2"/>
        <v>1.3960000000000001</v>
      </c>
      <c r="F20" s="78">
        <v>0.375</v>
      </c>
      <c r="G20" s="78">
        <v>0.375</v>
      </c>
      <c r="H20" s="78">
        <v>5.5250000000000004</v>
      </c>
      <c r="I20" s="78">
        <v>0.03</v>
      </c>
      <c r="J20" s="79">
        <v>3</v>
      </c>
      <c r="K20" s="78">
        <v>1.75</v>
      </c>
      <c r="L20" s="78">
        <v>0.5</v>
      </c>
      <c r="M20" s="78">
        <v>5.75</v>
      </c>
      <c r="N20" s="78">
        <v>0.1</v>
      </c>
      <c r="O20" s="80">
        <f t="shared" si="0"/>
        <v>5.03125</v>
      </c>
      <c r="P20" s="79">
        <v>144</v>
      </c>
      <c r="Q20" s="78">
        <v>11.25</v>
      </c>
      <c r="R20" s="78">
        <v>6.38</v>
      </c>
      <c r="S20" s="78">
        <v>5.5</v>
      </c>
      <c r="T20" s="78">
        <v>4.5</v>
      </c>
      <c r="U20" s="80">
        <f t="shared" si="1"/>
        <v>0.22845052083333336</v>
      </c>
      <c r="V20" s="26"/>
      <c r="W20" s="26"/>
      <c r="X20" s="26"/>
      <c r="Y20" s="26"/>
      <c r="Z20" s="81" t="s">
        <v>26</v>
      </c>
      <c r="AA20" s="26"/>
      <c r="AB20" s="14"/>
      <c r="AC20" s="15"/>
      <c r="AD20" s="15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 ht="15" customHeight="1">
      <c r="A21" s="87" t="s">
        <v>4685</v>
      </c>
      <c r="B21" s="88" t="s">
        <v>4686</v>
      </c>
      <c r="C21" s="137" t="s">
        <v>4687</v>
      </c>
      <c r="D21" s="141">
        <v>3.49</v>
      </c>
      <c r="E21" s="141">
        <f t="shared" si="2"/>
        <v>1.3960000000000001</v>
      </c>
      <c r="F21" s="78">
        <v>0.375</v>
      </c>
      <c r="G21" s="78">
        <v>0.375</v>
      </c>
      <c r="H21" s="78">
        <v>5.5250000000000004</v>
      </c>
      <c r="I21" s="78">
        <v>0.03</v>
      </c>
      <c r="J21" s="79">
        <v>3</v>
      </c>
      <c r="K21" s="78">
        <v>1.75</v>
      </c>
      <c r="L21" s="78">
        <v>0.5</v>
      </c>
      <c r="M21" s="78">
        <v>5.75</v>
      </c>
      <c r="N21" s="78">
        <v>0.1</v>
      </c>
      <c r="O21" s="80">
        <f t="shared" si="0"/>
        <v>5.03125</v>
      </c>
      <c r="P21" s="79">
        <v>144</v>
      </c>
      <c r="Q21" s="78">
        <v>11.25</v>
      </c>
      <c r="R21" s="78">
        <v>6.38</v>
      </c>
      <c r="S21" s="78">
        <v>5.5</v>
      </c>
      <c r="T21" s="78">
        <v>4.5</v>
      </c>
      <c r="U21" s="80">
        <f t="shared" si="1"/>
        <v>0.22845052083333336</v>
      </c>
      <c r="V21" s="26"/>
      <c r="W21" s="26"/>
      <c r="X21" s="26"/>
      <c r="Y21" s="26"/>
      <c r="Z21" s="81" t="s">
        <v>26</v>
      </c>
      <c r="AA21" s="26"/>
      <c r="AB21" s="14"/>
      <c r="AC21" s="15"/>
      <c r="AD21" s="15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 ht="15" customHeight="1">
      <c r="A22" s="87" t="s">
        <v>4412</v>
      </c>
      <c r="B22" s="88" t="s">
        <v>4413</v>
      </c>
      <c r="C22" s="137" t="s">
        <v>4414</v>
      </c>
      <c r="D22" s="141">
        <v>3.49</v>
      </c>
      <c r="E22" s="141">
        <f t="shared" si="2"/>
        <v>1.3960000000000001</v>
      </c>
      <c r="F22" s="78">
        <v>0.375</v>
      </c>
      <c r="G22" s="78">
        <v>0.375</v>
      </c>
      <c r="H22" s="78">
        <v>5.5250000000000004</v>
      </c>
      <c r="I22" s="78">
        <v>0.03</v>
      </c>
      <c r="J22" s="79">
        <v>3</v>
      </c>
      <c r="K22" s="78">
        <v>1.75</v>
      </c>
      <c r="L22" s="78">
        <v>0.5</v>
      </c>
      <c r="M22" s="78">
        <v>5.75</v>
      </c>
      <c r="N22" s="78">
        <v>0.1</v>
      </c>
      <c r="O22" s="80">
        <f t="shared" si="0"/>
        <v>5.03125</v>
      </c>
      <c r="P22" s="79">
        <v>144</v>
      </c>
      <c r="Q22" s="78">
        <v>11.25</v>
      </c>
      <c r="R22" s="78">
        <v>6.38</v>
      </c>
      <c r="S22" s="78">
        <v>5.5</v>
      </c>
      <c r="T22" s="78">
        <v>4.5</v>
      </c>
      <c r="U22" s="80">
        <f t="shared" si="1"/>
        <v>0.22845052083333336</v>
      </c>
      <c r="V22" s="26"/>
      <c r="W22" s="26"/>
      <c r="X22" s="26"/>
      <c r="Y22" s="26"/>
      <c r="Z22" s="81" t="s">
        <v>26</v>
      </c>
      <c r="AA22" s="26"/>
      <c r="AB22" s="14"/>
      <c r="AC22" s="15"/>
      <c r="AD22" s="15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 ht="15" customHeight="1">
      <c r="A23" s="87" t="s">
        <v>4475</v>
      </c>
      <c r="B23" s="88" t="s">
        <v>4476</v>
      </c>
      <c r="C23" s="137" t="s">
        <v>4477</v>
      </c>
      <c r="D23" s="141">
        <v>3.49</v>
      </c>
      <c r="E23" s="141">
        <f t="shared" si="2"/>
        <v>1.3960000000000001</v>
      </c>
      <c r="F23" s="78">
        <v>0.375</v>
      </c>
      <c r="G23" s="78">
        <v>0.375</v>
      </c>
      <c r="H23" s="78">
        <v>5.5250000000000004</v>
      </c>
      <c r="I23" s="78">
        <v>0.03</v>
      </c>
      <c r="J23" s="79">
        <v>3</v>
      </c>
      <c r="K23" s="78">
        <v>1.75</v>
      </c>
      <c r="L23" s="78">
        <v>0.5</v>
      </c>
      <c r="M23" s="78">
        <v>5.75</v>
      </c>
      <c r="N23" s="78">
        <v>0.1</v>
      </c>
      <c r="O23" s="80">
        <f t="shared" si="0"/>
        <v>5.03125</v>
      </c>
      <c r="P23" s="79">
        <v>144</v>
      </c>
      <c r="Q23" s="78">
        <v>11.25</v>
      </c>
      <c r="R23" s="78">
        <v>6.38</v>
      </c>
      <c r="S23" s="78">
        <v>5.5</v>
      </c>
      <c r="T23" s="78">
        <v>4.5</v>
      </c>
      <c r="U23" s="80">
        <f t="shared" si="1"/>
        <v>0.22845052083333336</v>
      </c>
      <c r="V23" s="26"/>
      <c r="W23" s="26"/>
      <c r="X23" s="26"/>
      <c r="Y23" s="26"/>
      <c r="Z23" s="81" t="s">
        <v>26</v>
      </c>
      <c r="AA23" s="26"/>
      <c r="AB23" s="14"/>
      <c r="AC23" s="15"/>
      <c r="AD23" s="15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 ht="15" customHeight="1">
      <c r="A24" s="87" t="s">
        <v>4679</v>
      </c>
      <c r="B24" s="88" t="s">
        <v>4680</v>
      </c>
      <c r="C24" s="137" t="s">
        <v>4681</v>
      </c>
      <c r="D24" s="141">
        <v>3.49</v>
      </c>
      <c r="E24" s="141">
        <f t="shared" si="2"/>
        <v>1.3960000000000001</v>
      </c>
      <c r="F24" s="78">
        <v>0.375</v>
      </c>
      <c r="G24" s="78">
        <v>0.375</v>
      </c>
      <c r="H24" s="78">
        <v>5.5250000000000004</v>
      </c>
      <c r="I24" s="78">
        <v>0.03</v>
      </c>
      <c r="J24" s="79">
        <v>3</v>
      </c>
      <c r="K24" s="78">
        <v>1.75</v>
      </c>
      <c r="L24" s="78">
        <v>0.5</v>
      </c>
      <c r="M24" s="78">
        <v>5.75</v>
      </c>
      <c r="N24" s="78">
        <v>0.1</v>
      </c>
      <c r="O24" s="80">
        <f t="shared" si="0"/>
        <v>5.03125</v>
      </c>
      <c r="P24" s="79">
        <v>144</v>
      </c>
      <c r="Q24" s="78">
        <v>11.25</v>
      </c>
      <c r="R24" s="78">
        <v>6.38</v>
      </c>
      <c r="S24" s="78">
        <v>5.5</v>
      </c>
      <c r="T24" s="78">
        <v>4.5</v>
      </c>
      <c r="U24" s="80">
        <f t="shared" si="1"/>
        <v>0.22845052083333336</v>
      </c>
      <c r="V24" s="26"/>
      <c r="W24" s="26"/>
      <c r="X24" s="26"/>
      <c r="Y24" s="26"/>
      <c r="Z24" s="81" t="s">
        <v>26</v>
      </c>
      <c r="AA24" s="26"/>
      <c r="AB24" s="14"/>
      <c r="AC24" s="15"/>
      <c r="AD24" s="15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 ht="15" customHeight="1">
      <c r="A25" s="89" t="s">
        <v>4616</v>
      </c>
      <c r="B25" s="88" t="s">
        <v>4617</v>
      </c>
      <c r="C25" s="137" t="s">
        <v>4618</v>
      </c>
      <c r="D25" s="141">
        <v>3.49</v>
      </c>
      <c r="E25" s="141">
        <f t="shared" si="2"/>
        <v>1.3960000000000001</v>
      </c>
      <c r="F25" s="78">
        <v>0.375</v>
      </c>
      <c r="G25" s="78">
        <v>0.375</v>
      </c>
      <c r="H25" s="78">
        <v>5.5250000000000004</v>
      </c>
      <c r="I25" s="78">
        <v>0.03</v>
      </c>
      <c r="J25" s="79">
        <v>3</v>
      </c>
      <c r="K25" s="78">
        <v>1.75</v>
      </c>
      <c r="L25" s="78">
        <v>0.5</v>
      </c>
      <c r="M25" s="78">
        <v>5.75</v>
      </c>
      <c r="N25" s="78">
        <v>0.1</v>
      </c>
      <c r="O25" s="80">
        <f t="shared" si="0"/>
        <v>5.03125</v>
      </c>
      <c r="P25" s="79">
        <v>144</v>
      </c>
      <c r="Q25" s="78">
        <v>11.25</v>
      </c>
      <c r="R25" s="78">
        <v>6.38</v>
      </c>
      <c r="S25" s="78">
        <v>5.5</v>
      </c>
      <c r="T25" s="78">
        <v>4.5</v>
      </c>
      <c r="U25" s="80">
        <f t="shared" si="1"/>
        <v>0.22845052083333336</v>
      </c>
      <c r="V25" s="26"/>
      <c r="W25" s="26"/>
      <c r="X25" s="26"/>
      <c r="Y25" s="26"/>
      <c r="Z25" s="81" t="s">
        <v>26</v>
      </c>
      <c r="AA25" s="26"/>
      <c r="AB25" s="14"/>
      <c r="AC25" s="15"/>
      <c r="AD25" s="15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 ht="15" customHeight="1">
      <c r="A26" s="77" t="s">
        <v>4607</v>
      </c>
      <c r="B26" s="77" t="s">
        <v>4608</v>
      </c>
      <c r="C26" s="137" t="s">
        <v>4609</v>
      </c>
      <c r="D26" s="141">
        <v>3.49</v>
      </c>
      <c r="E26" s="141">
        <f t="shared" si="2"/>
        <v>1.3960000000000001</v>
      </c>
      <c r="F26" s="78">
        <v>0.375</v>
      </c>
      <c r="G26" s="78">
        <v>0.375</v>
      </c>
      <c r="H26" s="78">
        <v>5.5250000000000004</v>
      </c>
      <c r="I26" s="78">
        <v>0.03</v>
      </c>
      <c r="J26" s="79">
        <v>3</v>
      </c>
      <c r="K26" s="78">
        <v>1.75</v>
      </c>
      <c r="L26" s="78">
        <v>0.5</v>
      </c>
      <c r="M26" s="78">
        <v>5.75</v>
      </c>
      <c r="N26" s="78">
        <v>0.1</v>
      </c>
      <c r="O26" s="80">
        <f t="shared" si="0"/>
        <v>5.03125</v>
      </c>
      <c r="P26" s="79">
        <v>144</v>
      </c>
      <c r="Q26" s="78">
        <v>11.25</v>
      </c>
      <c r="R26" s="78">
        <v>6.38</v>
      </c>
      <c r="S26" s="78">
        <v>5.5</v>
      </c>
      <c r="T26" s="78">
        <v>4.5</v>
      </c>
      <c r="U26" s="80">
        <f t="shared" si="1"/>
        <v>0.22845052083333336</v>
      </c>
      <c r="V26" s="26"/>
      <c r="W26" s="26"/>
      <c r="X26" s="26"/>
      <c r="Y26" s="26"/>
      <c r="Z26" s="81" t="s">
        <v>26</v>
      </c>
      <c r="AA26" s="26"/>
      <c r="AB26" s="14"/>
      <c r="AC26" s="15"/>
      <c r="AD26" s="15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 ht="15" customHeight="1">
      <c r="A27" s="77" t="s">
        <v>4766</v>
      </c>
      <c r="B27" s="77" t="s">
        <v>4767</v>
      </c>
      <c r="C27" s="137" t="s">
        <v>4768</v>
      </c>
      <c r="D27" s="141">
        <v>3.49</v>
      </c>
      <c r="E27" s="141">
        <f t="shared" si="2"/>
        <v>1.3960000000000001</v>
      </c>
      <c r="F27" s="78">
        <v>0.375</v>
      </c>
      <c r="G27" s="78">
        <v>0.375</v>
      </c>
      <c r="H27" s="78">
        <v>5.5250000000000004</v>
      </c>
      <c r="I27" s="78">
        <v>0.03</v>
      </c>
      <c r="J27" s="79">
        <v>3</v>
      </c>
      <c r="K27" s="78">
        <v>1.75</v>
      </c>
      <c r="L27" s="78">
        <v>0.5</v>
      </c>
      <c r="M27" s="78">
        <v>5.75</v>
      </c>
      <c r="N27" s="78">
        <v>0.1</v>
      </c>
      <c r="O27" s="80">
        <f t="shared" si="0"/>
        <v>5.03125</v>
      </c>
      <c r="P27" s="79">
        <v>144</v>
      </c>
      <c r="Q27" s="78">
        <v>11.25</v>
      </c>
      <c r="R27" s="78">
        <v>6.38</v>
      </c>
      <c r="S27" s="78">
        <v>5.5</v>
      </c>
      <c r="T27" s="78">
        <v>4.5</v>
      </c>
      <c r="U27" s="80">
        <f t="shared" si="1"/>
        <v>0.22845052083333336</v>
      </c>
      <c r="V27" s="26"/>
      <c r="W27" s="26"/>
      <c r="X27" s="26"/>
      <c r="Y27" s="26"/>
      <c r="Z27" s="81" t="s">
        <v>26</v>
      </c>
      <c r="AA27" s="26"/>
      <c r="AB27" s="14"/>
      <c r="AC27" s="15"/>
      <c r="AD27" s="15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 ht="15" customHeight="1">
      <c r="A28" s="77" t="s">
        <v>4409</v>
      </c>
      <c r="B28" s="77" t="s">
        <v>4410</v>
      </c>
      <c r="C28" s="137" t="s">
        <v>4411</v>
      </c>
      <c r="D28" s="141">
        <v>3.49</v>
      </c>
      <c r="E28" s="141">
        <f t="shared" si="2"/>
        <v>1.3960000000000001</v>
      </c>
      <c r="F28" s="78">
        <v>0.375</v>
      </c>
      <c r="G28" s="78">
        <v>0.375</v>
      </c>
      <c r="H28" s="78">
        <v>5.5250000000000004</v>
      </c>
      <c r="I28" s="78">
        <v>0.03</v>
      </c>
      <c r="J28" s="79">
        <v>3</v>
      </c>
      <c r="K28" s="78">
        <v>1.75</v>
      </c>
      <c r="L28" s="78">
        <v>0.5</v>
      </c>
      <c r="M28" s="78">
        <v>5.75</v>
      </c>
      <c r="N28" s="78">
        <v>0.1</v>
      </c>
      <c r="O28" s="80">
        <f t="shared" si="0"/>
        <v>5.03125</v>
      </c>
      <c r="P28" s="79">
        <v>144</v>
      </c>
      <c r="Q28" s="78">
        <v>11.25</v>
      </c>
      <c r="R28" s="78">
        <v>6.38</v>
      </c>
      <c r="S28" s="78">
        <v>5.5</v>
      </c>
      <c r="T28" s="78">
        <v>4.5</v>
      </c>
      <c r="U28" s="80">
        <f t="shared" si="1"/>
        <v>0.22845052083333336</v>
      </c>
      <c r="V28" s="26"/>
      <c r="W28" s="26"/>
      <c r="X28" s="26"/>
      <c r="Y28" s="26"/>
      <c r="Z28" s="81" t="s">
        <v>26</v>
      </c>
      <c r="AA28" s="26"/>
      <c r="AB28" s="14"/>
      <c r="AC28" s="15"/>
      <c r="AD28" s="15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 ht="15" customHeight="1">
      <c r="A29" s="77" t="s">
        <v>4577</v>
      </c>
      <c r="B29" s="77" t="s">
        <v>4578</v>
      </c>
      <c r="C29" s="137" t="s">
        <v>4579</v>
      </c>
      <c r="D29" s="141">
        <v>3.49</v>
      </c>
      <c r="E29" s="141">
        <f t="shared" si="2"/>
        <v>1.3960000000000001</v>
      </c>
      <c r="F29" s="78">
        <v>0.375</v>
      </c>
      <c r="G29" s="78">
        <v>0.375</v>
      </c>
      <c r="H29" s="78">
        <v>5.5250000000000004</v>
      </c>
      <c r="I29" s="78">
        <v>0.03</v>
      </c>
      <c r="J29" s="79">
        <v>3</v>
      </c>
      <c r="K29" s="78">
        <v>1.75</v>
      </c>
      <c r="L29" s="78">
        <v>0.5</v>
      </c>
      <c r="M29" s="78">
        <v>5.75</v>
      </c>
      <c r="N29" s="78">
        <v>0.1</v>
      </c>
      <c r="O29" s="80">
        <f t="shared" si="0"/>
        <v>5.03125</v>
      </c>
      <c r="P29" s="79">
        <v>144</v>
      </c>
      <c r="Q29" s="78">
        <v>11.25</v>
      </c>
      <c r="R29" s="78">
        <v>6.38</v>
      </c>
      <c r="S29" s="78">
        <v>5.5</v>
      </c>
      <c r="T29" s="78">
        <v>4.5</v>
      </c>
      <c r="U29" s="80">
        <f t="shared" si="1"/>
        <v>0.22845052083333336</v>
      </c>
      <c r="V29" s="26"/>
      <c r="W29" s="26"/>
      <c r="X29" s="26"/>
      <c r="Y29" s="26"/>
      <c r="Z29" s="81" t="s">
        <v>26</v>
      </c>
      <c r="AA29" s="26"/>
      <c r="AB29" s="14"/>
      <c r="AC29" s="15"/>
      <c r="AD29" s="15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 ht="15" customHeight="1">
      <c r="A30" s="77" t="s">
        <v>4538</v>
      </c>
      <c r="B30" s="77" t="s">
        <v>4539</v>
      </c>
      <c r="C30" s="137" t="s">
        <v>4540</v>
      </c>
      <c r="D30" s="141">
        <v>3.49</v>
      </c>
      <c r="E30" s="141">
        <f t="shared" si="2"/>
        <v>1.3960000000000001</v>
      </c>
      <c r="F30" s="78">
        <v>0.375</v>
      </c>
      <c r="G30" s="78">
        <v>0.375</v>
      </c>
      <c r="H30" s="78">
        <v>5.5250000000000004</v>
      </c>
      <c r="I30" s="78">
        <v>0.03</v>
      </c>
      <c r="J30" s="79">
        <v>3</v>
      </c>
      <c r="K30" s="78">
        <v>1.75</v>
      </c>
      <c r="L30" s="78">
        <v>0.5</v>
      </c>
      <c r="M30" s="78">
        <v>5.75</v>
      </c>
      <c r="N30" s="78">
        <v>0.1</v>
      </c>
      <c r="O30" s="80">
        <f t="shared" si="0"/>
        <v>5.03125</v>
      </c>
      <c r="P30" s="79">
        <v>144</v>
      </c>
      <c r="Q30" s="78">
        <v>11.25</v>
      </c>
      <c r="R30" s="78">
        <v>6.38</v>
      </c>
      <c r="S30" s="78">
        <v>5.5</v>
      </c>
      <c r="T30" s="78">
        <v>4.5</v>
      </c>
      <c r="U30" s="80">
        <f t="shared" si="1"/>
        <v>0.22845052083333336</v>
      </c>
      <c r="V30" s="26"/>
      <c r="W30" s="26"/>
      <c r="X30" s="26"/>
      <c r="Y30" s="26"/>
      <c r="Z30" s="81" t="s">
        <v>26</v>
      </c>
      <c r="AA30" s="26"/>
      <c r="AB30" s="14"/>
      <c r="AC30" s="15"/>
      <c r="AD30" s="15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 ht="15" customHeight="1">
      <c r="A31" s="77" t="s">
        <v>4604</v>
      </c>
      <c r="B31" s="77" t="s">
        <v>4605</v>
      </c>
      <c r="C31" s="137" t="s">
        <v>4606</v>
      </c>
      <c r="D31" s="141">
        <v>3.49</v>
      </c>
      <c r="E31" s="141">
        <f t="shared" si="2"/>
        <v>1.3960000000000001</v>
      </c>
      <c r="F31" s="78">
        <v>0.375</v>
      </c>
      <c r="G31" s="78">
        <v>0.375</v>
      </c>
      <c r="H31" s="78">
        <v>5.5250000000000004</v>
      </c>
      <c r="I31" s="78">
        <v>0.03</v>
      </c>
      <c r="J31" s="79">
        <v>3</v>
      </c>
      <c r="K31" s="78">
        <v>1.75</v>
      </c>
      <c r="L31" s="78">
        <v>0.5</v>
      </c>
      <c r="M31" s="78">
        <v>5.75</v>
      </c>
      <c r="N31" s="78">
        <v>0.1</v>
      </c>
      <c r="O31" s="80">
        <f t="shared" si="0"/>
        <v>5.03125</v>
      </c>
      <c r="P31" s="79">
        <v>144</v>
      </c>
      <c r="Q31" s="78">
        <v>11.25</v>
      </c>
      <c r="R31" s="78">
        <v>6.38</v>
      </c>
      <c r="S31" s="78">
        <v>5.5</v>
      </c>
      <c r="T31" s="78">
        <v>4.5</v>
      </c>
      <c r="U31" s="80">
        <f t="shared" si="1"/>
        <v>0.22845052083333336</v>
      </c>
      <c r="V31" s="26"/>
      <c r="W31" s="26"/>
      <c r="X31" s="26"/>
      <c r="Y31" s="26"/>
      <c r="Z31" s="81" t="s">
        <v>26</v>
      </c>
      <c r="AA31" s="26"/>
      <c r="AB31" s="14"/>
      <c r="AC31" s="15"/>
      <c r="AD31" s="15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15" customHeight="1">
      <c r="A32" s="77" t="s">
        <v>4673</v>
      </c>
      <c r="B32" s="77" t="s">
        <v>4674</v>
      </c>
      <c r="C32" s="137" t="s">
        <v>4675</v>
      </c>
      <c r="D32" s="141">
        <v>3.49</v>
      </c>
      <c r="E32" s="141">
        <f t="shared" si="2"/>
        <v>1.3960000000000001</v>
      </c>
      <c r="F32" s="78">
        <v>0.375</v>
      </c>
      <c r="G32" s="78">
        <v>0.375</v>
      </c>
      <c r="H32" s="78">
        <v>5.5250000000000004</v>
      </c>
      <c r="I32" s="78">
        <v>0.03</v>
      </c>
      <c r="J32" s="79">
        <v>3</v>
      </c>
      <c r="K32" s="78">
        <v>1.75</v>
      </c>
      <c r="L32" s="78">
        <v>0.5</v>
      </c>
      <c r="M32" s="78">
        <v>5.75</v>
      </c>
      <c r="N32" s="78">
        <v>0.1</v>
      </c>
      <c r="O32" s="80">
        <f t="shared" si="0"/>
        <v>5.03125</v>
      </c>
      <c r="P32" s="79">
        <v>144</v>
      </c>
      <c r="Q32" s="78">
        <v>11.25</v>
      </c>
      <c r="R32" s="78">
        <v>6.38</v>
      </c>
      <c r="S32" s="78">
        <v>5.5</v>
      </c>
      <c r="T32" s="78">
        <v>4.5</v>
      </c>
      <c r="U32" s="80">
        <f t="shared" si="1"/>
        <v>0.22845052083333336</v>
      </c>
      <c r="V32" s="26"/>
      <c r="W32" s="26"/>
      <c r="X32" s="26"/>
      <c r="Y32" s="26"/>
      <c r="Z32" s="81" t="s">
        <v>26</v>
      </c>
      <c r="AA32" s="26"/>
      <c r="AB32" s="14"/>
      <c r="AC32" s="15"/>
      <c r="AD32" s="15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:47" ht="15" customHeight="1">
      <c r="A33" s="77" t="s">
        <v>4745</v>
      </c>
      <c r="B33" s="77" t="s">
        <v>4746</v>
      </c>
      <c r="C33" s="137" t="s">
        <v>4747</v>
      </c>
      <c r="D33" s="141">
        <v>3.49</v>
      </c>
      <c r="E33" s="141">
        <f t="shared" si="2"/>
        <v>1.3960000000000001</v>
      </c>
      <c r="F33" s="78">
        <v>0.375</v>
      </c>
      <c r="G33" s="78">
        <v>0.375</v>
      </c>
      <c r="H33" s="78">
        <v>5.5250000000000004</v>
      </c>
      <c r="I33" s="78">
        <v>0.03</v>
      </c>
      <c r="J33" s="79">
        <v>3</v>
      </c>
      <c r="K33" s="78">
        <v>1.75</v>
      </c>
      <c r="L33" s="78">
        <v>0.5</v>
      </c>
      <c r="M33" s="78">
        <v>5.75</v>
      </c>
      <c r="N33" s="78">
        <v>0.1</v>
      </c>
      <c r="O33" s="80">
        <f t="shared" si="0"/>
        <v>5.03125</v>
      </c>
      <c r="P33" s="79">
        <v>144</v>
      </c>
      <c r="Q33" s="78">
        <v>11.25</v>
      </c>
      <c r="R33" s="78">
        <v>6.38</v>
      </c>
      <c r="S33" s="78">
        <v>5.5</v>
      </c>
      <c r="T33" s="78">
        <v>4.5</v>
      </c>
      <c r="U33" s="80">
        <f t="shared" si="1"/>
        <v>0.22845052083333336</v>
      </c>
      <c r="V33" s="26"/>
      <c r="W33" s="26"/>
      <c r="X33" s="26"/>
      <c r="Y33" s="26"/>
      <c r="Z33" s="81" t="s">
        <v>26</v>
      </c>
      <c r="AA33" s="26"/>
      <c r="AB33" s="14"/>
      <c r="AC33" s="15"/>
      <c r="AD33" s="15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 ht="15" customHeight="1">
      <c r="A34" s="77" t="s">
        <v>4580</v>
      </c>
      <c r="B34" s="77" t="s">
        <v>4581</v>
      </c>
      <c r="C34" s="137" t="s">
        <v>4582</v>
      </c>
      <c r="D34" s="141">
        <v>3.49</v>
      </c>
      <c r="E34" s="141">
        <f t="shared" si="2"/>
        <v>1.3960000000000001</v>
      </c>
      <c r="F34" s="78">
        <v>0.375</v>
      </c>
      <c r="G34" s="78">
        <v>0.375</v>
      </c>
      <c r="H34" s="78">
        <v>5.5250000000000004</v>
      </c>
      <c r="I34" s="78">
        <v>0.03</v>
      </c>
      <c r="J34" s="79">
        <v>3</v>
      </c>
      <c r="K34" s="78">
        <v>1.75</v>
      </c>
      <c r="L34" s="78">
        <v>0.5</v>
      </c>
      <c r="M34" s="78">
        <v>5.75</v>
      </c>
      <c r="N34" s="78">
        <v>0.1</v>
      </c>
      <c r="O34" s="80">
        <f t="shared" si="0"/>
        <v>5.03125</v>
      </c>
      <c r="P34" s="79">
        <v>144</v>
      </c>
      <c r="Q34" s="78">
        <v>11.25</v>
      </c>
      <c r="R34" s="78">
        <v>6.38</v>
      </c>
      <c r="S34" s="78">
        <v>5.5</v>
      </c>
      <c r="T34" s="78">
        <v>4.5</v>
      </c>
      <c r="U34" s="80">
        <f t="shared" si="1"/>
        <v>0.22845052083333336</v>
      </c>
      <c r="V34" s="26"/>
      <c r="W34" s="26"/>
      <c r="X34" s="26"/>
      <c r="Y34" s="26"/>
      <c r="Z34" s="81" t="s">
        <v>26</v>
      </c>
      <c r="AA34" s="26"/>
      <c r="AB34" s="14"/>
      <c r="AC34" s="15"/>
      <c r="AD34" s="15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47" ht="15" customHeight="1">
      <c r="A35" s="77" t="s">
        <v>4613</v>
      </c>
      <c r="B35" s="77" t="s">
        <v>4614</v>
      </c>
      <c r="C35" s="137" t="s">
        <v>4615</v>
      </c>
      <c r="D35" s="141">
        <v>3.49</v>
      </c>
      <c r="E35" s="141">
        <f t="shared" si="2"/>
        <v>1.3960000000000001</v>
      </c>
      <c r="F35" s="78">
        <v>0.375</v>
      </c>
      <c r="G35" s="78">
        <v>0.375</v>
      </c>
      <c r="H35" s="78">
        <v>5.5250000000000004</v>
      </c>
      <c r="I35" s="78">
        <v>0.03</v>
      </c>
      <c r="J35" s="79">
        <v>3</v>
      </c>
      <c r="K35" s="78">
        <v>1.75</v>
      </c>
      <c r="L35" s="78">
        <v>0.5</v>
      </c>
      <c r="M35" s="78">
        <v>5.75</v>
      </c>
      <c r="N35" s="78">
        <v>0.1</v>
      </c>
      <c r="O35" s="80">
        <f t="shared" ref="O35:O66" si="3">K35*L35*M35</f>
        <v>5.03125</v>
      </c>
      <c r="P35" s="79">
        <v>144</v>
      </c>
      <c r="Q35" s="78">
        <v>11.25</v>
      </c>
      <c r="R35" s="78">
        <v>6.38</v>
      </c>
      <c r="S35" s="78">
        <v>5.5</v>
      </c>
      <c r="T35" s="78">
        <v>4.5</v>
      </c>
      <c r="U35" s="80">
        <f t="shared" ref="U35:U66" si="4">Q35*R35*S35/1728</f>
        <v>0.22845052083333336</v>
      </c>
      <c r="V35" s="26"/>
      <c r="W35" s="26"/>
      <c r="X35" s="26"/>
      <c r="Y35" s="26"/>
      <c r="Z35" s="81" t="s">
        <v>26</v>
      </c>
      <c r="AA35" s="26"/>
      <c r="AB35" s="14"/>
      <c r="AC35" s="15"/>
      <c r="AD35" s="15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1:47" ht="15" customHeight="1">
      <c r="A36" s="77" t="s">
        <v>4634</v>
      </c>
      <c r="B36" s="77" t="s">
        <v>4635</v>
      </c>
      <c r="C36" s="137" t="s">
        <v>4636</v>
      </c>
      <c r="D36" s="141">
        <v>3.49</v>
      </c>
      <c r="E36" s="141">
        <f t="shared" si="2"/>
        <v>1.3960000000000001</v>
      </c>
      <c r="F36" s="78">
        <v>0.375</v>
      </c>
      <c r="G36" s="78">
        <v>0.375</v>
      </c>
      <c r="H36" s="78">
        <v>5.5250000000000004</v>
      </c>
      <c r="I36" s="78">
        <v>0.03</v>
      </c>
      <c r="J36" s="79">
        <v>3</v>
      </c>
      <c r="K36" s="78">
        <v>1.75</v>
      </c>
      <c r="L36" s="78">
        <v>0.5</v>
      </c>
      <c r="M36" s="78">
        <v>5.75</v>
      </c>
      <c r="N36" s="78">
        <v>0.1</v>
      </c>
      <c r="O36" s="80">
        <f t="shared" si="3"/>
        <v>5.03125</v>
      </c>
      <c r="P36" s="79">
        <v>144</v>
      </c>
      <c r="Q36" s="78">
        <v>11.25</v>
      </c>
      <c r="R36" s="78">
        <v>6.38</v>
      </c>
      <c r="S36" s="78">
        <v>5.5</v>
      </c>
      <c r="T36" s="78">
        <v>4.5</v>
      </c>
      <c r="U36" s="80">
        <f t="shared" si="4"/>
        <v>0.22845052083333336</v>
      </c>
      <c r="V36" s="26"/>
      <c r="W36" s="26"/>
      <c r="X36" s="26"/>
      <c r="Y36" s="26"/>
      <c r="Z36" s="81" t="s">
        <v>26</v>
      </c>
      <c r="AA36" s="26"/>
      <c r="AB36" s="14"/>
      <c r="AC36" s="15"/>
      <c r="AD36" s="15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1:47" ht="15" customHeight="1">
      <c r="A37" s="77" t="s">
        <v>4829</v>
      </c>
      <c r="B37" s="77" t="s">
        <v>4830</v>
      </c>
      <c r="C37" s="137" t="s">
        <v>4831</v>
      </c>
      <c r="D37" s="141">
        <v>3.49</v>
      </c>
      <c r="E37" s="141">
        <f t="shared" si="2"/>
        <v>1.3960000000000001</v>
      </c>
      <c r="F37" s="78">
        <v>0.375</v>
      </c>
      <c r="G37" s="78">
        <v>0.375</v>
      </c>
      <c r="H37" s="78">
        <v>5.5250000000000004</v>
      </c>
      <c r="I37" s="78">
        <v>0.03</v>
      </c>
      <c r="J37" s="79">
        <v>3</v>
      </c>
      <c r="K37" s="78">
        <v>1.75</v>
      </c>
      <c r="L37" s="78">
        <v>0.5</v>
      </c>
      <c r="M37" s="78">
        <v>5.75</v>
      </c>
      <c r="N37" s="78">
        <v>0.1</v>
      </c>
      <c r="O37" s="80">
        <f t="shared" si="3"/>
        <v>5.03125</v>
      </c>
      <c r="P37" s="79">
        <v>144</v>
      </c>
      <c r="Q37" s="78">
        <v>11.25</v>
      </c>
      <c r="R37" s="78">
        <v>6.38</v>
      </c>
      <c r="S37" s="78">
        <v>5.5</v>
      </c>
      <c r="T37" s="78">
        <v>4.5</v>
      </c>
      <c r="U37" s="80">
        <f t="shared" si="4"/>
        <v>0.22845052083333336</v>
      </c>
      <c r="V37" s="26"/>
      <c r="W37" s="26"/>
      <c r="X37" s="26"/>
      <c r="Y37" s="26"/>
      <c r="Z37" s="81" t="s">
        <v>26</v>
      </c>
      <c r="AA37" s="26"/>
      <c r="AB37" s="14"/>
      <c r="AC37" s="15"/>
      <c r="AD37" s="15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47" ht="15" customHeight="1">
      <c r="A38" s="77" t="s">
        <v>4637</v>
      </c>
      <c r="B38" s="77" t="s">
        <v>4638</v>
      </c>
      <c r="C38" s="137" t="s">
        <v>4639</v>
      </c>
      <c r="D38" s="141">
        <v>3.49</v>
      </c>
      <c r="E38" s="141">
        <f t="shared" si="2"/>
        <v>1.3960000000000001</v>
      </c>
      <c r="F38" s="78">
        <v>0.375</v>
      </c>
      <c r="G38" s="78">
        <v>0.375</v>
      </c>
      <c r="H38" s="78">
        <v>5.5250000000000004</v>
      </c>
      <c r="I38" s="78">
        <v>0.03</v>
      </c>
      <c r="J38" s="79">
        <v>3</v>
      </c>
      <c r="K38" s="78">
        <v>1.75</v>
      </c>
      <c r="L38" s="78">
        <v>0.5</v>
      </c>
      <c r="M38" s="78">
        <v>5.75</v>
      </c>
      <c r="N38" s="78">
        <v>0.1</v>
      </c>
      <c r="O38" s="80">
        <f t="shared" si="3"/>
        <v>5.03125</v>
      </c>
      <c r="P38" s="79">
        <v>144</v>
      </c>
      <c r="Q38" s="78">
        <v>11.25</v>
      </c>
      <c r="R38" s="78">
        <v>6.38</v>
      </c>
      <c r="S38" s="78">
        <v>5.5</v>
      </c>
      <c r="T38" s="78">
        <v>4.5</v>
      </c>
      <c r="U38" s="80">
        <f t="shared" si="4"/>
        <v>0.22845052083333336</v>
      </c>
      <c r="V38" s="26"/>
      <c r="W38" s="26"/>
      <c r="X38" s="26"/>
      <c r="Y38" s="26"/>
      <c r="Z38" s="81" t="s">
        <v>26</v>
      </c>
      <c r="AA38" s="26"/>
      <c r="AB38" s="14"/>
      <c r="AC38" s="15"/>
      <c r="AD38" s="15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47" ht="15" customHeight="1">
      <c r="A39" s="77" t="s">
        <v>4652</v>
      </c>
      <c r="B39" s="77" t="s">
        <v>4653</v>
      </c>
      <c r="C39" s="137" t="s">
        <v>4654</v>
      </c>
      <c r="D39" s="141">
        <v>3.49</v>
      </c>
      <c r="E39" s="141">
        <f t="shared" si="2"/>
        <v>1.3960000000000001</v>
      </c>
      <c r="F39" s="78">
        <v>0.375</v>
      </c>
      <c r="G39" s="78">
        <v>0.375</v>
      </c>
      <c r="H39" s="78">
        <v>5.5250000000000004</v>
      </c>
      <c r="I39" s="78">
        <v>0.03</v>
      </c>
      <c r="J39" s="79">
        <v>3</v>
      </c>
      <c r="K39" s="78">
        <v>1.75</v>
      </c>
      <c r="L39" s="78">
        <v>0.5</v>
      </c>
      <c r="M39" s="78">
        <v>5.75</v>
      </c>
      <c r="N39" s="78">
        <v>0.1</v>
      </c>
      <c r="O39" s="80">
        <f t="shared" si="3"/>
        <v>5.03125</v>
      </c>
      <c r="P39" s="79">
        <v>144</v>
      </c>
      <c r="Q39" s="78">
        <v>11.25</v>
      </c>
      <c r="R39" s="78">
        <v>6.38</v>
      </c>
      <c r="S39" s="78">
        <v>5.5</v>
      </c>
      <c r="T39" s="78">
        <v>4.5</v>
      </c>
      <c r="U39" s="80">
        <f t="shared" si="4"/>
        <v>0.22845052083333336</v>
      </c>
      <c r="V39" s="26"/>
      <c r="W39" s="26"/>
      <c r="X39" s="26"/>
      <c r="Y39" s="26"/>
      <c r="Z39" s="81" t="s">
        <v>26</v>
      </c>
      <c r="AA39" s="26"/>
      <c r="AB39" s="14"/>
      <c r="AC39" s="15"/>
      <c r="AD39" s="15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1:47" ht="15" customHeight="1">
      <c r="A40" s="77" t="s">
        <v>4508</v>
      </c>
      <c r="B40" s="77" t="s">
        <v>4509</v>
      </c>
      <c r="C40" s="137" t="s">
        <v>4510</v>
      </c>
      <c r="D40" s="141">
        <v>3.49</v>
      </c>
      <c r="E40" s="141">
        <f t="shared" si="2"/>
        <v>1.3960000000000001</v>
      </c>
      <c r="F40" s="78">
        <v>0.375</v>
      </c>
      <c r="G40" s="78">
        <v>0.375</v>
      </c>
      <c r="H40" s="78">
        <v>5.5250000000000004</v>
      </c>
      <c r="I40" s="78">
        <v>0.03</v>
      </c>
      <c r="J40" s="79">
        <v>3</v>
      </c>
      <c r="K40" s="78">
        <v>1.75</v>
      </c>
      <c r="L40" s="78">
        <v>0.5</v>
      </c>
      <c r="M40" s="78">
        <v>5.75</v>
      </c>
      <c r="N40" s="78">
        <v>0.1</v>
      </c>
      <c r="O40" s="80">
        <f t="shared" si="3"/>
        <v>5.03125</v>
      </c>
      <c r="P40" s="79">
        <v>144</v>
      </c>
      <c r="Q40" s="78">
        <v>11.25</v>
      </c>
      <c r="R40" s="78">
        <v>6.38</v>
      </c>
      <c r="S40" s="78">
        <v>5.5</v>
      </c>
      <c r="T40" s="78">
        <v>4.5</v>
      </c>
      <c r="U40" s="80">
        <f t="shared" si="4"/>
        <v>0.22845052083333336</v>
      </c>
      <c r="V40" s="26"/>
      <c r="W40" s="26"/>
      <c r="X40" s="26"/>
      <c r="Y40" s="26"/>
      <c r="Z40" s="81" t="s">
        <v>26</v>
      </c>
      <c r="AA40" s="26"/>
      <c r="AB40" s="82"/>
      <c r="AC40" s="83"/>
      <c r="AD40" s="84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1:47" ht="15" customHeight="1">
      <c r="A41" s="77" t="s">
        <v>4667</v>
      </c>
      <c r="B41" s="77" t="s">
        <v>4668</v>
      </c>
      <c r="C41" s="137" t="s">
        <v>4669</v>
      </c>
      <c r="D41" s="141">
        <v>3.49</v>
      </c>
      <c r="E41" s="141">
        <f t="shared" si="2"/>
        <v>1.3960000000000001</v>
      </c>
      <c r="F41" s="78">
        <v>0.375</v>
      </c>
      <c r="G41" s="78">
        <v>0.375</v>
      </c>
      <c r="H41" s="78">
        <v>5.5250000000000004</v>
      </c>
      <c r="I41" s="78">
        <v>0.03</v>
      </c>
      <c r="J41" s="79">
        <v>3</v>
      </c>
      <c r="K41" s="78">
        <v>1.75</v>
      </c>
      <c r="L41" s="78">
        <v>0.5</v>
      </c>
      <c r="M41" s="78">
        <v>5.75</v>
      </c>
      <c r="N41" s="78">
        <v>0.1</v>
      </c>
      <c r="O41" s="80">
        <f t="shared" si="3"/>
        <v>5.03125</v>
      </c>
      <c r="P41" s="79">
        <v>144</v>
      </c>
      <c r="Q41" s="78">
        <v>11.25</v>
      </c>
      <c r="R41" s="78">
        <v>6.38</v>
      </c>
      <c r="S41" s="78">
        <v>5.5</v>
      </c>
      <c r="T41" s="78">
        <v>4.5</v>
      </c>
      <c r="U41" s="80">
        <f t="shared" si="4"/>
        <v>0.22845052083333336</v>
      </c>
      <c r="V41" s="26"/>
      <c r="W41" s="26"/>
      <c r="X41" s="26"/>
      <c r="Y41" s="26"/>
      <c r="Z41" s="81" t="s">
        <v>26</v>
      </c>
      <c r="AA41" s="26"/>
      <c r="AB41" s="14"/>
      <c r="AC41" s="15"/>
      <c r="AD41" s="15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1:47" ht="15" customHeight="1">
      <c r="A42" s="77" t="s">
        <v>4742</v>
      </c>
      <c r="B42" s="77" t="s">
        <v>4743</v>
      </c>
      <c r="C42" s="137" t="s">
        <v>4744</v>
      </c>
      <c r="D42" s="141">
        <v>3.49</v>
      </c>
      <c r="E42" s="141">
        <f t="shared" si="2"/>
        <v>1.3960000000000001</v>
      </c>
      <c r="F42" s="78">
        <v>0.375</v>
      </c>
      <c r="G42" s="78">
        <v>0.375</v>
      </c>
      <c r="H42" s="78">
        <v>5.5250000000000004</v>
      </c>
      <c r="I42" s="78">
        <v>0.03</v>
      </c>
      <c r="J42" s="79">
        <v>3</v>
      </c>
      <c r="K42" s="78">
        <v>1.75</v>
      </c>
      <c r="L42" s="78">
        <v>0.5</v>
      </c>
      <c r="M42" s="78">
        <v>5.75</v>
      </c>
      <c r="N42" s="78">
        <v>0.1</v>
      </c>
      <c r="O42" s="80">
        <f t="shared" si="3"/>
        <v>5.03125</v>
      </c>
      <c r="P42" s="79">
        <v>144</v>
      </c>
      <c r="Q42" s="78">
        <v>11.25</v>
      </c>
      <c r="R42" s="78">
        <v>6.38</v>
      </c>
      <c r="S42" s="78">
        <v>5.5</v>
      </c>
      <c r="T42" s="78">
        <v>4.5</v>
      </c>
      <c r="U42" s="80">
        <f t="shared" si="4"/>
        <v>0.22845052083333336</v>
      </c>
      <c r="V42" s="26"/>
      <c r="W42" s="26"/>
      <c r="X42" s="26"/>
      <c r="Y42" s="26"/>
      <c r="Z42" s="81" t="s">
        <v>26</v>
      </c>
      <c r="AA42" s="26"/>
      <c r="AB42" s="14"/>
      <c r="AC42" s="15"/>
      <c r="AD42" s="15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1:47" ht="15" customHeight="1">
      <c r="A43" s="77" t="s">
        <v>4442</v>
      </c>
      <c r="B43" s="77" t="s">
        <v>4443</v>
      </c>
      <c r="C43" s="137" t="s">
        <v>4444</v>
      </c>
      <c r="D43" s="141">
        <v>3.49</v>
      </c>
      <c r="E43" s="141">
        <f t="shared" si="2"/>
        <v>1.3960000000000001</v>
      </c>
      <c r="F43" s="78">
        <v>0.375</v>
      </c>
      <c r="G43" s="78">
        <v>0.375</v>
      </c>
      <c r="H43" s="78">
        <v>5.5250000000000004</v>
      </c>
      <c r="I43" s="78">
        <v>0.03</v>
      </c>
      <c r="J43" s="79">
        <v>3</v>
      </c>
      <c r="K43" s="78">
        <v>1.75</v>
      </c>
      <c r="L43" s="78">
        <v>0.5</v>
      </c>
      <c r="M43" s="78">
        <v>5.75</v>
      </c>
      <c r="N43" s="78">
        <v>0.1</v>
      </c>
      <c r="O43" s="80">
        <f t="shared" si="3"/>
        <v>5.03125</v>
      </c>
      <c r="P43" s="79">
        <v>144</v>
      </c>
      <c r="Q43" s="78">
        <v>11.25</v>
      </c>
      <c r="R43" s="78">
        <v>6.38</v>
      </c>
      <c r="S43" s="78">
        <v>5.5</v>
      </c>
      <c r="T43" s="78">
        <v>4.5</v>
      </c>
      <c r="U43" s="80">
        <f t="shared" si="4"/>
        <v>0.22845052083333336</v>
      </c>
      <c r="V43" s="26"/>
      <c r="W43" s="26"/>
      <c r="X43" s="26"/>
      <c r="Y43" s="26"/>
      <c r="Z43" s="81" t="s">
        <v>26</v>
      </c>
      <c r="AA43" s="26"/>
      <c r="AB43" s="14"/>
      <c r="AC43" s="15"/>
      <c r="AD43" s="15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1:47" ht="15" customHeight="1">
      <c r="A44" s="77" t="s">
        <v>4583</v>
      </c>
      <c r="B44" s="77" t="s">
        <v>4584</v>
      </c>
      <c r="C44" s="137" t="s">
        <v>4585</v>
      </c>
      <c r="D44" s="141">
        <v>3.49</v>
      </c>
      <c r="E44" s="141">
        <f t="shared" si="2"/>
        <v>1.3960000000000001</v>
      </c>
      <c r="F44" s="78">
        <v>0.375</v>
      </c>
      <c r="G44" s="78">
        <v>0.375</v>
      </c>
      <c r="H44" s="78">
        <v>5.5250000000000004</v>
      </c>
      <c r="I44" s="78">
        <v>0.03</v>
      </c>
      <c r="J44" s="79">
        <v>3</v>
      </c>
      <c r="K44" s="78">
        <v>1.75</v>
      </c>
      <c r="L44" s="78">
        <v>0.5</v>
      </c>
      <c r="M44" s="78">
        <v>5.75</v>
      </c>
      <c r="N44" s="78">
        <v>0.1</v>
      </c>
      <c r="O44" s="80">
        <f t="shared" si="3"/>
        <v>5.03125</v>
      </c>
      <c r="P44" s="79">
        <v>144</v>
      </c>
      <c r="Q44" s="78">
        <v>11.25</v>
      </c>
      <c r="R44" s="78">
        <v>6.38</v>
      </c>
      <c r="S44" s="78">
        <v>5.5</v>
      </c>
      <c r="T44" s="78">
        <v>4.5</v>
      </c>
      <c r="U44" s="80">
        <f t="shared" si="4"/>
        <v>0.22845052083333336</v>
      </c>
      <c r="V44" s="26"/>
      <c r="W44" s="26"/>
      <c r="X44" s="26"/>
      <c r="Y44" s="26"/>
      <c r="Z44" s="81" t="s">
        <v>26</v>
      </c>
      <c r="AA44" s="26"/>
      <c r="AB44" s="14"/>
      <c r="AC44" s="15"/>
      <c r="AD44" s="15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1:47" ht="15" customHeight="1">
      <c r="A45" s="77" t="s">
        <v>4661</v>
      </c>
      <c r="B45" s="77" t="s">
        <v>4662</v>
      </c>
      <c r="C45" s="137" t="s">
        <v>4663</v>
      </c>
      <c r="D45" s="141">
        <v>3.49</v>
      </c>
      <c r="E45" s="141">
        <f t="shared" si="2"/>
        <v>1.3960000000000001</v>
      </c>
      <c r="F45" s="78">
        <v>0.375</v>
      </c>
      <c r="G45" s="78">
        <v>0.375</v>
      </c>
      <c r="H45" s="78">
        <v>5.5250000000000004</v>
      </c>
      <c r="I45" s="78">
        <v>0.03</v>
      </c>
      <c r="J45" s="79">
        <v>3</v>
      </c>
      <c r="K45" s="78">
        <v>1.75</v>
      </c>
      <c r="L45" s="78">
        <v>0.5</v>
      </c>
      <c r="M45" s="78">
        <v>5.75</v>
      </c>
      <c r="N45" s="78">
        <v>0.1</v>
      </c>
      <c r="O45" s="80">
        <f t="shared" si="3"/>
        <v>5.03125</v>
      </c>
      <c r="P45" s="79">
        <v>144</v>
      </c>
      <c r="Q45" s="78">
        <v>11.25</v>
      </c>
      <c r="R45" s="78">
        <v>6.38</v>
      </c>
      <c r="S45" s="78">
        <v>5.5</v>
      </c>
      <c r="T45" s="78">
        <v>4.5</v>
      </c>
      <c r="U45" s="80">
        <f t="shared" si="4"/>
        <v>0.22845052083333336</v>
      </c>
      <c r="V45" s="26"/>
      <c r="W45" s="26"/>
      <c r="X45" s="26"/>
      <c r="Y45" s="26"/>
      <c r="Z45" s="81" t="s">
        <v>26</v>
      </c>
      <c r="AA45" s="26"/>
      <c r="AB45" s="14"/>
      <c r="AC45" s="15"/>
      <c r="AD45" s="15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1:47" ht="15" customHeight="1">
      <c r="A46" s="77" t="s">
        <v>4586</v>
      </c>
      <c r="B46" s="77" t="s">
        <v>4587</v>
      </c>
      <c r="C46" s="137" t="s">
        <v>4588</v>
      </c>
      <c r="D46" s="141">
        <v>3.49</v>
      </c>
      <c r="E46" s="141">
        <f t="shared" si="2"/>
        <v>1.3960000000000001</v>
      </c>
      <c r="F46" s="78">
        <v>0.375</v>
      </c>
      <c r="G46" s="78">
        <v>0.375</v>
      </c>
      <c r="H46" s="78">
        <v>5.5250000000000004</v>
      </c>
      <c r="I46" s="78">
        <v>0.03</v>
      </c>
      <c r="J46" s="79">
        <v>3</v>
      </c>
      <c r="K46" s="78">
        <v>1.75</v>
      </c>
      <c r="L46" s="78">
        <v>0.5</v>
      </c>
      <c r="M46" s="78">
        <v>5.75</v>
      </c>
      <c r="N46" s="78">
        <v>0.1</v>
      </c>
      <c r="O46" s="80">
        <f t="shared" si="3"/>
        <v>5.03125</v>
      </c>
      <c r="P46" s="79">
        <v>144</v>
      </c>
      <c r="Q46" s="78">
        <v>11.25</v>
      </c>
      <c r="R46" s="78">
        <v>6.38</v>
      </c>
      <c r="S46" s="78">
        <v>5.5</v>
      </c>
      <c r="T46" s="78">
        <v>4.5</v>
      </c>
      <c r="U46" s="80">
        <f t="shared" si="4"/>
        <v>0.22845052083333336</v>
      </c>
      <c r="V46" s="26"/>
      <c r="W46" s="26"/>
      <c r="X46" s="26"/>
      <c r="Y46" s="26"/>
      <c r="Z46" s="81" t="s">
        <v>26</v>
      </c>
      <c r="AA46" s="26"/>
      <c r="AB46" s="14"/>
      <c r="AC46" s="15"/>
      <c r="AD46" s="15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1:47" ht="15" customHeight="1">
      <c r="A47" s="77" t="s">
        <v>4424</v>
      </c>
      <c r="B47" s="77" t="s">
        <v>4425</v>
      </c>
      <c r="C47" s="137" t="s">
        <v>4426</v>
      </c>
      <c r="D47" s="141">
        <v>3.49</v>
      </c>
      <c r="E47" s="141">
        <f t="shared" si="2"/>
        <v>1.3960000000000001</v>
      </c>
      <c r="F47" s="78">
        <v>0.375</v>
      </c>
      <c r="G47" s="78">
        <v>0.375</v>
      </c>
      <c r="H47" s="78">
        <v>5.5250000000000004</v>
      </c>
      <c r="I47" s="78">
        <v>0.03</v>
      </c>
      <c r="J47" s="79">
        <v>3</v>
      </c>
      <c r="K47" s="78">
        <v>1.75</v>
      </c>
      <c r="L47" s="78">
        <v>0.5</v>
      </c>
      <c r="M47" s="78">
        <v>5.75</v>
      </c>
      <c r="N47" s="78">
        <v>0.1</v>
      </c>
      <c r="O47" s="80">
        <f t="shared" si="3"/>
        <v>5.03125</v>
      </c>
      <c r="P47" s="79">
        <v>144</v>
      </c>
      <c r="Q47" s="78">
        <v>11.25</v>
      </c>
      <c r="R47" s="78">
        <v>6.38</v>
      </c>
      <c r="S47" s="78">
        <v>5.5</v>
      </c>
      <c r="T47" s="78">
        <v>4.5</v>
      </c>
      <c r="U47" s="80">
        <f t="shared" si="4"/>
        <v>0.22845052083333336</v>
      </c>
      <c r="V47" s="26"/>
      <c r="W47" s="26"/>
      <c r="X47" s="26"/>
      <c r="Y47" s="26"/>
      <c r="Z47" s="81" t="s">
        <v>26</v>
      </c>
      <c r="AA47" s="26"/>
      <c r="AB47" s="14"/>
      <c r="AC47" s="15"/>
      <c r="AD47" s="15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47" ht="15" customHeight="1">
      <c r="A48" s="77" t="s">
        <v>4775</v>
      </c>
      <c r="B48" s="77" t="s">
        <v>4776</v>
      </c>
      <c r="C48" s="137" t="s">
        <v>4777</v>
      </c>
      <c r="D48" s="141">
        <v>3.49</v>
      </c>
      <c r="E48" s="141">
        <f t="shared" si="2"/>
        <v>1.3960000000000001</v>
      </c>
      <c r="F48" s="78">
        <v>0.375</v>
      </c>
      <c r="G48" s="78">
        <v>0.375</v>
      </c>
      <c r="H48" s="78">
        <v>5.5250000000000004</v>
      </c>
      <c r="I48" s="78">
        <v>0.03</v>
      </c>
      <c r="J48" s="79">
        <v>3</v>
      </c>
      <c r="K48" s="78">
        <v>1.75</v>
      </c>
      <c r="L48" s="78">
        <v>0.5</v>
      </c>
      <c r="M48" s="78">
        <v>5.75</v>
      </c>
      <c r="N48" s="78">
        <v>0.1</v>
      </c>
      <c r="O48" s="80">
        <f t="shared" si="3"/>
        <v>5.03125</v>
      </c>
      <c r="P48" s="79">
        <v>144</v>
      </c>
      <c r="Q48" s="78">
        <v>11.25</v>
      </c>
      <c r="R48" s="78">
        <v>6.38</v>
      </c>
      <c r="S48" s="78">
        <v>5.5</v>
      </c>
      <c r="T48" s="78">
        <v>4.5</v>
      </c>
      <c r="U48" s="80">
        <f t="shared" si="4"/>
        <v>0.22845052083333336</v>
      </c>
      <c r="V48" s="26"/>
      <c r="W48" s="26"/>
      <c r="X48" s="26"/>
      <c r="Y48" s="26"/>
      <c r="Z48" s="81" t="s">
        <v>26</v>
      </c>
      <c r="AA48" s="26"/>
      <c r="AB48" s="14"/>
      <c r="AC48" s="15"/>
      <c r="AD48" s="15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ht="15" customHeight="1">
      <c r="A49" s="77" t="s">
        <v>4799</v>
      </c>
      <c r="B49" s="77" t="s">
        <v>4800</v>
      </c>
      <c r="C49" s="137" t="s">
        <v>4801</v>
      </c>
      <c r="D49" s="141">
        <v>3.49</v>
      </c>
      <c r="E49" s="141">
        <f t="shared" si="2"/>
        <v>1.3960000000000001</v>
      </c>
      <c r="F49" s="78">
        <v>0.375</v>
      </c>
      <c r="G49" s="78">
        <v>0.375</v>
      </c>
      <c r="H49" s="78">
        <v>5.5250000000000004</v>
      </c>
      <c r="I49" s="78">
        <v>0.03</v>
      </c>
      <c r="J49" s="79">
        <v>3</v>
      </c>
      <c r="K49" s="78">
        <v>1.75</v>
      </c>
      <c r="L49" s="78">
        <v>0.5</v>
      </c>
      <c r="M49" s="78">
        <v>5.75</v>
      </c>
      <c r="N49" s="78">
        <v>0.1</v>
      </c>
      <c r="O49" s="80">
        <f t="shared" si="3"/>
        <v>5.03125</v>
      </c>
      <c r="P49" s="79">
        <v>144</v>
      </c>
      <c r="Q49" s="78">
        <v>11.25</v>
      </c>
      <c r="R49" s="78">
        <v>6.38</v>
      </c>
      <c r="S49" s="78">
        <v>5.5</v>
      </c>
      <c r="T49" s="78">
        <v>4.5</v>
      </c>
      <c r="U49" s="80">
        <f t="shared" si="4"/>
        <v>0.22845052083333336</v>
      </c>
      <c r="V49" s="80"/>
      <c r="W49" s="80"/>
      <c r="X49" s="80"/>
      <c r="Y49" s="80"/>
      <c r="Z49" s="81" t="s">
        <v>26</v>
      </c>
      <c r="AA49" s="26"/>
      <c r="AB49" s="14"/>
      <c r="AC49" s="15"/>
      <c r="AD49" s="15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ht="15" customHeight="1">
      <c r="A50" s="77" t="s">
        <v>4418</v>
      </c>
      <c r="B50" s="77" t="s">
        <v>4419</v>
      </c>
      <c r="C50" s="137" t="s">
        <v>4420</v>
      </c>
      <c r="D50" s="141">
        <v>3.49</v>
      </c>
      <c r="E50" s="141">
        <f t="shared" si="2"/>
        <v>1.3960000000000001</v>
      </c>
      <c r="F50" s="78">
        <v>0.375</v>
      </c>
      <c r="G50" s="78">
        <v>0.375</v>
      </c>
      <c r="H50" s="78">
        <v>5.5250000000000004</v>
      </c>
      <c r="I50" s="78">
        <v>0.03</v>
      </c>
      <c r="J50" s="79">
        <v>3</v>
      </c>
      <c r="K50" s="78">
        <v>1.75</v>
      </c>
      <c r="L50" s="78">
        <v>0.5</v>
      </c>
      <c r="M50" s="78">
        <v>5.75</v>
      </c>
      <c r="N50" s="78">
        <v>0.1</v>
      </c>
      <c r="O50" s="80">
        <f t="shared" si="3"/>
        <v>5.03125</v>
      </c>
      <c r="P50" s="79">
        <v>144</v>
      </c>
      <c r="Q50" s="78">
        <v>11.25</v>
      </c>
      <c r="R50" s="78">
        <v>6.38</v>
      </c>
      <c r="S50" s="78">
        <v>5.5</v>
      </c>
      <c r="T50" s="78">
        <v>4.5</v>
      </c>
      <c r="U50" s="80">
        <f t="shared" si="4"/>
        <v>0.22845052083333336</v>
      </c>
      <c r="V50" s="26"/>
      <c r="W50" s="26"/>
      <c r="X50" s="26"/>
      <c r="Y50" s="26"/>
      <c r="Z50" s="81" t="s">
        <v>26</v>
      </c>
      <c r="AA50" s="26"/>
      <c r="AB50" s="14"/>
      <c r="AC50" s="15"/>
      <c r="AD50" s="15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 ht="15" customHeight="1">
      <c r="A51" s="77" t="s">
        <v>4670</v>
      </c>
      <c r="B51" s="77" t="s">
        <v>4671</v>
      </c>
      <c r="C51" s="137" t="s">
        <v>4672</v>
      </c>
      <c r="D51" s="141">
        <v>3.49</v>
      </c>
      <c r="E51" s="141">
        <f t="shared" si="2"/>
        <v>1.3960000000000001</v>
      </c>
      <c r="F51" s="78">
        <v>0.375</v>
      </c>
      <c r="G51" s="78">
        <v>0.375</v>
      </c>
      <c r="H51" s="78">
        <v>5.5250000000000004</v>
      </c>
      <c r="I51" s="78">
        <v>0.03</v>
      </c>
      <c r="J51" s="79">
        <v>3</v>
      </c>
      <c r="K51" s="78">
        <v>1.75</v>
      </c>
      <c r="L51" s="78">
        <v>0.5</v>
      </c>
      <c r="M51" s="78">
        <v>5.75</v>
      </c>
      <c r="N51" s="78">
        <v>0.1</v>
      </c>
      <c r="O51" s="80">
        <f t="shared" si="3"/>
        <v>5.03125</v>
      </c>
      <c r="P51" s="79">
        <v>144</v>
      </c>
      <c r="Q51" s="78">
        <v>11.25</v>
      </c>
      <c r="R51" s="78">
        <v>6.38</v>
      </c>
      <c r="S51" s="78">
        <v>5.5</v>
      </c>
      <c r="T51" s="78">
        <v>4.5</v>
      </c>
      <c r="U51" s="80">
        <f t="shared" si="4"/>
        <v>0.22845052083333336</v>
      </c>
      <c r="V51" s="26"/>
      <c r="W51" s="26"/>
      <c r="X51" s="26"/>
      <c r="Y51" s="26"/>
      <c r="Z51" s="81" t="s">
        <v>26</v>
      </c>
      <c r="AA51" s="26"/>
      <c r="AB51" s="14"/>
      <c r="AC51" s="15"/>
      <c r="AD51" s="15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 ht="15" customHeight="1">
      <c r="A52" s="77" t="s">
        <v>4541</v>
      </c>
      <c r="B52" s="77" t="s">
        <v>4542</v>
      </c>
      <c r="C52" s="137" t="s">
        <v>4543</v>
      </c>
      <c r="D52" s="141">
        <v>3.49</v>
      </c>
      <c r="E52" s="141">
        <f t="shared" si="2"/>
        <v>1.3960000000000001</v>
      </c>
      <c r="F52" s="78">
        <v>0.375</v>
      </c>
      <c r="G52" s="78">
        <v>0.375</v>
      </c>
      <c r="H52" s="78">
        <v>5.5250000000000004</v>
      </c>
      <c r="I52" s="78">
        <v>0.03</v>
      </c>
      <c r="J52" s="79">
        <v>3</v>
      </c>
      <c r="K52" s="78">
        <v>1.75</v>
      </c>
      <c r="L52" s="78">
        <v>0.5</v>
      </c>
      <c r="M52" s="78">
        <v>5.75</v>
      </c>
      <c r="N52" s="78">
        <v>0.1</v>
      </c>
      <c r="O52" s="80">
        <f t="shared" si="3"/>
        <v>5.03125</v>
      </c>
      <c r="P52" s="79">
        <v>144</v>
      </c>
      <c r="Q52" s="78">
        <v>11.25</v>
      </c>
      <c r="R52" s="78">
        <v>6.38</v>
      </c>
      <c r="S52" s="78">
        <v>5.5</v>
      </c>
      <c r="T52" s="78">
        <v>4.5</v>
      </c>
      <c r="U52" s="80">
        <f t="shared" si="4"/>
        <v>0.22845052083333336</v>
      </c>
      <c r="V52" s="26"/>
      <c r="W52" s="26"/>
      <c r="X52" s="26"/>
      <c r="Y52" s="26"/>
      <c r="Z52" s="81" t="s">
        <v>26</v>
      </c>
      <c r="AA52" s="26"/>
      <c r="AB52" s="14"/>
      <c r="AC52" s="15"/>
      <c r="AD52" s="15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 ht="15" customHeight="1">
      <c r="A53" s="77" t="s">
        <v>4466</v>
      </c>
      <c r="B53" s="77" t="s">
        <v>4467</v>
      </c>
      <c r="C53" s="137" t="s">
        <v>4468</v>
      </c>
      <c r="D53" s="141">
        <v>3.49</v>
      </c>
      <c r="E53" s="141">
        <f t="shared" si="2"/>
        <v>1.3960000000000001</v>
      </c>
      <c r="F53" s="78">
        <v>0.375</v>
      </c>
      <c r="G53" s="78">
        <v>0.375</v>
      </c>
      <c r="H53" s="78">
        <v>5.5250000000000004</v>
      </c>
      <c r="I53" s="78">
        <v>0.03</v>
      </c>
      <c r="J53" s="79">
        <v>3</v>
      </c>
      <c r="K53" s="78">
        <v>1.75</v>
      </c>
      <c r="L53" s="78">
        <v>0.5</v>
      </c>
      <c r="M53" s="78">
        <v>5.75</v>
      </c>
      <c r="N53" s="78">
        <v>0.1</v>
      </c>
      <c r="O53" s="80">
        <f t="shared" si="3"/>
        <v>5.03125</v>
      </c>
      <c r="P53" s="79">
        <v>144</v>
      </c>
      <c r="Q53" s="78">
        <v>11.25</v>
      </c>
      <c r="R53" s="78">
        <v>6.38</v>
      </c>
      <c r="S53" s="78">
        <v>5.5</v>
      </c>
      <c r="T53" s="78">
        <v>4.5</v>
      </c>
      <c r="U53" s="80">
        <f t="shared" si="4"/>
        <v>0.22845052083333336</v>
      </c>
      <c r="V53" s="26"/>
      <c r="W53" s="26"/>
      <c r="X53" s="26"/>
      <c r="Y53" s="26"/>
      <c r="Z53" s="81" t="s">
        <v>26</v>
      </c>
      <c r="AA53" s="26"/>
      <c r="AB53" s="14"/>
      <c r="AC53" s="15"/>
      <c r="AD53" s="15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 ht="15" customHeight="1">
      <c r="A54" s="77" t="s">
        <v>4820</v>
      </c>
      <c r="B54" s="77" t="s">
        <v>4821</v>
      </c>
      <c r="C54" s="137" t="s">
        <v>4822</v>
      </c>
      <c r="D54" s="141">
        <v>3.49</v>
      </c>
      <c r="E54" s="141">
        <f t="shared" si="2"/>
        <v>1.3960000000000001</v>
      </c>
      <c r="F54" s="78">
        <v>0.375</v>
      </c>
      <c r="G54" s="78">
        <v>0.375</v>
      </c>
      <c r="H54" s="78">
        <v>5.5250000000000004</v>
      </c>
      <c r="I54" s="78">
        <v>0.03</v>
      </c>
      <c r="J54" s="79">
        <v>3</v>
      </c>
      <c r="K54" s="78">
        <v>1.75</v>
      </c>
      <c r="L54" s="78">
        <v>0.5</v>
      </c>
      <c r="M54" s="78">
        <v>5.75</v>
      </c>
      <c r="N54" s="78">
        <v>0.1</v>
      </c>
      <c r="O54" s="80">
        <f t="shared" si="3"/>
        <v>5.03125</v>
      </c>
      <c r="P54" s="79">
        <v>144</v>
      </c>
      <c r="Q54" s="78">
        <v>11.25</v>
      </c>
      <c r="R54" s="78">
        <v>6.38</v>
      </c>
      <c r="S54" s="78">
        <v>5.5</v>
      </c>
      <c r="T54" s="78">
        <v>4.5</v>
      </c>
      <c r="U54" s="80">
        <f t="shared" si="4"/>
        <v>0.22845052083333336</v>
      </c>
      <c r="V54" s="26"/>
      <c r="W54" s="26"/>
      <c r="X54" s="26"/>
      <c r="Y54" s="26"/>
      <c r="Z54" s="81" t="s">
        <v>26</v>
      </c>
      <c r="AA54" s="26"/>
      <c r="AB54" s="14"/>
      <c r="AC54" s="15"/>
      <c r="AD54" s="15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 ht="15" customHeight="1">
      <c r="A55" s="77" t="s">
        <v>4823</v>
      </c>
      <c r="B55" s="77" t="s">
        <v>4824</v>
      </c>
      <c r="C55" s="137" t="s">
        <v>4825</v>
      </c>
      <c r="D55" s="141">
        <v>3.49</v>
      </c>
      <c r="E55" s="141">
        <f t="shared" si="2"/>
        <v>1.3960000000000001</v>
      </c>
      <c r="F55" s="78">
        <v>0.375</v>
      </c>
      <c r="G55" s="78">
        <v>0.375</v>
      </c>
      <c r="H55" s="78">
        <v>5.5250000000000004</v>
      </c>
      <c r="I55" s="78">
        <v>0.03</v>
      </c>
      <c r="J55" s="79">
        <v>3</v>
      </c>
      <c r="K55" s="78">
        <v>1.75</v>
      </c>
      <c r="L55" s="78">
        <v>0.5</v>
      </c>
      <c r="M55" s="78">
        <v>5.75</v>
      </c>
      <c r="N55" s="78">
        <v>0.1</v>
      </c>
      <c r="O55" s="80">
        <f t="shared" si="3"/>
        <v>5.03125</v>
      </c>
      <c r="P55" s="79">
        <v>144</v>
      </c>
      <c r="Q55" s="78">
        <v>11.25</v>
      </c>
      <c r="R55" s="78">
        <v>6.38</v>
      </c>
      <c r="S55" s="78">
        <v>5.5</v>
      </c>
      <c r="T55" s="78">
        <v>4.5</v>
      </c>
      <c r="U55" s="80">
        <f t="shared" si="4"/>
        <v>0.22845052083333336</v>
      </c>
      <c r="V55" s="26"/>
      <c r="W55" s="26"/>
      <c r="X55" s="26"/>
      <c r="Y55" s="26"/>
      <c r="Z55" s="81" t="s">
        <v>26</v>
      </c>
      <c r="AA55" s="26"/>
      <c r="AB55" s="14"/>
      <c r="AC55" s="15"/>
      <c r="AD55" s="15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 ht="15" customHeight="1">
      <c r="A56" s="77" t="s">
        <v>4592</v>
      </c>
      <c r="B56" s="77" t="s">
        <v>4593</v>
      </c>
      <c r="C56" s="137" t="s">
        <v>4594</v>
      </c>
      <c r="D56" s="141">
        <v>3.49</v>
      </c>
      <c r="E56" s="141">
        <f t="shared" si="2"/>
        <v>1.3960000000000001</v>
      </c>
      <c r="F56" s="78">
        <v>0.375</v>
      </c>
      <c r="G56" s="78">
        <v>0.375</v>
      </c>
      <c r="H56" s="78">
        <v>5.5250000000000004</v>
      </c>
      <c r="I56" s="78">
        <v>0.03</v>
      </c>
      <c r="J56" s="79">
        <v>3</v>
      </c>
      <c r="K56" s="78">
        <v>1.75</v>
      </c>
      <c r="L56" s="78">
        <v>0.5</v>
      </c>
      <c r="M56" s="78">
        <v>5.75</v>
      </c>
      <c r="N56" s="78">
        <v>0.1</v>
      </c>
      <c r="O56" s="80">
        <f t="shared" si="3"/>
        <v>5.03125</v>
      </c>
      <c r="P56" s="79">
        <v>144</v>
      </c>
      <c r="Q56" s="78">
        <v>11.25</v>
      </c>
      <c r="R56" s="78">
        <v>6.38</v>
      </c>
      <c r="S56" s="78">
        <v>5.5</v>
      </c>
      <c r="T56" s="78">
        <v>4.5</v>
      </c>
      <c r="U56" s="80">
        <f t="shared" si="4"/>
        <v>0.22845052083333336</v>
      </c>
      <c r="V56" s="26"/>
      <c r="W56" s="26"/>
      <c r="X56" s="26"/>
      <c r="Y56" s="26"/>
      <c r="Z56" s="81" t="s">
        <v>26</v>
      </c>
      <c r="AA56" s="26"/>
      <c r="AB56" s="14"/>
      <c r="AC56" s="15"/>
      <c r="AD56" s="15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 ht="15" customHeight="1">
      <c r="A57" s="77" t="s">
        <v>4460</v>
      </c>
      <c r="B57" s="77" t="s">
        <v>4461</v>
      </c>
      <c r="C57" s="137" t="s">
        <v>4462</v>
      </c>
      <c r="D57" s="141">
        <v>3.49</v>
      </c>
      <c r="E57" s="141">
        <f t="shared" si="2"/>
        <v>1.3960000000000001</v>
      </c>
      <c r="F57" s="78">
        <v>0.375</v>
      </c>
      <c r="G57" s="78">
        <v>0.375</v>
      </c>
      <c r="H57" s="78">
        <v>5.5250000000000004</v>
      </c>
      <c r="I57" s="78">
        <v>0.03</v>
      </c>
      <c r="J57" s="79">
        <v>3</v>
      </c>
      <c r="K57" s="78">
        <v>1.75</v>
      </c>
      <c r="L57" s="78">
        <v>0.5</v>
      </c>
      <c r="M57" s="78">
        <v>5.75</v>
      </c>
      <c r="N57" s="78">
        <v>0.1</v>
      </c>
      <c r="O57" s="80">
        <f t="shared" si="3"/>
        <v>5.03125</v>
      </c>
      <c r="P57" s="79">
        <v>144</v>
      </c>
      <c r="Q57" s="78">
        <v>11.25</v>
      </c>
      <c r="R57" s="78">
        <v>6.38</v>
      </c>
      <c r="S57" s="78">
        <v>5.5</v>
      </c>
      <c r="T57" s="78">
        <v>4.5</v>
      </c>
      <c r="U57" s="80">
        <f t="shared" si="4"/>
        <v>0.22845052083333336</v>
      </c>
      <c r="V57" s="26"/>
      <c r="W57" s="26"/>
      <c r="X57" s="26"/>
      <c r="Y57" s="26"/>
      <c r="Z57" s="81" t="s">
        <v>26</v>
      </c>
      <c r="AA57" s="26"/>
      <c r="AB57" s="14"/>
      <c r="AC57" s="15"/>
      <c r="AD57" s="15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 ht="15" customHeight="1">
      <c r="A58" s="77" t="s">
        <v>4517</v>
      </c>
      <c r="B58" s="77" t="s">
        <v>4518</v>
      </c>
      <c r="C58" s="137" t="s">
        <v>4519</v>
      </c>
      <c r="D58" s="141">
        <v>3.49</v>
      </c>
      <c r="E58" s="141">
        <f t="shared" si="2"/>
        <v>1.3960000000000001</v>
      </c>
      <c r="F58" s="78">
        <v>0.375</v>
      </c>
      <c r="G58" s="78">
        <v>0.375</v>
      </c>
      <c r="H58" s="78">
        <v>5.5250000000000004</v>
      </c>
      <c r="I58" s="78">
        <v>0.03</v>
      </c>
      <c r="J58" s="79">
        <v>3</v>
      </c>
      <c r="K58" s="78">
        <v>1.75</v>
      </c>
      <c r="L58" s="78">
        <v>0.5</v>
      </c>
      <c r="M58" s="78">
        <v>5.75</v>
      </c>
      <c r="N58" s="78">
        <v>0.1</v>
      </c>
      <c r="O58" s="80">
        <f t="shared" si="3"/>
        <v>5.03125</v>
      </c>
      <c r="P58" s="79">
        <v>144</v>
      </c>
      <c r="Q58" s="78">
        <v>11.25</v>
      </c>
      <c r="R58" s="78">
        <v>6.38</v>
      </c>
      <c r="S58" s="78">
        <v>5.5</v>
      </c>
      <c r="T58" s="78">
        <v>4.5</v>
      </c>
      <c r="U58" s="80">
        <f t="shared" si="4"/>
        <v>0.22845052083333336</v>
      </c>
      <c r="V58" s="26"/>
      <c r="W58" s="26"/>
      <c r="X58" s="26"/>
      <c r="Y58" s="26"/>
      <c r="Z58" s="81" t="s">
        <v>26</v>
      </c>
      <c r="AA58" s="26"/>
      <c r="AB58" s="14"/>
      <c r="AC58" s="15"/>
      <c r="AD58" s="15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 ht="15" customHeight="1">
      <c r="A59" s="77" t="s">
        <v>4631</v>
      </c>
      <c r="B59" s="77" t="s">
        <v>4632</v>
      </c>
      <c r="C59" s="137" t="s">
        <v>4633</v>
      </c>
      <c r="D59" s="141">
        <v>3.49</v>
      </c>
      <c r="E59" s="141">
        <f t="shared" si="2"/>
        <v>1.3960000000000001</v>
      </c>
      <c r="F59" s="78">
        <v>0.375</v>
      </c>
      <c r="G59" s="78">
        <v>0.375</v>
      </c>
      <c r="H59" s="78">
        <v>5.5250000000000004</v>
      </c>
      <c r="I59" s="78">
        <v>0.03</v>
      </c>
      <c r="J59" s="79">
        <v>3</v>
      </c>
      <c r="K59" s="78">
        <v>1.75</v>
      </c>
      <c r="L59" s="78">
        <v>0.5</v>
      </c>
      <c r="M59" s="78">
        <v>5.75</v>
      </c>
      <c r="N59" s="78">
        <v>0.1</v>
      </c>
      <c r="O59" s="80">
        <f t="shared" si="3"/>
        <v>5.03125</v>
      </c>
      <c r="P59" s="79">
        <v>144</v>
      </c>
      <c r="Q59" s="78">
        <v>11.25</v>
      </c>
      <c r="R59" s="78">
        <v>6.38</v>
      </c>
      <c r="S59" s="78">
        <v>5.5</v>
      </c>
      <c r="T59" s="78">
        <v>4.5</v>
      </c>
      <c r="U59" s="80">
        <f t="shared" si="4"/>
        <v>0.22845052083333336</v>
      </c>
      <c r="V59" s="26"/>
      <c r="W59" s="26"/>
      <c r="X59" s="26"/>
      <c r="Y59" s="26"/>
      <c r="Z59" s="81" t="s">
        <v>26</v>
      </c>
      <c r="AA59" s="26"/>
      <c r="AB59" s="14"/>
      <c r="AC59" s="15"/>
      <c r="AD59" s="15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1:47" ht="15" customHeight="1">
      <c r="A60" s="77" t="s">
        <v>4832</v>
      </c>
      <c r="B60" s="77" t="s">
        <v>4833</v>
      </c>
      <c r="C60" s="137" t="s">
        <v>4834</v>
      </c>
      <c r="D60" s="141">
        <v>3.49</v>
      </c>
      <c r="E60" s="141">
        <f t="shared" si="2"/>
        <v>1.3960000000000001</v>
      </c>
      <c r="F60" s="78">
        <v>0.375</v>
      </c>
      <c r="G60" s="78">
        <v>0.375</v>
      </c>
      <c r="H60" s="78">
        <v>5.5250000000000004</v>
      </c>
      <c r="I60" s="78">
        <v>0.03</v>
      </c>
      <c r="J60" s="79">
        <v>3</v>
      </c>
      <c r="K60" s="78">
        <v>1.75</v>
      </c>
      <c r="L60" s="78">
        <v>0.5</v>
      </c>
      <c r="M60" s="78">
        <v>5.75</v>
      </c>
      <c r="N60" s="78">
        <v>0.1</v>
      </c>
      <c r="O60" s="80">
        <f t="shared" si="3"/>
        <v>5.03125</v>
      </c>
      <c r="P60" s="79">
        <v>144</v>
      </c>
      <c r="Q60" s="78">
        <v>11.25</v>
      </c>
      <c r="R60" s="78">
        <v>6.38</v>
      </c>
      <c r="S60" s="78">
        <v>5.5</v>
      </c>
      <c r="T60" s="78">
        <v>4.5</v>
      </c>
      <c r="U60" s="80">
        <f t="shared" si="4"/>
        <v>0.22845052083333336</v>
      </c>
      <c r="V60" s="26"/>
      <c r="W60" s="26"/>
      <c r="X60" s="26"/>
      <c r="Y60" s="26"/>
      <c r="Z60" s="81" t="s">
        <v>26</v>
      </c>
      <c r="AA60" s="26"/>
      <c r="AB60" s="14"/>
      <c r="AC60" s="15"/>
      <c r="AD60" s="15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 ht="15" customHeight="1">
      <c r="A61" s="77" t="s">
        <v>4448</v>
      </c>
      <c r="B61" s="77" t="s">
        <v>4449</v>
      </c>
      <c r="C61" s="137" t="s">
        <v>4450</v>
      </c>
      <c r="D61" s="141">
        <v>3.49</v>
      </c>
      <c r="E61" s="141">
        <f t="shared" si="2"/>
        <v>1.3960000000000001</v>
      </c>
      <c r="F61" s="78">
        <v>0.375</v>
      </c>
      <c r="G61" s="78">
        <v>0.375</v>
      </c>
      <c r="H61" s="78">
        <v>5.5250000000000004</v>
      </c>
      <c r="I61" s="78">
        <v>0.03</v>
      </c>
      <c r="J61" s="79">
        <v>3</v>
      </c>
      <c r="K61" s="78">
        <v>1.75</v>
      </c>
      <c r="L61" s="78">
        <v>0.5</v>
      </c>
      <c r="M61" s="78">
        <v>5.75</v>
      </c>
      <c r="N61" s="78">
        <v>0.1</v>
      </c>
      <c r="O61" s="80">
        <f t="shared" si="3"/>
        <v>5.03125</v>
      </c>
      <c r="P61" s="79">
        <v>144</v>
      </c>
      <c r="Q61" s="78">
        <v>11.25</v>
      </c>
      <c r="R61" s="78">
        <v>6.38</v>
      </c>
      <c r="S61" s="78">
        <v>5.5</v>
      </c>
      <c r="T61" s="78">
        <v>4.5</v>
      </c>
      <c r="U61" s="80">
        <f t="shared" si="4"/>
        <v>0.22845052083333336</v>
      </c>
      <c r="V61" s="26"/>
      <c r="W61" s="26"/>
      <c r="X61" s="26"/>
      <c r="Y61" s="26"/>
      <c r="Z61" s="81" t="s">
        <v>26</v>
      </c>
      <c r="AA61" s="26"/>
      <c r="AB61" s="14"/>
      <c r="AC61" s="15"/>
      <c r="AD61" s="15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1:47" ht="15" customHeight="1">
      <c r="A62" s="77" t="s">
        <v>4739</v>
      </c>
      <c r="B62" s="77" t="s">
        <v>4740</v>
      </c>
      <c r="C62" s="137" t="s">
        <v>4741</v>
      </c>
      <c r="D62" s="141">
        <v>3.49</v>
      </c>
      <c r="E62" s="141">
        <f t="shared" si="2"/>
        <v>1.3960000000000001</v>
      </c>
      <c r="F62" s="78">
        <v>0.375</v>
      </c>
      <c r="G62" s="78">
        <v>0.375</v>
      </c>
      <c r="H62" s="78">
        <v>5.5250000000000004</v>
      </c>
      <c r="I62" s="78">
        <v>0.03</v>
      </c>
      <c r="J62" s="79">
        <v>3</v>
      </c>
      <c r="K62" s="78">
        <v>1.75</v>
      </c>
      <c r="L62" s="78">
        <v>0.5</v>
      </c>
      <c r="M62" s="78">
        <v>5.75</v>
      </c>
      <c r="N62" s="78">
        <v>0.1</v>
      </c>
      <c r="O62" s="80">
        <f t="shared" si="3"/>
        <v>5.03125</v>
      </c>
      <c r="P62" s="79">
        <v>144</v>
      </c>
      <c r="Q62" s="78">
        <v>11.25</v>
      </c>
      <c r="R62" s="78">
        <v>6.38</v>
      </c>
      <c r="S62" s="78">
        <v>5.5</v>
      </c>
      <c r="T62" s="78">
        <v>4.5</v>
      </c>
      <c r="U62" s="80">
        <f t="shared" si="4"/>
        <v>0.22845052083333336</v>
      </c>
      <c r="V62" s="26"/>
      <c r="W62" s="26"/>
      <c r="X62" s="26"/>
      <c r="Y62" s="26"/>
      <c r="Z62" s="81" t="s">
        <v>26</v>
      </c>
      <c r="AA62" s="26"/>
      <c r="AB62" s="14"/>
      <c r="AC62" s="15"/>
      <c r="AD62" s="15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1:47" ht="15" customHeight="1">
      <c r="A63" s="77" t="s">
        <v>4544</v>
      </c>
      <c r="B63" s="77" t="s">
        <v>4545</v>
      </c>
      <c r="C63" s="137" t="s">
        <v>4546</v>
      </c>
      <c r="D63" s="141">
        <v>3.49</v>
      </c>
      <c r="E63" s="141">
        <f t="shared" si="2"/>
        <v>1.3960000000000001</v>
      </c>
      <c r="F63" s="78">
        <v>0.375</v>
      </c>
      <c r="G63" s="78">
        <v>0.375</v>
      </c>
      <c r="H63" s="78">
        <v>5.5250000000000004</v>
      </c>
      <c r="I63" s="78">
        <v>0.03</v>
      </c>
      <c r="J63" s="79">
        <v>3</v>
      </c>
      <c r="K63" s="78">
        <v>1.75</v>
      </c>
      <c r="L63" s="78">
        <v>0.5</v>
      </c>
      <c r="M63" s="78">
        <v>5.75</v>
      </c>
      <c r="N63" s="78">
        <v>0.1</v>
      </c>
      <c r="O63" s="80">
        <f t="shared" si="3"/>
        <v>5.03125</v>
      </c>
      <c r="P63" s="79">
        <v>144</v>
      </c>
      <c r="Q63" s="78">
        <v>11.25</v>
      </c>
      <c r="R63" s="78">
        <v>6.38</v>
      </c>
      <c r="S63" s="78">
        <v>5.5</v>
      </c>
      <c r="T63" s="78">
        <v>4.5</v>
      </c>
      <c r="U63" s="80">
        <f t="shared" si="4"/>
        <v>0.22845052083333336</v>
      </c>
      <c r="V63" s="26"/>
      <c r="W63" s="26"/>
      <c r="X63" s="26"/>
      <c r="Y63" s="26"/>
      <c r="Z63" s="81" t="s">
        <v>26</v>
      </c>
      <c r="AA63" s="26"/>
      <c r="AB63" s="14"/>
      <c r="AC63" s="15"/>
      <c r="AD63" s="15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1:47" ht="15" customHeight="1">
      <c r="A64" s="77" t="s">
        <v>4625</v>
      </c>
      <c r="B64" s="77" t="s">
        <v>4626</v>
      </c>
      <c r="C64" s="137" t="s">
        <v>4627</v>
      </c>
      <c r="D64" s="141">
        <v>3.49</v>
      </c>
      <c r="E64" s="141">
        <f t="shared" si="2"/>
        <v>1.3960000000000001</v>
      </c>
      <c r="F64" s="78">
        <v>0.375</v>
      </c>
      <c r="G64" s="78">
        <v>0.375</v>
      </c>
      <c r="H64" s="78">
        <v>5.5250000000000004</v>
      </c>
      <c r="I64" s="78">
        <v>0.03</v>
      </c>
      <c r="J64" s="79">
        <v>3</v>
      </c>
      <c r="K64" s="78">
        <v>1.75</v>
      </c>
      <c r="L64" s="78">
        <v>0.5</v>
      </c>
      <c r="M64" s="78">
        <v>5.75</v>
      </c>
      <c r="N64" s="78">
        <v>0.1</v>
      </c>
      <c r="O64" s="80">
        <f t="shared" si="3"/>
        <v>5.03125</v>
      </c>
      <c r="P64" s="79">
        <v>144</v>
      </c>
      <c r="Q64" s="78">
        <v>11.25</v>
      </c>
      <c r="R64" s="78">
        <v>6.38</v>
      </c>
      <c r="S64" s="78">
        <v>5.5</v>
      </c>
      <c r="T64" s="78">
        <v>4.5</v>
      </c>
      <c r="U64" s="80">
        <f t="shared" si="4"/>
        <v>0.22845052083333336</v>
      </c>
      <c r="V64" s="26"/>
      <c r="W64" s="26"/>
      <c r="X64" s="26"/>
      <c r="Y64" s="26"/>
      <c r="Z64" s="81" t="s">
        <v>26</v>
      </c>
      <c r="AA64" s="26"/>
      <c r="AB64" s="14"/>
      <c r="AC64" s="15"/>
      <c r="AD64" s="15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</row>
    <row r="65" spans="1:47" ht="15" customHeight="1">
      <c r="A65" s="77" t="s">
        <v>4802</v>
      </c>
      <c r="B65" s="77" t="s">
        <v>4803</v>
      </c>
      <c r="C65" s="137" t="s">
        <v>4804</v>
      </c>
      <c r="D65" s="141">
        <v>3.49</v>
      </c>
      <c r="E65" s="141">
        <f t="shared" si="2"/>
        <v>1.3960000000000001</v>
      </c>
      <c r="F65" s="78">
        <v>0.375</v>
      </c>
      <c r="G65" s="78">
        <v>0.375</v>
      </c>
      <c r="H65" s="78">
        <v>5.5250000000000004</v>
      </c>
      <c r="I65" s="78">
        <v>0.03</v>
      </c>
      <c r="J65" s="79">
        <v>3</v>
      </c>
      <c r="K65" s="78">
        <v>1.75</v>
      </c>
      <c r="L65" s="78">
        <v>0.5</v>
      </c>
      <c r="M65" s="78">
        <v>5.75</v>
      </c>
      <c r="N65" s="78">
        <v>0.1</v>
      </c>
      <c r="O65" s="80">
        <f t="shared" si="3"/>
        <v>5.03125</v>
      </c>
      <c r="P65" s="79">
        <v>144</v>
      </c>
      <c r="Q65" s="78">
        <v>11.25</v>
      </c>
      <c r="R65" s="78">
        <v>6.38</v>
      </c>
      <c r="S65" s="78">
        <v>5.5</v>
      </c>
      <c r="T65" s="78">
        <v>4.5</v>
      </c>
      <c r="U65" s="80">
        <f t="shared" si="4"/>
        <v>0.22845052083333336</v>
      </c>
      <c r="V65" s="26"/>
      <c r="W65" s="26"/>
      <c r="X65" s="26"/>
      <c r="Y65" s="26"/>
      <c r="Z65" s="81" t="s">
        <v>26</v>
      </c>
      <c r="AA65" s="26"/>
      <c r="AB65" s="14"/>
      <c r="AC65" s="15"/>
      <c r="AD65" s="15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 ht="15" customHeight="1">
      <c r="A66" s="77" t="s">
        <v>4439</v>
      </c>
      <c r="B66" s="77" t="s">
        <v>4440</v>
      </c>
      <c r="C66" s="137" t="s">
        <v>4441</v>
      </c>
      <c r="D66" s="141">
        <v>3.49</v>
      </c>
      <c r="E66" s="141">
        <f t="shared" si="2"/>
        <v>1.3960000000000001</v>
      </c>
      <c r="F66" s="78">
        <v>0.375</v>
      </c>
      <c r="G66" s="78">
        <v>0.375</v>
      </c>
      <c r="H66" s="78">
        <v>5.5250000000000004</v>
      </c>
      <c r="I66" s="78">
        <v>0.03</v>
      </c>
      <c r="J66" s="79">
        <v>3</v>
      </c>
      <c r="K66" s="78">
        <v>1.75</v>
      </c>
      <c r="L66" s="78">
        <v>0.5</v>
      </c>
      <c r="M66" s="78">
        <v>5.75</v>
      </c>
      <c r="N66" s="78">
        <v>0.1</v>
      </c>
      <c r="O66" s="80">
        <f t="shared" si="3"/>
        <v>5.03125</v>
      </c>
      <c r="P66" s="79">
        <v>144</v>
      </c>
      <c r="Q66" s="78">
        <v>11.25</v>
      </c>
      <c r="R66" s="78">
        <v>6.38</v>
      </c>
      <c r="S66" s="78">
        <v>5.5</v>
      </c>
      <c r="T66" s="78">
        <v>4.5</v>
      </c>
      <c r="U66" s="80">
        <f t="shared" si="4"/>
        <v>0.22845052083333336</v>
      </c>
      <c r="V66" s="26"/>
      <c r="W66" s="26"/>
      <c r="X66" s="26"/>
      <c r="Y66" s="26"/>
      <c r="Z66" s="81" t="s">
        <v>26</v>
      </c>
      <c r="AA66" s="26"/>
      <c r="AB66" s="14"/>
      <c r="AC66" s="15"/>
      <c r="AD66" s="15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</row>
    <row r="67" spans="1:47" ht="15" customHeight="1">
      <c r="A67" s="77" t="s">
        <v>4688</v>
      </c>
      <c r="B67" s="77" t="s">
        <v>4689</v>
      </c>
      <c r="C67" s="137" t="s">
        <v>4690</v>
      </c>
      <c r="D67" s="141">
        <v>3.49</v>
      </c>
      <c r="E67" s="141">
        <f t="shared" si="2"/>
        <v>1.3960000000000001</v>
      </c>
      <c r="F67" s="78">
        <v>0.375</v>
      </c>
      <c r="G67" s="78">
        <v>0.375</v>
      </c>
      <c r="H67" s="78">
        <v>5.5250000000000004</v>
      </c>
      <c r="I67" s="78">
        <v>0.03</v>
      </c>
      <c r="J67" s="79">
        <v>3</v>
      </c>
      <c r="K67" s="78">
        <v>1.75</v>
      </c>
      <c r="L67" s="78">
        <v>0.5</v>
      </c>
      <c r="M67" s="78">
        <v>5.75</v>
      </c>
      <c r="N67" s="78">
        <v>0.1</v>
      </c>
      <c r="O67" s="80">
        <f t="shared" ref="O67:O98" si="5">K67*L67*M67</f>
        <v>5.03125</v>
      </c>
      <c r="P67" s="79">
        <v>144</v>
      </c>
      <c r="Q67" s="78">
        <v>11.25</v>
      </c>
      <c r="R67" s="78">
        <v>6.38</v>
      </c>
      <c r="S67" s="78">
        <v>5.5</v>
      </c>
      <c r="T67" s="78">
        <v>4.5</v>
      </c>
      <c r="U67" s="80">
        <f t="shared" ref="U67:U98" si="6">Q67*R67*S67/1728</f>
        <v>0.22845052083333336</v>
      </c>
      <c r="V67" s="26"/>
      <c r="W67" s="26"/>
      <c r="X67" s="26"/>
      <c r="Y67" s="26"/>
      <c r="Z67" s="81" t="s">
        <v>26</v>
      </c>
      <c r="AA67" s="26"/>
      <c r="AB67" s="14"/>
      <c r="AC67" s="15"/>
      <c r="AD67" s="15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</row>
    <row r="68" spans="1:47" ht="15" customHeight="1">
      <c r="A68" s="77" t="s">
        <v>4658</v>
      </c>
      <c r="B68" s="77" t="s">
        <v>4659</v>
      </c>
      <c r="C68" s="137" t="s">
        <v>4660</v>
      </c>
      <c r="D68" s="141">
        <v>3.49</v>
      </c>
      <c r="E68" s="141">
        <f t="shared" ref="E68:E131" si="7">D68*0.4</f>
        <v>1.3960000000000001</v>
      </c>
      <c r="F68" s="78">
        <v>0.375</v>
      </c>
      <c r="G68" s="78">
        <v>0.375</v>
      </c>
      <c r="H68" s="78">
        <v>5.5250000000000004</v>
      </c>
      <c r="I68" s="78">
        <v>0.03</v>
      </c>
      <c r="J68" s="79">
        <v>3</v>
      </c>
      <c r="K68" s="78">
        <v>1.75</v>
      </c>
      <c r="L68" s="78">
        <v>0.5</v>
      </c>
      <c r="M68" s="78">
        <v>5.75</v>
      </c>
      <c r="N68" s="78">
        <v>0.1</v>
      </c>
      <c r="O68" s="80">
        <f t="shared" si="5"/>
        <v>5.03125</v>
      </c>
      <c r="P68" s="79">
        <v>144</v>
      </c>
      <c r="Q68" s="78">
        <v>11.25</v>
      </c>
      <c r="R68" s="78">
        <v>6.38</v>
      </c>
      <c r="S68" s="78">
        <v>5.5</v>
      </c>
      <c r="T68" s="78">
        <v>4.5</v>
      </c>
      <c r="U68" s="80">
        <f t="shared" si="6"/>
        <v>0.22845052083333336</v>
      </c>
      <c r="V68" s="26"/>
      <c r="W68" s="26"/>
      <c r="X68" s="26"/>
      <c r="Y68" s="26"/>
      <c r="Z68" s="81" t="s">
        <v>26</v>
      </c>
      <c r="AA68" s="26"/>
      <c r="AB68" s="14"/>
      <c r="AC68" s="15"/>
      <c r="AD68" s="15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</row>
    <row r="69" spans="1:47" ht="15" customHeight="1">
      <c r="A69" s="77" t="s">
        <v>4511</v>
      </c>
      <c r="B69" s="77" t="s">
        <v>4512</v>
      </c>
      <c r="C69" s="137" t="s">
        <v>4513</v>
      </c>
      <c r="D69" s="141">
        <v>3.49</v>
      </c>
      <c r="E69" s="141">
        <f t="shared" si="7"/>
        <v>1.3960000000000001</v>
      </c>
      <c r="F69" s="78">
        <v>0.375</v>
      </c>
      <c r="G69" s="78">
        <v>0.375</v>
      </c>
      <c r="H69" s="78">
        <v>5.5250000000000004</v>
      </c>
      <c r="I69" s="78">
        <v>0.03</v>
      </c>
      <c r="J69" s="79">
        <v>3</v>
      </c>
      <c r="K69" s="78">
        <v>1.75</v>
      </c>
      <c r="L69" s="78">
        <v>0.5</v>
      </c>
      <c r="M69" s="78">
        <v>5.75</v>
      </c>
      <c r="N69" s="78">
        <v>0.1</v>
      </c>
      <c r="O69" s="80">
        <f t="shared" si="5"/>
        <v>5.03125</v>
      </c>
      <c r="P69" s="79">
        <v>144</v>
      </c>
      <c r="Q69" s="78">
        <v>11.25</v>
      </c>
      <c r="R69" s="78">
        <v>6.38</v>
      </c>
      <c r="S69" s="78">
        <v>5.5</v>
      </c>
      <c r="T69" s="78">
        <v>4.5</v>
      </c>
      <c r="U69" s="80">
        <f t="shared" si="6"/>
        <v>0.22845052083333336</v>
      </c>
      <c r="V69" s="26"/>
      <c r="W69" s="26"/>
      <c r="X69" s="26"/>
      <c r="Y69" s="26"/>
      <c r="Z69" s="81" t="s">
        <v>26</v>
      </c>
      <c r="AA69" s="26"/>
      <c r="AB69" s="14"/>
      <c r="AC69" s="15"/>
      <c r="AD69" s="15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</row>
    <row r="70" spans="1:47" ht="15" customHeight="1">
      <c r="A70" s="77" t="s">
        <v>4790</v>
      </c>
      <c r="B70" s="77" t="s">
        <v>4791</v>
      </c>
      <c r="C70" s="137" t="s">
        <v>4792</v>
      </c>
      <c r="D70" s="141">
        <v>3.49</v>
      </c>
      <c r="E70" s="141">
        <f t="shared" si="7"/>
        <v>1.3960000000000001</v>
      </c>
      <c r="F70" s="78">
        <v>0.375</v>
      </c>
      <c r="G70" s="78">
        <v>0.375</v>
      </c>
      <c r="H70" s="78">
        <v>5.5250000000000004</v>
      </c>
      <c r="I70" s="78">
        <v>0.03</v>
      </c>
      <c r="J70" s="79">
        <v>3</v>
      </c>
      <c r="K70" s="78">
        <v>1.75</v>
      </c>
      <c r="L70" s="78">
        <v>0.5</v>
      </c>
      <c r="M70" s="78">
        <v>5.75</v>
      </c>
      <c r="N70" s="78">
        <v>0.1</v>
      </c>
      <c r="O70" s="80">
        <f t="shared" si="5"/>
        <v>5.03125</v>
      </c>
      <c r="P70" s="79">
        <v>144</v>
      </c>
      <c r="Q70" s="78">
        <v>11.25</v>
      </c>
      <c r="R70" s="78">
        <v>6.38</v>
      </c>
      <c r="S70" s="78">
        <v>5.5</v>
      </c>
      <c r="T70" s="78">
        <v>4.5</v>
      </c>
      <c r="U70" s="80">
        <f t="shared" si="6"/>
        <v>0.22845052083333336</v>
      </c>
      <c r="V70" s="26"/>
      <c r="W70" s="26"/>
      <c r="X70" s="26"/>
      <c r="Y70" s="26"/>
      <c r="Z70" s="81" t="s">
        <v>26</v>
      </c>
      <c r="AA70" s="26"/>
      <c r="AB70" s="14"/>
      <c r="AC70" s="15"/>
      <c r="AD70" s="15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</row>
    <row r="71" spans="1:47" ht="15" customHeight="1">
      <c r="A71" s="77" t="s">
        <v>4469</v>
      </c>
      <c r="B71" s="77" t="s">
        <v>4470</v>
      </c>
      <c r="C71" s="137" t="s">
        <v>4471</v>
      </c>
      <c r="D71" s="141">
        <v>3.49</v>
      </c>
      <c r="E71" s="141">
        <f t="shared" si="7"/>
        <v>1.3960000000000001</v>
      </c>
      <c r="F71" s="78">
        <v>0.375</v>
      </c>
      <c r="G71" s="78">
        <v>0.375</v>
      </c>
      <c r="H71" s="78">
        <v>5.5250000000000004</v>
      </c>
      <c r="I71" s="78">
        <v>0.03</v>
      </c>
      <c r="J71" s="79">
        <v>3</v>
      </c>
      <c r="K71" s="78">
        <v>1.75</v>
      </c>
      <c r="L71" s="78">
        <v>0.5</v>
      </c>
      <c r="M71" s="78">
        <v>5.75</v>
      </c>
      <c r="N71" s="78">
        <v>0.1</v>
      </c>
      <c r="O71" s="80">
        <f t="shared" si="5"/>
        <v>5.03125</v>
      </c>
      <c r="P71" s="79">
        <v>144</v>
      </c>
      <c r="Q71" s="78">
        <v>11.25</v>
      </c>
      <c r="R71" s="78">
        <v>6.38</v>
      </c>
      <c r="S71" s="78">
        <v>5.5</v>
      </c>
      <c r="T71" s="78">
        <v>4.5</v>
      </c>
      <c r="U71" s="80">
        <f t="shared" si="6"/>
        <v>0.22845052083333336</v>
      </c>
      <c r="V71" s="26"/>
      <c r="W71" s="26"/>
      <c r="X71" s="26"/>
      <c r="Y71" s="26"/>
      <c r="Z71" s="81" t="s">
        <v>26</v>
      </c>
      <c r="AA71" s="26"/>
      <c r="AB71" s="14"/>
      <c r="AC71" s="15"/>
      <c r="AD71" s="15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</row>
    <row r="72" spans="1:47" ht="15" customHeight="1">
      <c r="A72" s="77" t="s">
        <v>4727</v>
      </c>
      <c r="B72" s="77" t="s">
        <v>4728</v>
      </c>
      <c r="C72" s="137" t="s">
        <v>4729</v>
      </c>
      <c r="D72" s="141">
        <v>3.49</v>
      </c>
      <c r="E72" s="141">
        <f t="shared" si="7"/>
        <v>1.3960000000000001</v>
      </c>
      <c r="F72" s="78">
        <v>0.375</v>
      </c>
      <c r="G72" s="78">
        <v>0.375</v>
      </c>
      <c r="H72" s="78">
        <v>5.5250000000000004</v>
      </c>
      <c r="I72" s="78">
        <v>0.03</v>
      </c>
      <c r="J72" s="79">
        <v>3</v>
      </c>
      <c r="K72" s="78">
        <v>1.75</v>
      </c>
      <c r="L72" s="78">
        <v>0.5</v>
      </c>
      <c r="M72" s="78">
        <v>5.75</v>
      </c>
      <c r="N72" s="78">
        <v>0.1</v>
      </c>
      <c r="O72" s="80">
        <f t="shared" si="5"/>
        <v>5.03125</v>
      </c>
      <c r="P72" s="79">
        <v>144</v>
      </c>
      <c r="Q72" s="78">
        <v>11.25</v>
      </c>
      <c r="R72" s="78">
        <v>6.38</v>
      </c>
      <c r="S72" s="78">
        <v>5.5</v>
      </c>
      <c r="T72" s="78">
        <v>4.5</v>
      </c>
      <c r="U72" s="80">
        <f t="shared" si="6"/>
        <v>0.22845052083333336</v>
      </c>
      <c r="V72" s="26"/>
      <c r="W72" s="26"/>
      <c r="X72" s="26"/>
      <c r="Y72" s="26"/>
      <c r="Z72" s="81" t="s">
        <v>26</v>
      </c>
      <c r="AA72" s="26"/>
      <c r="AB72" s="14"/>
      <c r="AC72" s="15"/>
      <c r="AD72" s="15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</row>
    <row r="73" spans="1:47" ht="15" customHeight="1">
      <c r="A73" s="77" t="s">
        <v>4496</v>
      </c>
      <c r="B73" s="77" t="s">
        <v>4497</v>
      </c>
      <c r="C73" s="137" t="s">
        <v>4498</v>
      </c>
      <c r="D73" s="141">
        <v>3.49</v>
      </c>
      <c r="E73" s="141">
        <f t="shared" si="7"/>
        <v>1.3960000000000001</v>
      </c>
      <c r="F73" s="78">
        <v>0.375</v>
      </c>
      <c r="G73" s="78">
        <v>0.375</v>
      </c>
      <c r="H73" s="78">
        <v>5.5250000000000004</v>
      </c>
      <c r="I73" s="78">
        <v>0.03</v>
      </c>
      <c r="J73" s="79">
        <v>3</v>
      </c>
      <c r="K73" s="78">
        <v>1.75</v>
      </c>
      <c r="L73" s="78">
        <v>0.5</v>
      </c>
      <c r="M73" s="78">
        <v>5.75</v>
      </c>
      <c r="N73" s="78">
        <v>0.1</v>
      </c>
      <c r="O73" s="80">
        <f t="shared" si="5"/>
        <v>5.03125</v>
      </c>
      <c r="P73" s="79">
        <v>144</v>
      </c>
      <c r="Q73" s="78">
        <v>11.25</v>
      </c>
      <c r="R73" s="78">
        <v>6.38</v>
      </c>
      <c r="S73" s="78">
        <v>5.5</v>
      </c>
      <c r="T73" s="78">
        <v>4.5</v>
      </c>
      <c r="U73" s="80">
        <f t="shared" si="6"/>
        <v>0.22845052083333336</v>
      </c>
      <c r="V73" s="26"/>
      <c r="W73" s="26"/>
      <c r="X73" s="26"/>
      <c r="Y73" s="26"/>
      <c r="Z73" s="81" t="s">
        <v>26</v>
      </c>
      <c r="AA73" s="26"/>
      <c r="AB73" s="14"/>
      <c r="AC73" s="15"/>
      <c r="AD73" s="15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</row>
    <row r="74" spans="1:47" ht="15" customHeight="1">
      <c r="A74" s="77" t="s">
        <v>4535</v>
      </c>
      <c r="B74" s="77" t="s">
        <v>4536</v>
      </c>
      <c r="C74" s="137" t="s">
        <v>4537</v>
      </c>
      <c r="D74" s="141">
        <v>3.49</v>
      </c>
      <c r="E74" s="141">
        <f t="shared" si="7"/>
        <v>1.3960000000000001</v>
      </c>
      <c r="F74" s="78">
        <v>0.375</v>
      </c>
      <c r="G74" s="78">
        <v>0.375</v>
      </c>
      <c r="H74" s="78">
        <v>5.5250000000000004</v>
      </c>
      <c r="I74" s="78">
        <v>0.03</v>
      </c>
      <c r="J74" s="79">
        <v>3</v>
      </c>
      <c r="K74" s="78">
        <v>1.75</v>
      </c>
      <c r="L74" s="78">
        <v>0.5</v>
      </c>
      <c r="M74" s="78">
        <v>5.75</v>
      </c>
      <c r="N74" s="78">
        <v>0.1</v>
      </c>
      <c r="O74" s="80">
        <f t="shared" si="5"/>
        <v>5.03125</v>
      </c>
      <c r="P74" s="79">
        <v>144</v>
      </c>
      <c r="Q74" s="78">
        <v>11.25</v>
      </c>
      <c r="R74" s="78">
        <v>6.38</v>
      </c>
      <c r="S74" s="78">
        <v>5.5</v>
      </c>
      <c r="T74" s="78">
        <v>4.5</v>
      </c>
      <c r="U74" s="80">
        <f t="shared" si="6"/>
        <v>0.22845052083333336</v>
      </c>
      <c r="V74" s="26"/>
      <c r="W74" s="26"/>
      <c r="X74" s="26"/>
      <c r="Y74" s="26"/>
      <c r="Z74" s="81" t="s">
        <v>26</v>
      </c>
      <c r="AA74" s="26"/>
      <c r="AB74" s="14"/>
      <c r="AC74" s="15"/>
      <c r="AD74" s="15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</row>
    <row r="75" spans="1:47" ht="15" customHeight="1">
      <c r="A75" s="77" t="s">
        <v>4610</v>
      </c>
      <c r="B75" s="77" t="s">
        <v>4611</v>
      </c>
      <c r="C75" s="137" t="s">
        <v>4612</v>
      </c>
      <c r="D75" s="141">
        <v>3.49</v>
      </c>
      <c r="E75" s="141">
        <f t="shared" si="7"/>
        <v>1.3960000000000001</v>
      </c>
      <c r="F75" s="78">
        <v>0.375</v>
      </c>
      <c r="G75" s="78">
        <v>0.375</v>
      </c>
      <c r="H75" s="78">
        <v>5.5250000000000004</v>
      </c>
      <c r="I75" s="78">
        <v>0.03</v>
      </c>
      <c r="J75" s="79">
        <v>3</v>
      </c>
      <c r="K75" s="78">
        <v>1.75</v>
      </c>
      <c r="L75" s="78">
        <v>0.5</v>
      </c>
      <c r="M75" s="78">
        <v>5.75</v>
      </c>
      <c r="N75" s="78">
        <v>0.1</v>
      </c>
      <c r="O75" s="80">
        <f t="shared" si="5"/>
        <v>5.03125</v>
      </c>
      <c r="P75" s="79">
        <v>144</v>
      </c>
      <c r="Q75" s="78">
        <v>11.25</v>
      </c>
      <c r="R75" s="78">
        <v>6.38</v>
      </c>
      <c r="S75" s="78">
        <v>5.5</v>
      </c>
      <c r="T75" s="78">
        <v>4.5</v>
      </c>
      <c r="U75" s="80">
        <f t="shared" si="6"/>
        <v>0.22845052083333336</v>
      </c>
      <c r="V75" s="26"/>
      <c r="W75" s="26"/>
      <c r="X75" s="26"/>
      <c r="Y75" s="26"/>
      <c r="Z75" s="81" t="s">
        <v>26</v>
      </c>
      <c r="AA75" s="26"/>
      <c r="AB75" s="14"/>
      <c r="AC75" s="15"/>
      <c r="AD75" s="15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</row>
    <row r="76" spans="1:47" ht="15" customHeight="1">
      <c r="A76" s="77" t="s">
        <v>4622</v>
      </c>
      <c r="B76" s="77" t="s">
        <v>4623</v>
      </c>
      <c r="C76" s="137" t="s">
        <v>4624</v>
      </c>
      <c r="D76" s="141">
        <v>3.49</v>
      </c>
      <c r="E76" s="141">
        <f t="shared" si="7"/>
        <v>1.3960000000000001</v>
      </c>
      <c r="F76" s="78">
        <v>0.375</v>
      </c>
      <c r="G76" s="78">
        <v>0.375</v>
      </c>
      <c r="H76" s="78">
        <v>5.5250000000000004</v>
      </c>
      <c r="I76" s="78">
        <v>0.03</v>
      </c>
      <c r="J76" s="79">
        <v>3</v>
      </c>
      <c r="K76" s="78">
        <v>1.75</v>
      </c>
      <c r="L76" s="78">
        <v>0.5</v>
      </c>
      <c r="M76" s="78">
        <v>5.75</v>
      </c>
      <c r="N76" s="78">
        <v>0.1</v>
      </c>
      <c r="O76" s="80">
        <f t="shared" si="5"/>
        <v>5.03125</v>
      </c>
      <c r="P76" s="79">
        <v>144</v>
      </c>
      <c r="Q76" s="78">
        <v>11.25</v>
      </c>
      <c r="R76" s="78">
        <v>6.38</v>
      </c>
      <c r="S76" s="78">
        <v>5.5</v>
      </c>
      <c r="T76" s="78">
        <v>4.5</v>
      </c>
      <c r="U76" s="80">
        <f t="shared" si="6"/>
        <v>0.22845052083333336</v>
      </c>
      <c r="V76" s="26"/>
      <c r="W76" s="26"/>
      <c r="X76" s="26"/>
      <c r="Y76" s="26"/>
      <c r="Z76" s="81" t="s">
        <v>26</v>
      </c>
      <c r="AA76" s="26"/>
      <c r="AB76" s="14"/>
      <c r="AC76" s="15"/>
      <c r="AD76" s="15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</row>
    <row r="77" spans="1:47" ht="15" customHeight="1">
      <c r="A77" s="77" t="s">
        <v>4676</v>
      </c>
      <c r="B77" s="77" t="s">
        <v>4677</v>
      </c>
      <c r="C77" s="137" t="s">
        <v>4678</v>
      </c>
      <c r="D77" s="141">
        <v>3.49</v>
      </c>
      <c r="E77" s="141">
        <f t="shared" si="7"/>
        <v>1.3960000000000001</v>
      </c>
      <c r="F77" s="78">
        <v>0.375</v>
      </c>
      <c r="G77" s="78">
        <v>0.375</v>
      </c>
      <c r="H77" s="78">
        <v>5.5250000000000004</v>
      </c>
      <c r="I77" s="78">
        <v>0.03</v>
      </c>
      <c r="J77" s="79">
        <v>3</v>
      </c>
      <c r="K77" s="78">
        <v>1.75</v>
      </c>
      <c r="L77" s="78">
        <v>0.5</v>
      </c>
      <c r="M77" s="78">
        <v>5.75</v>
      </c>
      <c r="N77" s="78">
        <v>0.1</v>
      </c>
      <c r="O77" s="80">
        <f t="shared" si="5"/>
        <v>5.03125</v>
      </c>
      <c r="P77" s="79">
        <v>144</v>
      </c>
      <c r="Q77" s="78">
        <v>11.25</v>
      </c>
      <c r="R77" s="78">
        <v>6.38</v>
      </c>
      <c r="S77" s="78">
        <v>5.5</v>
      </c>
      <c r="T77" s="78">
        <v>4.5</v>
      </c>
      <c r="U77" s="80">
        <f t="shared" si="6"/>
        <v>0.22845052083333336</v>
      </c>
      <c r="V77" s="26"/>
      <c r="W77" s="26"/>
      <c r="X77" s="26"/>
      <c r="Y77" s="26"/>
      <c r="Z77" s="81" t="s">
        <v>26</v>
      </c>
      <c r="AA77" s="26"/>
      <c r="AB77" s="14"/>
      <c r="AC77" s="15"/>
      <c r="AD77" s="15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</row>
    <row r="78" spans="1:47" ht="15" customHeight="1">
      <c r="A78" s="77" t="s">
        <v>4532</v>
      </c>
      <c r="B78" s="77" t="s">
        <v>4533</v>
      </c>
      <c r="C78" s="137" t="s">
        <v>4534</v>
      </c>
      <c r="D78" s="141">
        <v>3.49</v>
      </c>
      <c r="E78" s="141">
        <f t="shared" si="7"/>
        <v>1.3960000000000001</v>
      </c>
      <c r="F78" s="78">
        <v>0.375</v>
      </c>
      <c r="G78" s="78">
        <v>0.375</v>
      </c>
      <c r="H78" s="78">
        <v>5.5250000000000004</v>
      </c>
      <c r="I78" s="78">
        <v>0.03</v>
      </c>
      <c r="J78" s="79">
        <v>3</v>
      </c>
      <c r="K78" s="78">
        <v>1.75</v>
      </c>
      <c r="L78" s="78">
        <v>0.5</v>
      </c>
      <c r="M78" s="78">
        <v>5.75</v>
      </c>
      <c r="N78" s="78">
        <v>0.1</v>
      </c>
      <c r="O78" s="80">
        <f t="shared" si="5"/>
        <v>5.03125</v>
      </c>
      <c r="P78" s="79">
        <v>144</v>
      </c>
      <c r="Q78" s="78">
        <v>11.25</v>
      </c>
      <c r="R78" s="78">
        <v>6.38</v>
      </c>
      <c r="S78" s="78">
        <v>5.5</v>
      </c>
      <c r="T78" s="78">
        <v>4.5</v>
      </c>
      <c r="U78" s="80">
        <f t="shared" si="6"/>
        <v>0.22845052083333336</v>
      </c>
      <c r="V78" s="26"/>
      <c r="W78" s="26"/>
      <c r="X78" s="26"/>
      <c r="Y78" s="26"/>
      <c r="Z78" s="81" t="s">
        <v>26</v>
      </c>
      <c r="AA78" s="26"/>
      <c r="AB78" s="14"/>
      <c r="AC78" s="15"/>
      <c r="AD78" s="15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</row>
    <row r="79" spans="1:47" ht="15" customHeight="1">
      <c r="A79" s="77" t="s">
        <v>4523</v>
      </c>
      <c r="B79" s="77" t="s">
        <v>4524</v>
      </c>
      <c r="C79" s="137" t="s">
        <v>4525</v>
      </c>
      <c r="D79" s="141">
        <v>3.49</v>
      </c>
      <c r="E79" s="141">
        <f t="shared" si="7"/>
        <v>1.3960000000000001</v>
      </c>
      <c r="F79" s="78">
        <v>0.375</v>
      </c>
      <c r="G79" s="78">
        <v>0.375</v>
      </c>
      <c r="H79" s="78">
        <v>5.5250000000000004</v>
      </c>
      <c r="I79" s="78">
        <v>0.03</v>
      </c>
      <c r="J79" s="79">
        <v>3</v>
      </c>
      <c r="K79" s="78">
        <v>1.75</v>
      </c>
      <c r="L79" s="78">
        <v>0.5</v>
      </c>
      <c r="M79" s="78">
        <v>5.75</v>
      </c>
      <c r="N79" s="78">
        <v>0.1</v>
      </c>
      <c r="O79" s="80">
        <f t="shared" si="5"/>
        <v>5.03125</v>
      </c>
      <c r="P79" s="79">
        <v>144</v>
      </c>
      <c r="Q79" s="78">
        <v>11.25</v>
      </c>
      <c r="R79" s="78">
        <v>6.38</v>
      </c>
      <c r="S79" s="78">
        <v>5.5</v>
      </c>
      <c r="T79" s="78">
        <v>4.5</v>
      </c>
      <c r="U79" s="80">
        <f t="shared" si="6"/>
        <v>0.22845052083333336</v>
      </c>
      <c r="V79" s="26"/>
      <c r="W79" s="26"/>
      <c r="X79" s="26"/>
      <c r="Y79" s="26"/>
      <c r="Z79" s="81" t="s">
        <v>26</v>
      </c>
      <c r="AA79" s="26"/>
      <c r="AB79" s="14"/>
      <c r="AC79" s="15"/>
      <c r="AD79" s="15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</row>
    <row r="80" spans="1:47" ht="15" customHeight="1">
      <c r="A80" s="77" t="s">
        <v>4481</v>
      </c>
      <c r="B80" s="77" t="s">
        <v>4482</v>
      </c>
      <c r="C80" s="137" t="s">
        <v>4483</v>
      </c>
      <c r="D80" s="141">
        <v>3.49</v>
      </c>
      <c r="E80" s="141">
        <f t="shared" si="7"/>
        <v>1.3960000000000001</v>
      </c>
      <c r="F80" s="78">
        <v>0.375</v>
      </c>
      <c r="G80" s="78">
        <v>0.375</v>
      </c>
      <c r="H80" s="78">
        <v>5.5250000000000004</v>
      </c>
      <c r="I80" s="78">
        <v>0.03</v>
      </c>
      <c r="J80" s="79">
        <v>3</v>
      </c>
      <c r="K80" s="78">
        <v>1.75</v>
      </c>
      <c r="L80" s="78">
        <v>0.5</v>
      </c>
      <c r="M80" s="78">
        <v>5.75</v>
      </c>
      <c r="N80" s="78">
        <v>0.1</v>
      </c>
      <c r="O80" s="80">
        <f t="shared" si="5"/>
        <v>5.03125</v>
      </c>
      <c r="P80" s="79">
        <v>144</v>
      </c>
      <c r="Q80" s="78">
        <v>11.25</v>
      </c>
      <c r="R80" s="78">
        <v>6.38</v>
      </c>
      <c r="S80" s="78">
        <v>5.5</v>
      </c>
      <c r="T80" s="78">
        <v>4.5</v>
      </c>
      <c r="U80" s="80">
        <f t="shared" si="6"/>
        <v>0.22845052083333336</v>
      </c>
      <c r="V80" s="26"/>
      <c r="W80" s="26"/>
      <c r="X80" s="26"/>
      <c r="Y80" s="26"/>
      <c r="Z80" s="81" t="s">
        <v>26</v>
      </c>
      <c r="AA80" s="26"/>
      <c r="AB80" s="14"/>
      <c r="AC80" s="15"/>
      <c r="AD80" s="15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</row>
    <row r="81" spans="1:47" ht="15" customHeight="1">
      <c r="A81" s="77" t="s">
        <v>4757</v>
      </c>
      <c r="B81" s="77" t="s">
        <v>4758</v>
      </c>
      <c r="C81" s="137" t="s">
        <v>4759</v>
      </c>
      <c r="D81" s="141">
        <v>3.49</v>
      </c>
      <c r="E81" s="141">
        <f t="shared" si="7"/>
        <v>1.3960000000000001</v>
      </c>
      <c r="F81" s="78">
        <v>0.375</v>
      </c>
      <c r="G81" s="78">
        <v>0.375</v>
      </c>
      <c r="H81" s="78">
        <v>5.5250000000000004</v>
      </c>
      <c r="I81" s="78">
        <v>0.03</v>
      </c>
      <c r="J81" s="79">
        <v>3</v>
      </c>
      <c r="K81" s="78">
        <v>1.75</v>
      </c>
      <c r="L81" s="78">
        <v>0.5</v>
      </c>
      <c r="M81" s="78">
        <v>5.75</v>
      </c>
      <c r="N81" s="78">
        <v>0.1</v>
      </c>
      <c r="O81" s="80">
        <f t="shared" si="5"/>
        <v>5.03125</v>
      </c>
      <c r="P81" s="79">
        <v>144</v>
      </c>
      <c r="Q81" s="78">
        <v>11.25</v>
      </c>
      <c r="R81" s="78">
        <v>6.38</v>
      </c>
      <c r="S81" s="78">
        <v>5.5</v>
      </c>
      <c r="T81" s="78">
        <v>4.5</v>
      </c>
      <c r="U81" s="80">
        <f t="shared" si="6"/>
        <v>0.22845052083333336</v>
      </c>
      <c r="V81" s="26"/>
      <c r="W81" s="26"/>
      <c r="X81" s="26"/>
      <c r="Y81" s="26"/>
      <c r="Z81" s="81" t="s">
        <v>26</v>
      </c>
      <c r="AA81" s="26"/>
      <c r="AB81" s="14"/>
      <c r="AC81" s="15"/>
      <c r="AD81" s="15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</row>
    <row r="82" spans="1:47" ht="15" customHeight="1">
      <c r="A82" s="77" t="s">
        <v>4640</v>
      </c>
      <c r="B82" s="77" t="s">
        <v>4641</v>
      </c>
      <c r="C82" s="137" t="s">
        <v>4642</v>
      </c>
      <c r="D82" s="141">
        <v>3.49</v>
      </c>
      <c r="E82" s="141">
        <f t="shared" si="7"/>
        <v>1.3960000000000001</v>
      </c>
      <c r="F82" s="78">
        <v>0.375</v>
      </c>
      <c r="G82" s="78">
        <v>0.375</v>
      </c>
      <c r="H82" s="78">
        <v>5.5250000000000004</v>
      </c>
      <c r="I82" s="78">
        <v>0.03</v>
      </c>
      <c r="J82" s="79">
        <v>3</v>
      </c>
      <c r="K82" s="78">
        <v>1.75</v>
      </c>
      <c r="L82" s="78">
        <v>0.5</v>
      </c>
      <c r="M82" s="78">
        <v>5.75</v>
      </c>
      <c r="N82" s="78">
        <v>0.1</v>
      </c>
      <c r="O82" s="80">
        <f t="shared" si="5"/>
        <v>5.03125</v>
      </c>
      <c r="P82" s="79">
        <v>144</v>
      </c>
      <c r="Q82" s="78">
        <v>11.25</v>
      </c>
      <c r="R82" s="78">
        <v>6.38</v>
      </c>
      <c r="S82" s="78">
        <v>5.5</v>
      </c>
      <c r="T82" s="78">
        <v>4.5</v>
      </c>
      <c r="U82" s="80">
        <f t="shared" si="6"/>
        <v>0.22845052083333336</v>
      </c>
      <c r="V82" s="26"/>
      <c r="W82" s="26"/>
      <c r="X82" s="26"/>
      <c r="Y82" s="26"/>
      <c r="Z82" s="81" t="s">
        <v>26</v>
      </c>
      <c r="AA82" s="26"/>
      <c r="AB82" s="14"/>
      <c r="AC82" s="15"/>
      <c r="AD82" s="15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</row>
    <row r="83" spans="1:47" ht="15" customHeight="1">
      <c r="A83" s="77" t="s">
        <v>4796</v>
      </c>
      <c r="B83" s="77" t="s">
        <v>4797</v>
      </c>
      <c r="C83" s="137" t="s">
        <v>4798</v>
      </c>
      <c r="D83" s="141">
        <v>3.49</v>
      </c>
      <c r="E83" s="141">
        <f t="shared" si="7"/>
        <v>1.3960000000000001</v>
      </c>
      <c r="F83" s="78">
        <v>0.375</v>
      </c>
      <c r="G83" s="78">
        <v>0.375</v>
      </c>
      <c r="H83" s="78">
        <v>5.5250000000000004</v>
      </c>
      <c r="I83" s="78">
        <v>0.03</v>
      </c>
      <c r="J83" s="79">
        <v>3</v>
      </c>
      <c r="K83" s="78">
        <v>1.75</v>
      </c>
      <c r="L83" s="78">
        <v>0.5</v>
      </c>
      <c r="M83" s="78">
        <v>5.75</v>
      </c>
      <c r="N83" s="78">
        <v>0.1</v>
      </c>
      <c r="O83" s="80">
        <f t="shared" si="5"/>
        <v>5.03125</v>
      </c>
      <c r="P83" s="79">
        <v>144</v>
      </c>
      <c r="Q83" s="78">
        <v>11.25</v>
      </c>
      <c r="R83" s="78">
        <v>6.38</v>
      </c>
      <c r="S83" s="78">
        <v>5.5</v>
      </c>
      <c r="T83" s="78">
        <v>4.5</v>
      </c>
      <c r="U83" s="80">
        <f t="shared" si="6"/>
        <v>0.22845052083333336</v>
      </c>
      <c r="V83" s="80"/>
      <c r="W83" s="80"/>
      <c r="X83" s="80"/>
      <c r="Y83" s="80"/>
      <c r="Z83" s="81" t="s">
        <v>26</v>
      </c>
      <c r="AA83" s="26"/>
      <c r="AB83" s="14"/>
      <c r="AC83" s="15"/>
      <c r="AD83" s="15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</row>
    <row r="84" spans="1:47" ht="15" customHeight="1">
      <c r="A84" s="77" t="s">
        <v>4445</v>
      </c>
      <c r="B84" s="77" t="s">
        <v>4446</v>
      </c>
      <c r="C84" s="137" t="s">
        <v>4447</v>
      </c>
      <c r="D84" s="141">
        <v>3.49</v>
      </c>
      <c r="E84" s="141">
        <f t="shared" si="7"/>
        <v>1.3960000000000001</v>
      </c>
      <c r="F84" s="78">
        <v>0.375</v>
      </c>
      <c r="G84" s="78">
        <v>0.375</v>
      </c>
      <c r="H84" s="78">
        <v>5.5250000000000004</v>
      </c>
      <c r="I84" s="78">
        <v>0.03</v>
      </c>
      <c r="J84" s="79">
        <v>3</v>
      </c>
      <c r="K84" s="78">
        <v>1.75</v>
      </c>
      <c r="L84" s="78">
        <v>0.5</v>
      </c>
      <c r="M84" s="78">
        <v>5.75</v>
      </c>
      <c r="N84" s="78">
        <v>0.1</v>
      </c>
      <c r="O84" s="80">
        <f t="shared" si="5"/>
        <v>5.03125</v>
      </c>
      <c r="P84" s="79">
        <v>144</v>
      </c>
      <c r="Q84" s="78">
        <v>11.25</v>
      </c>
      <c r="R84" s="78">
        <v>6.38</v>
      </c>
      <c r="S84" s="78">
        <v>5.5</v>
      </c>
      <c r="T84" s="78">
        <v>4.5</v>
      </c>
      <c r="U84" s="80">
        <f t="shared" si="6"/>
        <v>0.22845052083333336</v>
      </c>
      <c r="V84" s="26"/>
      <c r="W84" s="26"/>
      <c r="X84" s="26"/>
      <c r="Y84" s="26"/>
      <c r="Z84" s="81" t="s">
        <v>26</v>
      </c>
      <c r="AA84" s="26"/>
      <c r="AB84" s="14"/>
      <c r="AC84" s="15"/>
      <c r="AD84" s="15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</row>
    <row r="85" spans="1:47" ht="15" customHeight="1">
      <c r="A85" s="77" t="s">
        <v>4601</v>
      </c>
      <c r="B85" s="77" t="s">
        <v>4602</v>
      </c>
      <c r="C85" s="137" t="s">
        <v>4603</v>
      </c>
      <c r="D85" s="141">
        <v>3.49</v>
      </c>
      <c r="E85" s="141">
        <f t="shared" si="7"/>
        <v>1.3960000000000001</v>
      </c>
      <c r="F85" s="78">
        <v>0.375</v>
      </c>
      <c r="G85" s="78">
        <v>0.375</v>
      </c>
      <c r="H85" s="78">
        <v>5.5250000000000004</v>
      </c>
      <c r="I85" s="78">
        <v>0.03</v>
      </c>
      <c r="J85" s="79">
        <v>3</v>
      </c>
      <c r="K85" s="78">
        <v>1.75</v>
      </c>
      <c r="L85" s="78">
        <v>0.5</v>
      </c>
      <c r="M85" s="78">
        <v>5.75</v>
      </c>
      <c r="N85" s="78">
        <v>0.1</v>
      </c>
      <c r="O85" s="80">
        <f t="shared" si="5"/>
        <v>5.03125</v>
      </c>
      <c r="P85" s="79">
        <v>144</v>
      </c>
      <c r="Q85" s="78">
        <v>11.25</v>
      </c>
      <c r="R85" s="78">
        <v>6.38</v>
      </c>
      <c r="S85" s="78">
        <v>5.5</v>
      </c>
      <c r="T85" s="78">
        <v>4.5</v>
      </c>
      <c r="U85" s="80">
        <f t="shared" si="6"/>
        <v>0.22845052083333336</v>
      </c>
      <c r="V85" s="26"/>
      <c r="W85" s="26"/>
      <c r="X85" s="26"/>
      <c r="Y85" s="26"/>
      <c r="Z85" s="81" t="s">
        <v>26</v>
      </c>
      <c r="AA85" s="26"/>
      <c r="AB85" s="14"/>
      <c r="AC85" s="15"/>
      <c r="AD85" s="15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</row>
    <row r="86" spans="1:47" ht="15" customHeight="1">
      <c r="A86" s="77" t="s">
        <v>4628</v>
      </c>
      <c r="B86" s="77" t="s">
        <v>4629</v>
      </c>
      <c r="C86" s="137" t="s">
        <v>4630</v>
      </c>
      <c r="D86" s="141">
        <v>3.49</v>
      </c>
      <c r="E86" s="141">
        <f t="shared" si="7"/>
        <v>1.3960000000000001</v>
      </c>
      <c r="F86" s="78">
        <v>0.375</v>
      </c>
      <c r="G86" s="78">
        <v>0.375</v>
      </c>
      <c r="H86" s="78">
        <v>5.5250000000000004</v>
      </c>
      <c r="I86" s="78">
        <v>0.03</v>
      </c>
      <c r="J86" s="79">
        <v>3</v>
      </c>
      <c r="K86" s="78">
        <v>1.75</v>
      </c>
      <c r="L86" s="78">
        <v>0.5</v>
      </c>
      <c r="M86" s="78">
        <v>5.75</v>
      </c>
      <c r="N86" s="78">
        <v>0.1</v>
      </c>
      <c r="O86" s="80">
        <f t="shared" si="5"/>
        <v>5.03125</v>
      </c>
      <c r="P86" s="79">
        <v>144</v>
      </c>
      <c r="Q86" s="78">
        <v>11.25</v>
      </c>
      <c r="R86" s="78">
        <v>6.38</v>
      </c>
      <c r="S86" s="78">
        <v>5.5</v>
      </c>
      <c r="T86" s="78">
        <v>4.5</v>
      </c>
      <c r="U86" s="80">
        <f t="shared" si="6"/>
        <v>0.22845052083333336</v>
      </c>
      <c r="V86" s="26"/>
      <c r="W86" s="26"/>
      <c r="X86" s="26"/>
      <c r="Y86" s="26"/>
      <c r="Z86" s="81" t="s">
        <v>26</v>
      </c>
      <c r="AA86" s="26"/>
      <c r="AB86" s="14"/>
      <c r="AC86" s="15"/>
      <c r="AD86" s="15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</row>
    <row r="87" spans="1:47" ht="15" customHeight="1">
      <c r="A87" s="77" t="s">
        <v>4415</v>
      </c>
      <c r="B87" s="77" t="s">
        <v>4416</v>
      </c>
      <c r="C87" s="137" t="s">
        <v>4417</v>
      </c>
      <c r="D87" s="141">
        <v>3.49</v>
      </c>
      <c r="E87" s="141">
        <f t="shared" si="7"/>
        <v>1.3960000000000001</v>
      </c>
      <c r="F87" s="78">
        <v>0.375</v>
      </c>
      <c r="G87" s="78">
        <v>0.375</v>
      </c>
      <c r="H87" s="78">
        <v>5.5250000000000004</v>
      </c>
      <c r="I87" s="78">
        <v>0.03</v>
      </c>
      <c r="J87" s="79">
        <v>3</v>
      </c>
      <c r="K87" s="78">
        <v>1.75</v>
      </c>
      <c r="L87" s="78">
        <v>0.5</v>
      </c>
      <c r="M87" s="78">
        <v>5.75</v>
      </c>
      <c r="N87" s="78">
        <v>0.1</v>
      </c>
      <c r="O87" s="80">
        <f t="shared" si="5"/>
        <v>5.03125</v>
      </c>
      <c r="P87" s="79">
        <v>144</v>
      </c>
      <c r="Q87" s="78">
        <v>11.25</v>
      </c>
      <c r="R87" s="78">
        <v>6.38</v>
      </c>
      <c r="S87" s="78">
        <v>5.5</v>
      </c>
      <c r="T87" s="78">
        <v>4.5</v>
      </c>
      <c r="U87" s="80">
        <f t="shared" si="6"/>
        <v>0.22845052083333336</v>
      </c>
      <c r="V87" s="26"/>
      <c r="W87" s="26"/>
      <c r="X87" s="26"/>
      <c r="Y87" s="26"/>
      <c r="Z87" s="81" t="s">
        <v>26</v>
      </c>
      <c r="AA87" s="26"/>
      <c r="AB87" s="14"/>
      <c r="AC87" s="15"/>
      <c r="AD87" s="15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</row>
    <row r="88" spans="1:47" ht="15" customHeight="1">
      <c r="A88" s="77" t="s">
        <v>4649</v>
      </c>
      <c r="B88" s="77" t="s">
        <v>4650</v>
      </c>
      <c r="C88" s="137" t="s">
        <v>4651</v>
      </c>
      <c r="D88" s="141">
        <v>3.49</v>
      </c>
      <c r="E88" s="141">
        <f t="shared" si="7"/>
        <v>1.3960000000000001</v>
      </c>
      <c r="F88" s="78">
        <v>0.375</v>
      </c>
      <c r="G88" s="78">
        <v>0.375</v>
      </c>
      <c r="H88" s="78">
        <v>5.5250000000000004</v>
      </c>
      <c r="I88" s="78">
        <v>0.03</v>
      </c>
      <c r="J88" s="79">
        <v>3</v>
      </c>
      <c r="K88" s="78">
        <v>1.75</v>
      </c>
      <c r="L88" s="78">
        <v>0.5</v>
      </c>
      <c r="M88" s="78">
        <v>5.75</v>
      </c>
      <c r="N88" s="78">
        <v>0.1</v>
      </c>
      <c r="O88" s="80">
        <f t="shared" si="5"/>
        <v>5.03125</v>
      </c>
      <c r="P88" s="79">
        <v>144</v>
      </c>
      <c r="Q88" s="78">
        <v>11.25</v>
      </c>
      <c r="R88" s="78">
        <v>6.38</v>
      </c>
      <c r="S88" s="78">
        <v>5.5</v>
      </c>
      <c r="T88" s="78">
        <v>4.5</v>
      </c>
      <c r="U88" s="80">
        <f t="shared" si="6"/>
        <v>0.22845052083333336</v>
      </c>
      <c r="V88" s="26"/>
      <c r="W88" s="26"/>
      <c r="X88" s="26"/>
      <c r="Y88" s="26"/>
      <c r="Z88" s="81" t="s">
        <v>26</v>
      </c>
      <c r="AA88" s="26"/>
      <c r="AB88" s="14"/>
      <c r="AC88" s="15"/>
      <c r="AD88" s="15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</row>
    <row r="89" spans="1:47" ht="15" customHeight="1">
      <c r="A89" s="77" t="s">
        <v>4598</v>
      </c>
      <c r="B89" s="77" t="s">
        <v>4599</v>
      </c>
      <c r="C89" s="137" t="s">
        <v>4600</v>
      </c>
      <c r="D89" s="141">
        <v>3.49</v>
      </c>
      <c r="E89" s="141">
        <f t="shared" si="7"/>
        <v>1.3960000000000001</v>
      </c>
      <c r="F89" s="78">
        <v>0.375</v>
      </c>
      <c r="G89" s="78">
        <v>0.375</v>
      </c>
      <c r="H89" s="78">
        <v>5.5250000000000004</v>
      </c>
      <c r="I89" s="78">
        <v>0.03</v>
      </c>
      <c r="J89" s="79">
        <v>3</v>
      </c>
      <c r="K89" s="78">
        <v>1.75</v>
      </c>
      <c r="L89" s="78">
        <v>0.5</v>
      </c>
      <c r="M89" s="78">
        <v>5.75</v>
      </c>
      <c r="N89" s="78">
        <v>0.1</v>
      </c>
      <c r="O89" s="80">
        <f t="shared" si="5"/>
        <v>5.03125</v>
      </c>
      <c r="P89" s="79">
        <v>144</v>
      </c>
      <c r="Q89" s="78">
        <v>11.25</v>
      </c>
      <c r="R89" s="78">
        <v>6.38</v>
      </c>
      <c r="S89" s="78">
        <v>5.5</v>
      </c>
      <c r="T89" s="78">
        <v>4.5</v>
      </c>
      <c r="U89" s="80">
        <f t="shared" si="6"/>
        <v>0.22845052083333336</v>
      </c>
      <c r="V89" s="26"/>
      <c r="W89" s="26"/>
      <c r="X89" s="26"/>
      <c r="Y89" s="26"/>
      <c r="Z89" s="81" t="s">
        <v>26</v>
      </c>
      <c r="AA89" s="26"/>
      <c r="AB89" s="14"/>
      <c r="AC89" s="15"/>
      <c r="AD89" s="15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</row>
    <row r="90" spans="1:47" ht="15" customHeight="1">
      <c r="A90" s="77" t="s">
        <v>4505</v>
      </c>
      <c r="B90" s="77" t="s">
        <v>4506</v>
      </c>
      <c r="C90" s="137" t="s">
        <v>4507</v>
      </c>
      <c r="D90" s="141">
        <v>3.49</v>
      </c>
      <c r="E90" s="141">
        <f t="shared" si="7"/>
        <v>1.3960000000000001</v>
      </c>
      <c r="F90" s="78">
        <v>0.375</v>
      </c>
      <c r="G90" s="78">
        <v>0.375</v>
      </c>
      <c r="H90" s="78">
        <v>5.5250000000000004</v>
      </c>
      <c r="I90" s="78">
        <v>0.03</v>
      </c>
      <c r="J90" s="79">
        <v>3</v>
      </c>
      <c r="K90" s="78">
        <v>1.75</v>
      </c>
      <c r="L90" s="78">
        <v>0.5</v>
      </c>
      <c r="M90" s="78">
        <v>5.75</v>
      </c>
      <c r="N90" s="78">
        <v>0.1</v>
      </c>
      <c r="O90" s="80">
        <f t="shared" si="5"/>
        <v>5.03125</v>
      </c>
      <c r="P90" s="79">
        <v>144</v>
      </c>
      <c r="Q90" s="78">
        <v>11.25</v>
      </c>
      <c r="R90" s="78">
        <v>6.38</v>
      </c>
      <c r="S90" s="78">
        <v>5.5</v>
      </c>
      <c r="T90" s="78">
        <v>4.5</v>
      </c>
      <c r="U90" s="80">
        <f t="shared" si="6"/>
        <v>0.22845052083333336</v>
      </c>
      <c r="V90" s="26"/>
      <c r="W90" s="26"/>
      <c r="X90" s="26"/>
      <c r="Y90" s="26"/>
      <c r="Z90" s="81" t="s">
        <v>26</v>
      </c>
      <c r="AA90" s="26"/>
      <c r="AB90" s="14"/>
      <c r="AC90" s="15"/>
      <c r="AD90" s="15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</row>
    <row r="91" spans="1:47" ht="15" customHeight="1">
      <c r="A91" s="77" t="s">
        <v>4547</v>
      </c>
      <c r="B91" s="77" t="s">
        <v>4548</v>
      </c>
      <c r="C91" s="137" t="s">
        <v>4549</v>
      </c>
      <c r="D91" s="141">
        <v>3.49</v>
      </c>
      <c r="E91" s="141">
        <f t="shared" si="7"/>
        <v>1.3960000000000001</v>
      </c>
      <c r="F91" s="78">
        <v>0.375</v>
      </c>
      <c r="G91" s="78">
        <v>0.375</v>
      </c>
      <c r="H91" s="78">
        <v>5.5250000000000004</v>
      </c>
      <c r="I91" s="78">
        <v>0.03</v>
      </c>
      <c r="J91" s="79">
        <v>3</v>
      </c>
      <c r="K91" s="78">
        <v>1.75</v>
      </c>
      <c r="L91" s="78">
        <v>0.5</v>
      </c>
      <c r="M91" s="78">
        <v>5.75</v>
      </c>
      <c r="N91" s="78">
        <v>0.1</v>
      </c>
      <c r="O91" s="80">
        <f t="shared" si="5"/>
        <v>5.03125</v>
      </c>
      <c r="P91" s="79">
        <v>144</v>
      </c>
      <c r="Q91" s="78">
        <v>11.25</v>
      </c>
      <c r="R91" s="78">
        <v>6.38</v>
      </c>
      <c r="S91" s="78">
        <v>5.5</v>
      </c>
      <c r="T91" s="78">
        <v>4.5</v>
      </c>
      <c r="U91" s="80">
        <f t="shared" si="6"/>
        <v>0.22845052083333336</v>
      </c>
      <c r="V91" s="26"/>
      <c r="W91" s="26"/>
      <c r="X91" s="26"/>
      <c r="Y91" s="26"/>
      <c r="Z91" s="81" t="s">
        <v>26</v>
      </c>
      <c r="AA91" s="26"/>
      <c r="AB91" s="14"/>
      <c r="AC91" s="15"/>
      <c r="AD91" s="15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</row>
    <row r="92" spans="1:47" ht="15" customHeight="1">
      <c r="A92" s="77" t="s">
        <v>4556</v>
      </c>
      <c r="B92" s="77" t="s">
        <v>4557</v>
      </c>
      <c r="C92" s="137" t="s">
        <v>4558</v>
      </c>
      <c r="D92" s="141">
        <v>3.49</v>
      </c>
      <c r="E92" s="141">
        <f t="shared" si="7"/>
        <v>1.3960000000000001</v>
      </c>
      <c r="F92" s="78">
        <v>0.375</v>
      </c>
      <c r="G92" s="78">
        <v>0.375</v>
      </c>
      <c r="H92" s="78">
        <v>5.5250000000000004</v>
      </c>
      <c r="I92" s="78">
        <v>0.03</v>
      </c>
      <c r="J92" s="79">
        <v>3</v>
      </c>
      <c r="K92" s="78">
        <v>1.75</v>
      </c>
      <c r="L92" s="78">
        <v>0.5</v>
      </c>
      <c r="M92" s="78">
        <v>5.75</v>
      </c>
      <c r="N92" s="78">
        <v>0.1</v>
      </c>
      <c r="O92" s="80">
        <f t="shared" si="5"/>
        <v>5.03125</v>
      </c>
      <c r="P92" s="79">
        <v>144</v>
      </c>
      <c r="Q92" s="78">
        <v>11.25</v>
      </c>
      <c r="R92" s="78">
        <v>6.38</v>
      </c>
      <c r="S92" s="78">
        <v>5.5</v>
      </c>
      <c r="T92" s="78">
        <v>4.5</v>
      </c>
      <c r="U92" s="80">
        <f t="shared" si="6"/>
        <v>0.22845052083333336</v>
      </c>
      <c r="V92" s="26"/>
      <c r="W92" s="26"/>
      <c r="X92" s="26"/>
      <c r="Y92" s="26"/>
      <c r="Z92" s="81" t="s">
        <v>26</v>
      </c>
      <c r="AA92" s="26"/>
      <c r="AB92" s="14"/>
      <c r="AC92" s="15"/>
      <c r="AD92" s="15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</row>
    <row r="93" spans="1:47" ht="15" customHeight="1">
      <c r="A93" s="77" t="s">
        <v>4646</v>
      </c>
      <c r="B93" s="77" t="s">
        <v>4647</v>
      </c>
      <c r="C93" s="137" t="s">
        <v>4648</v>
      </c>
      <c r="D93" s="141">
        <v>3.49</v>
      </c>
      <c r="E93" s="141">
        <f t="shared" si="7"/>
        <v>1.3960000000000001</v>
      </c>
      <c r="F93" s="78">
        <v>0.375</v>
      </c>
      <c r="G93" s="78">
        <v>0.375</v>
      </c>
      <c r="H93" s="78">
        <v>5.5250000000000004</v>
      </c>
      <c r="I93" s="78">
        <v>0.03</v>
      </c>
      <c r="J93" s="79">
        <v>3</v>
      </c>
      <c r="K93" s="78">
        <v>1.75</v>
      </c>
      <c r="L93" s="78">
        <v>0.5</v>
      </c>
      <c r="M93" s="78">
        <v>5.75</v>
      </c>
      <c r="N93" s="78">
        <v>0.1</v>
      </c>
      <c r="O93" s="80">
        <f t="shared" si="5"/>
        <v>5.03125</v>
      </c>
      <c r="P93" s="79">
        <v>144</v>
      </c>
      <c r="Q93" s="78">
        <v>11.25</v>
      </c>
      <c r="R93" s="78">
        <v>6.38</v>
      </c>
      <c r="S93" s="78">
        <v>5.5</v>
      </c>
      <c r="T93" s="78">
        <v>4.5</v>
      </c>
      <c r="U93" s="80">
        <f t="shared" si="6"/>
        <v>0.22845052083333336</v>
      </c>
      <c r="V93" s="26"/>
      <c r="W93" s="26"/>
      <c r="X93" s="26"/>
      <c r="Y93" s="26"/>
      <c r="Z93" s="81" t="s">
        <v>26</v>
      </c>
      <c r="AA93" s="26"/>
      <c r="AB93" s="14"/>
      <c r="AC93" s="15"/>
      <c r="AD93" s="15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</row>
    <row r="94" spans="1:47" ht="15" customHeight="1">
      <c r="A94" s="77" t="s">
        <v>4526</v>
      </c>
      <c r="B94" s="77" t="s">
        <v>4527</v>
      </c>
      <c r="C94" s="137" t="s">
        <v>4528</v>
      </c>
      <c r="D94" s="141">
        <v>3.49</v>
      </c>
      <c r="E94" s="141">
        <f t="shared" si="7"/>
        <v>1.3960000000000001</v>
      </c>
      <c r="F94" s="78">
        <v>0.375</v>
      </c>
      <c r="G94" s="78">
        <v>0.375</v>
      </c>
      <c r="H94" s="78">
        <v>5.5250000000000004</v>
      </c>
      <c r="I94" s="78">
        <v>0.03</v>
      </c>
      <c r="J94" s="79">
        <v>3</v>
      </c>
      <c r="K94" s="78">
        <v>1.75</v>
      </c>
      <c r="L94" s="78">
        <v>0.5</v>
      </c>
      <c r="M94" s="78">
        <v>5.75</v>
      </c>
      <c r="N94" s="78">
        <v>0.1</v>
      </c>
      <c r="O94" s="80">
        <f t="shared" si="5"/>
        <v>5.03125</v>
      </c>
      <c r="P94" s="79">
        <v>144</v>
      </c>
      <c r="Q94" s="78">
        <v>11.25</v>
      </c>
      <c r="R94" s="78">
        <v>6.38</v>
      </c>
      <c r="S94" s="78">
        <v>5.5</v>
      </c>
      <c r="T94" s="78">
        <v>4.5</v>
      </c>
      <c r="U94" s="80">
        <f t="shared" si="6"/>
        <v>0.22845052083333336</v>
      </c>
      <c r="V94" s="26"/>
      <c r="W94" s="26"/>
      <c r="X94" s="26"/>
      <c r="Y94" s="26"/>
      <c r="Z94" s="81" t="s">
        <v>26</v>
      </c>
      <c r="AA94" s="26"/>
      <c r="AB94" s="14"/>
      <c r="AC94" s="15"/>
      <c r="AD94" s="15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</row>
    <row r="95" spans="1:47" ht="15" customHeight="1">
      <c r="A95" s="77" t="s">
        <v>4514</v>
      </c>
      <c r="B95" s="77" t="s">
        <v>4515</v>
      </c>
      <c r="C95" s="137" t="s">
        <v>4516</v>
      </c>
      <c r="D95" s="141">
        <v>3.49</v>
      </c>
      <c r="E95" s="141">
        <f t="shared" si="7"/>
        <v>1.3960000000000001</v>
      </c>
      <c r="F95" s="78">
        <v>0.375</v>
      </c>
      <c r="G95" s="78">
        <v>0.375</v>
      </c>
      <c r="H95" s="78">
        <v>5.5250000000000004</v>
      </c>
      <c r="I95" s="78">
        <v>0.03</v>
      </c>
      <c r="J95" s="79">
        <v>3</v>
      </c>
      <c r="K95" s="78">
        <v>1.75</v>
      </c>
      <c r="L95" s="78">
        <v>0.5</v>
      </c>
      <c r="M95" s="78">
        <v>5.75</v>
      </c>
      <c r="N95" s="78">
        <v>0.1</v>
      </c>
      <c r="O95" s="80">
        <f t="shared" si="5"/>
        <v>5.03125</v>
      </c>
      <c r="P95" s="79">
        <v>144</v>
      </c>
      <c r="Q95" s="78">
        <v>11.25</v>
      </c>
      <c r="R95" s="78">
        <v>6.38</v>
      </c>
      <c r="S95" s="78">
        <v>5.5</v>
      </c>
      <c r="T95" s="78">
        <v>4.5</v>
      </c>
      <c r="U95" s="80">
        <f t="shared" si="6"/>
        <v>0.22845052083333336</v>
      </c>
      <c r="V95" s="26"/>
      <c r="W95" s="26"/>
      <c r="X95" s="26"/>
      <c r="Y95" s="26"/>
      <c r="Z95" s="81" t="s">
        <v>26</v>
      </c>
      <c r="AA95" s="26"/>
      <c r="AB95" s="14"/>
      <c r="AC95" s="15"/>
      <c r="AD95" s="15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</row>
    <row r="96" spans="1:47" ht="15" customHeight="1">
      <c r="A96" s="77" t="s">
        <v>4760</v>
      </c>
      <c r="B96" s="77" t="s">
        <v>4761</v>
      </c>
      <c r="C96" s="137" t="s">
        <v>4762</v>
      </c>
      <c r="D96" s="141">
        <v>3.49</v>
      </c>
      <c r="E96" s="141">
        <f t="shared" si="7"/>
        <v>1.3960000000000001</v>
      </c>
      <c r="F96" s="78">
        <v>0.375</v>
      </c>
      <c r="G96" s="78">
        <v>0.375</v>
      </c>
      <c r="H96" s="78">
        <v>5.5250000000000004</v>
      </c>
      <c r="I96" s="78">
        <v>0.03</v>
      </c>
      <c r="J96" s="79">
        <v>3</v>
      </c>
      <c r="K96" s="78">
        <v>1.75</v>
      </c>
      <c r="L96" s="78">
        <v>0.5</v>
      </c>
      <c r="M96" s="78">
        <v>5.75</v>
      </c>
      <c r="N96" s="78">
        <v>0.1</v>
      </c>
      <c r="O96" s="80">
        <f t="shared" si="5"/>
        <v>5.03125</v>
      </c>
      <c r="P96" s="79">
        <v>144</v>
      </c>
      <c r="Q96" s="78">
        <v>11.25</v>
      </c>
      <c r="R96" s="78">
        <v>6.38</v>
      </c>
      <c r="S96" s="78">
        <v>5.5</v>
      </c>
      <c r="T96" s="78">
        <v>4.5</v>
      </c>
      <c r="U96" s="80">
        <f t="shared" si="6"/>
        <v>0.22845052083333336</v>
      </c>
      <c r="V96" s="26"/>
      <c r="W96" s="26"/>
      <c r="X96" s="26"/>
      <c r="Y96" s="26"/>
      <c r="Z96" s="81" t="s">
        <v>26</v>
      </c>
      <c r="AA96" s="26"/>
      <c r="AB96" s="14"/>
      <c r="AC96" s="15"/>
      <c r="AD96" s="15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</row>
    <row r="97" spans="1:47" ht="15" customHeight="1">
      <c r="A97" s="77" t="s">
        <v>4478</v>
      </c>
      <c r="B97" s="77" t="s">
        <v>4479</v>
      </c>
      <c r="C97" s="137" t="s">
        <v>4480</v>
      </c>
      <c r="D97" s="141">
        <v>3.49</v>
      </c>
      <c r="E97" s="141">
        <f t="shared" si="7"/>
        <v>1.3960000000000001</v>
      </c>
      <c r="F97" s="78">
        <v>0.375</v>
      </c>
      <c r="G97" s="78">
        <v>0.375</v>
      </c>
      <c r="H97" s="78">
        <v>5.5250000000000004</v>
      </c>
      <c r="I97" s="78">
        <v>0.03</v>
      </c>
      <c r="J97" s="79">
        <v>3</v>
      </c>
      <c r="K97" s="78">
        <v>1.75</v>
      </c>
      <c r="L97" s="78">
        <v>0.5</v>
      </c>
      <c r="M97" s="78">
        <v>5.75</v>
      </c>
      <c r="N97" s="78">
        <v>0.1</v>
      </c>
      <c r="O97" s="80">
        <f t="shared" si="5"/>
        <v>5.03125</v>
      </c>
      <c r="P97" s="79">
        <v>144</v>
      </c>
      <c r="Q97" s="78">
        <v>11.25</v>
      </c>
      <c r="R97" s="78">
        <v>6.38</v>
      </c>
      <c r="S97" s="78">
        <v>5.5</v>
      </c>
      <c r="T97" s="78">
        <v>4.5</v>
      </c>
      <c r="U97" s="80">
        <f t="shared" si="6"/>
        <v>0.22845052083333336</v>
      </c>
      <c r="V97" s="26"/>
      <c r="W97" s="26"/>
      <c r="X97" s="26"/>
      <c r="Y97" s="26"/>
      <c r="Z97" s="81" t="s">
        <v>26</v>
      </c>
      <c r="AA97" s="26"/>
      <c r="AB97" s="14"/>
      <c r="AC97" s="15"/>
      <c r="AD97" s="15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</row>
    <row r="98" spans="1:47" ht="15" customHeight="1">
      <c r="A98" s="77" t="s">
        <v>4736</v>
      </c>
      <c r="B98" s="77" t="s">
        <v>4737</v>
      </c>
      <c r="C98" s="137" t="s">
        <v>4738</v>
      </c>
      <c r="D98" s="141">
        <v>3.49</v>
      </c>
      <c r="E98" s="141">
        <f t="shared" si="7"/>
        <v>1.3960000000000001</v>
      </c>
      <c r="F98" s="78">
        <v>0.375</v>
      </c>
      <c r="G98" s="78">
        <v>0.375</v>
      </c>
      <c r="H98" s="78">
        <v>5.5250000000000004</v>
      </c>
      <c r="I98" s="78">
        <v>0.03</v>
      </c>
      <c r="J98" s="79">
        <v>3</v>
      </c>
      <c r="K98" s="78">
        <v>1.75</v>
      </c>
      <c r="L98" s="78">
        <v>0.5</v>
      </c>
      <c r="M98" s="78">
        <v>5.75</v>
      </c>
      <c r="N98" s="78">
        <v>0.1</v>
      </c>
      <c r="O98" s="80">
        <f t="shared" si="5"/>
        <v>5.03125</v>
      </c>
      <c r="P98" s="79">
        <v>144</v>
      </c>
      <c r="Q98" s="78">
        <v>11.25</v>
      </c>
      <c r="R98" s="78">
        <v>6.38</v>
      </c>
      <c r="S98" s="78">
        <v>5.5</v>
      </c>
      <c r="T98" s="78">
        <v>4.5</v>
      </c>
      <c r="U98" s="80">
        <f t="shared" si="6"/>
        <v>0.22845052083333336</v>
      </c>
      <c r="V98" s="26"/>
      <c r="W98" s="26"/>
      <c r="X98" s="26"/>
      <c r="Y98" s="26"/>
      <c r="Z98" s="81" t="s">
        <v>26</v>
      </c>
      <c r="AA98" s="26"/>
      <c r="AB98" s="14"/>
      <c r="AC98" s="15"/>
      <c r="AD98" s="15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</row>
    <row r="99" spans="1:47" ht="15" customHeight="1">
      <c r="A99" s="77" t="s">
        <v>4436</v>
      </c>
      <c r="B99" s="77" t="s">
        <v>4437</v>
      </c>
      <c r="C99" s="137" t="s">
        <v>4438</v>
      </c>
      <c r="D99" s="141">
        <v>3.49</v>
      </c>
      <c r="E99" s="141">
        <f t="shared" si="7"/>
        <v>1.3960000000000001</v>
      </c>
      <c r="F99" s="78">
        <v>0.375</v>
      </c>
      <c r="G99" s="78">
        <v>0.375</v>
      </c>
      <c r="H99" s="78">
        <v>5.5250000000000004</v>
      </c>
      <c r="I99" s="78">
        <v>0.03</v>
      </c>
      <c r="J99" s="79">
        <v>3</v>
      </c>
      <c r="K99" s="78">
        <v>1.75</v>
      </c>
      <c r="L99" s="78">
        <v>0.5</v>
      </c>
      <c r="M99" s="78">
        <v>5.75</v>
      </c>
      <c r="N99" s="78">
        <v>0.1</v>
      </c>
      <c r="O99" s="80">
        <f t="shared" ref="O99:O130" si="8">K99*L99*M99</f>
        <v>5.03125</v>
      </c>
      <c r="P99" s="79">
        <v>144</v>
      </c>
      <c r="Q99" s="78">
        <v>11.25</v>
      </c>
      <c r="R99" s="78">
        <v>6.38</v>
      </c>
      <c r="S99" s="78">
        <v>5.5</v>
      </c>
      <c r="T99" s="78">
        <v>4.5</v>
      </c>
      <c r="U99" s="80">
        <f t="shared" ref="U99:U130" si="9">Q99*R99*S99/1728</f>
        <v>0.22845052083333336</v>
      </c>
      <c r="V99" s="26"/>
      <c r="W99" s="26"/>
      <c r="X99" s="26"/>
      <c r="Y99" s="26"/>
      <c r="Z99" s="81" t="s">
        <v>26</v>
      </c>
      <c r="AA99" s="26"/>
      <c r="AB99" s="14"/>
      <c r="AC99" s="15"/>
      <c r="AD99" s="15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</row>
    <row r="100" spans="1:47" ht="15" customHeight="1">
      <c r="A100" s="77" t="s">
        <v>4499</v>
      </c>
      <c r="B100" s="77" t="s">
        <v>4500</v>
      </c>
      <c r="C100" s="137" t="s">
        <v>4501</v>
      </c>
      <c r="D100" s="141">
        <v>3.49</v>
      </c>
      <c r="E100" s="141">
        <f t="shared" si="7"/>
        <v>1.3960000000000001</v>
      </c>
      <c r="F100" s="78">
        <v>0.375</v>
      </c>
      <c r="G100" s="78">
        <v>0.375</v>
      </c>
      <c r="H100" s="78">
        <v>5.5250000000000004</v>
      </c>
      <c r="I100" s="78">
        <v>0.03</v>
      </c>
      <c r="J100" s="79">
        <v>3</v>
      </c>
      <c r="K100" s="78">
        <v>1.75</v>
      </c>
      <c r="L100" s="78">
        <v>0.5</v>
      </c>
      <c r="M100" s="78">
        <v>5.75</v>
      </c>
      <c r="N100" s="78">
        <v>0.1</v>
      </c>
      <c r="O100" s="80">
        <f t="shared" si="8"/>
        <v>5.03125</v>
      </c>
      <c r="P100" s="79">
        <v>144</v>
      </c>
      <c r="Q100" s="78">
        <v>11.25</v>
      </c>
      <c r="R100" s="78">
        <v>6.38</v>
      </c>
      <c r="S100" s="78">
        <v>5.5</v>
      </c>
      <c r="T100" s="78">
        <v>4.5</v>
      </c>
      <c r="U100" s="80">
        <f t="shared" si="9"/>
        <v>0.22845052083333336</v>
      </c>
      <c r="V100" s="26"/>
      <c r="W100" s="26"/>
      <c r="X100" s="26"/>
      <c r="Y100" s="26"/>
      <c r="Z100" s="81" t="s">
        <v>26</v>
      </c>
      <c r="AA100" s="26"/>
      <c r="AB100" s="14"/>
      <c r="AC100" s="15"/>
      <c r="AD100" s="15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</row>
    <row r="101" spans="1:47" ht="15" customHeight="1">
      <c r="A101" s="77" t="s">
        <v>4430</v>
      </c>
      <c r="B101" s="77" t="s">
        <v>4431</v>
      </c>
      <c r="C101" s="137" t="s">
        <v>4432</v>
      </c>
      <c r="D101" s="141">
        <v>3.49</v>
      </c>
      <c r="E101" s="141">
        <f t="shared" si="7"/>
        <v>1.3960000000000001</v>
      </c>
      <c r="F101" s="78">
        <v>0.375</v>
      </c>
      <c r="G101" s="78">
        <v>0.375</v>
      </c>
      <c r="H101" s="78">
        <v>5.5250000000000004</v>
      </c>
      <c r="I101" s="78">
        <v>0.03</v>
      </c>
      <c r="J101" s="79">
        <v>3</v>
      </c>
      <c r="K101" s="78">
        <v>1.75</v>
      </c>
      <c r="L101" s="78">
        <v>0.5</v>
      </c>
      <c r="M101" s="78">
        <v>5.75</v>
      </c>
      <c r="N101" s="78">
        <v>0.1</v>
      </c>
      <c r="O101" s="80">
        <f t="shared" si="8"/>
        <v>5.03125</v>
      </c>
      <c r="P101" s="79">
        <v>144</v>
      </c>
      <c r="Q101" s="78">
        <v>11.25</v>
      </c>
      <c r="R101" s="78">
        <v>6.38</v>
      </c>
      <c r="S101" s="78">
        <v>5.5</v>
      </c>
      <c r="T101" s="78">
        <v>4.5</v>
      </c>
      <c r="U101" s="80">
        <f t="shared" si="9"/>
        <v>0.22845052083333336</v>
      </c>
      <c r="V101" s="26"/>
      <c r="W101" s="26"/>
      <c r="X101" s="26"/>
      <c r="Y101" s="26"/>
      <c r="Z101" s="81" t="s">
        <v>26</v>
      </c>
      <c r="AA101" s="26"/>
      <c r="AB101" s="14"/>
      <c r="AC101" s="15"/>
      <c r="AD101" s="15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</row>
    <row r="102" spans="1:47" ht="15" customHeight="1">
      <c r="A102" s="77" t="s">
        <v>4490</v>
      </c>
      <c r="B102" s="77" t="s">
        <v>4491</v>
      </c>
      <c r="C102" s="137" t="s">
        <v>4492</v>
      </c>
      <c r="D102" s="141">
        <v>3.49</v>
      </c>
      <c r="E102" s="141">
        <f t="shared" si="7"/>
        <v>1.3960000000000001</v>
      </c>
      <c r="F102" s="78">
        <v>0.375</v>
      </c>
      <c r="G102" s="78">
        <v>0.375</v>
      </c>
      <c r="H102" s="78">
        <v>5.5250000000000004</v>
      </c>
      <c r="I102" s="78">
        <v>0.03</v>
      </c>
      <c r="J102" s="79">
        <v>3</v>
      </c>
      <c r="K102" s="78">
        <v>1.75</v>
      </c>
      <c r="L102" s="78">
        <v>0.5</v>
      </c>
      <c r="M102" s="78">
        <v>5.75</v>
      </c>
      <c r="N102" s="78">
        <v>0.1</v>
      </c>
      <c r="O102" s="80">
        <f t="shared" si="8"/>
        <v>5.03125</v>
      </c>
      <c r="P102" s="79">
        <v>144</v>
      </c>
      <c r="Q102" s="78">
        <v>11.25</v>
      </c>
      <c r="R102" s="78">
        <v>6.38</v>
      </c>
      <c r="S102" s="78">
        <v>5.5</v>
      </c>
      <c r="T102" s="78">
        <v>4.5</v>
      </c>
      <c r="U102" s="80">
        <f t="shared" si="9"/>
        <v>0.22845052083333336</v>
      </c>
      <c r="V102" s="26"/>
      <c r="W102" s="26"/>
      <c r="X102" s="26"/>
      <c r="Y102" s="26"/>
      <c r="Z102" s="81" t="s">
        <v>26</v>
      </c>
      <c r="AA102" s="26"/>
      <c r="AB102" s="14"/>
      <c r="AC102" s="15"/>
      <c r="AD102" s="15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</row>
    <row r="103" spans="1:47" ht="15" customHeight="1">
      <c r="A103" s="77" t="s">
        <v>4691</v>
      </c>
      <c r="B103" s="77" t="s">
        <v>4692</v>
      </c>
      <c r="C103" s="137" t="s">
        <v>4693</v>
      </c>
      <c r="D103" s="141">
        <v>3.49</v>
      </c>
      <c r="E103" s="141">
        <f t="shared" si="7"/>
        <v>1.3960000000000001</v>
      </c>
      <c r="F103" s="78">
        <v>0.375</v>
      </c>
      <c r="G103" s="78">
        <v>0.375</v>
      </c>
      <c r="H103" s="78">
        <v>5.5250000000000004</v>
      </c>
      <c r="I103" s="78">
        <v>0.03</v>
      </c>
      <c r="J103" s="79">
        <v>3</v>
      </c>
      <c r="K103" s="78">
        <v>1.75</v>
      </c>
      <c r="L103" s="78">
        <v>0.5</v>
      </c>
      <c r="M103" s="78">
        <v>5.75</v>
      </c>
      <c r="N103" s="78">
        <v>0.1</v>
      </c>
      <c r="O103" s="80">
        <f t="shared" si="8"/>
        <v>5.03125</v>
      </c>
      <c r="P103" s="79">
        <v>144</v>
      </c>
      <c r="Q103" s="78">
        <v>11.25</v>
      </c>
      <c r="R103" s="78">
        <v>6.38</v>
      </c>
      <c r="S103" s="78">
        <v>5.5</v>
      </c>
      <c r="T103" s="78">
        <v>4.5</v>
      </c>
      <c r="U103" s="80">
        <f t="shared" si="9"/>
        <v>0.22845052083333336</v>
      </c>
      <c r="V103" s="26"/>
      <c r="W103" s="26"/>
      <c r="X103" s="26"/>
      <c r="Y103" s="26"/>
      <c r="Z103" s="81" t="s">
        <v>26</v>
      </c>
      <c r="AA103" s="26"/>
      <c r="AB103" s="14"/>
      <c r="AC103" s="15"/>
      <c r="AD103" s="15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</row>
    <row r="104" spans="1:47" ht="15" customHeight="1">
      <c r="A104" s="77" t="s">
        <v>4454</v>
      </c>
      <c r="B104" s="77" t="s">
        <v>4455</v>
      </c>
      <c r="C104" s="137" t="s">
        <v>4456</v>
      </c>
      <c r="D104" s="141">
        <v>3.49</v>
      </c>
      <c r="E104" s="141">
        <f t="shared" si="7"/>
        <v>1.3960000000000001</v>
      </c>
      <c r="F104" s="78">
        <v>0.375</v>
      </c>
      <c r="G104" s="78">
        <v>0.375</v>
      </c>
      <c r="H104" s="78">
        <v>5.5250000000000004</v>
      </c>
      <c r="I104" s="78">
        <v>0.03</v>
      </c>
      <c r="J104" s="79">
        <v>3</v>
      </c>
      <c r="K104" s="78">
        <v>1.75</v>
      </c>
      <c r="L104" s="78">
        <v>0.5</v>
      </c>
      <c r="M104" s="78">
        <v>5.75</v>
      </c>
      <c r="N104" s="78">
        <v>0.1</v>
      </c>
      <c r="O104" s="80">
        <f t="shared" si="8"/>
        <v>5.03125</v>
      </c>
      <c r="P104" s="79">
        <v>144</v>
      </c>
      <c r="Q104" s="78">
        <v>11.25</v>
      </c>
      <c r="R104" s="78">
        <v>6.38</v>
      </c>
      <c r="S104" s="78">
        <v>5.5</v>
      </c>
      <c r="T104" s="78">
        <v>4.5</v>
      </c>
      <c r="U104" s="80">
        <f t="shared" si="9"/>
        <v>0.22845052083333336</v>
      </c>
      <c r="V104" s="26"/>
      <c r="W104" s="26"/>
      <c r="X104" s="26"/>
      <c r="Y104" s="26"/>
      <c r="Z104" s="81" t="s">
        <v>26</v>
      </c>
      <c r="AA104" s="26"/>
      <c r="AB104" s="14"/>
      <c r="AC104" s="15"/>
      <c r="AD104" s="15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</row>
    <row r="105" spans="1:47" ht="15" customHeight="1">
      <c r="A105" s="77" t="s">
        <v>4697</v>
      </c>
      <c r="B105" s="77" t="s">
        <v>4698</v>
      </c>
      <c r="C105" s="137" t="s">
        <v>4699</v>
      </c>
      <c r="D105" s="141">
        <v>3.49</v>
      </c>
      <c r="E105" s="141">
        <f t="shared" si="7"/>
        <v>1.3960000000000001</v>
      </c>
      <c r="F105" s="78">
        <v>0.375</v>
      </c>
      <c r="G105" s="78">
        <v>0.375</v>
      </c>
      <c r="H105" s="78">
        <v>5.5250000000000004</v>
      </c>
      <c r="I105" s="78">
        <v>0.03</v>
      </c>
      <c r="J105" s="79">
        <v>3</v>
      </c>
      <c r="K105" s="78">
        <v>1.75</v>
      </c>
      <c r="L105" s="78">
        <v>0.5</v>
      </c>
      <c r="M105" s="78">
        <v>5.75</v>
      </c>
      <c r="N105" s="78">
        <v>0.1</v>
      </c>
      <c r="O105" s="80">
        <f t="shared" si="8"/>
        <v>5.03125</v>
      </c>
      <c r="P105" s="79">
        <v>144</v>
      </c>
      <c r="Q105" s="78">
        <v>11.25</v>
      </c>
      <c r="R105" s="78">
        <v>6.38</v>
      </c>
      <c r="S105" s="78">
        <v>5.5</v>
      </c>
      <c r="T105" s="78">
        <v>4.5</v>
      </c>
      <c r="U105" s="80">
        <f t="shared" si="9"/>
        <v>0.22845052083333336</v>
      </c>
      <c r="V105" s="26"/>
      <c r="W105" s="26"/>
      <c r="X105" s="26"/>
      <c r="Y105" s="26"/>
      <c r="Z105" s="81" t="s">
        <v>26</v>
      </c>
      <c r="AA105" s="26"/>
      <c r="AB105" s="14"/>
      <c r="AC105" s="15"/>
      <c r="AD105" s="15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</row>
    <row r="106" spans="1:47" ht="15" customHeight="1">
      <c r="A106" s="77" t="s">
        <v>4655</v>
      </c>
      <c r="B106" s="77" t="s">
        <v>4656</v>
      </c>
      <c r="C106" s="137" t="s">
        <v>4657</v>
      </c>
      <c r="D106" s="141">
        <v>3.49</v>
      </c>
      <c r="E106" s="141">
        <f t="shared" si="7"/>
        <v>1.3960000000000001</v>
      </c>
      <c r="F106" s="78">
        <v>0.375</v>
      </c>
      <c r="G106" s="78">
        <v>0.375</v>
      </c>
      <c r="H106" s="78">
        <v>5.5250000000000004</v>
      </c>
      <c r="I106" s="78">
        <v>0.03</v>
      </c>
      <c r="J106" s="79">
        <v>3</v>
      </c>
      <c r="K106" s="78">
        <v>1.75</v>
      </c>
      <c r="L106" s="78">
        <v>0.5</v>
      </c>
      <c r="M106" s="78">
        <v>5.75</v>
      </c>
      <c r="N106" s="78">
        <v>0.1</v>
      </c>
      <c r="O106" s="80">
        <f t="shared" si="8"/>
        <v>5.03125</v>
      </c>
      <c r="P106" s="79">
        <v>144</v>
      </c>
      <c r="Q106" s="78">
        <v>11.25</v>
      </c>
      <c r="R106" s="78">
        <v>6.38</v>
      </c>
      <c r="S106" s="78">
        <v>5.5</v>
      </c>
      <c r="T106" s="78">
        <v>4.5</v>
      </c>
      <c r="U106" s="80">
        <f t="shared" si="9"/>
        <v>0.22845052083333336</v>
      </c>
      <c r="V106" s="26"/>
      <c r="W106" s="26"/>
      <c r="X106" s="26"/>
      <c r="Y106" s="26"/>
      <c r="Z106" s="81" t="s">
        <v>26</v>
      </c>
      <c r="AA106" s="26"/>
      <c r="AB106" s="14"/>
      <c r="AC106" s="15"/>
      <c r="AD106" s="15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</row>
    <row r="107" spans="1:47" ht="15" customHeight="1">
      <c r="A107" s="77" t="s">
        <v>4484</v>
      </c>
      <c r="B107" s="77" t="s">
        <v>4485</v>
      </c>
      <c r="C107" s="137" t="s">
        <v>4486</v>
      </c>
      <c r="D107" s="141">
        <v>3.49</v>
      </c>
      <c r="E107" s="141">
        <f t="shared" si="7"/>
        <v>1.3960000000000001</v>
      </c>
      <c r="F107" s="78">
        <v>0.375</v>
      </c>
      <c r="G107" s="78">
        <v>0.375</v>
      </c>
      <c r="H107" s="78">
        <v>5.5250000000000004</v>
      </c>
      <c r="I107" s="78">
        <v>0.03</v>
      </c>
      <c r="J107" s="79">
        <v>3</v>
      </c>
      <c r="K107" s="78">
        <v>1.75</v>
      </c>
      <c r="L107" s="78">
        <v>0.5</v>
      </c>
      <c r="M107" s="78">
        <v>5.75</v>
      </c>
      <c r="N107" s="78">
        <v>0.1</v>
      </c>
      <c r="O107" s="80">
        <f t="shared" si="8"/>
        <v>5.03125</v>
      </c>
      <c r="P107" s="79">
        <v>144</v>
      </c>
      <c r="Q107" s="78">
        <v>11.25</v>
      </c>
      <c r="R107" s="78">
        <v>6.38</v>
      </c>
      <c r="S107" s="78">
        <v>5.5</v>
      </c>
      <c r="T107" s="78">
        <v>4.5</v>
      </c>
      <c r="U107" s="80">
        <f t="shared" si="9"/>
        <v>0.22845052083333336</v>
      </c>
      <c r="V107" s="26"/>
      <c r="W107" s="26"/>
      <c r="X107" s="26"/>
      <c r="Y107" s="26"/>
      <c r="Z107" s="81" t="s">
        <v>26</v>
      </c>
      <c r="AA107" s="26"/>
      <c r="AB107" s="14"/>
      <c r="AC107" s="15"/>
      <c r="AD107" s="15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</row>
    <row r="108" spans="1:47" ht="15" customHeight="1">
      <c r="A108" s="77" t="s">
        <v>4619</v>
      </c>
      <c r="B108" s="77" t="s">
        <v>4620</v>
      </c>
      <c r="C108" s="137" t="s">
        <v>4621</v>
      </c>
      <c r="D108" s="141">
        <v>3.49</v>
      </c>
      <c r="E108" s="141">
        <f t="shared" si="7"/>
        <v>1.3960000000000001</v>
      </c>
      <c r="F108" s="78">
        <v>0.375</v>
      </c>
      <c r="G108" s="78">
        <v>0.375</v>
      </c>
      <c r="H108" s="78">
        <v>5.5250000000000004</v>
      </c>
      <c r="I108" s="78">
        <v>0.03</v>
      </c>
      <c r="J108" s="79">
        <v>3</v>
      </c>
      <c r="K108" s="78">
        <v>1.75</v>
      </c>
      <c r="L108" s="78">
        <v>0.5</v>
      </c>
      <c r="M108" s="78">
        <v>5.75</v>
      </c>
      <c r="N108" s="78">
        <v>0.1</v>
      </c>
      <c r="O108" s="80">
        <f t="shared" si="8"/>
        <v>5.03125</v>
      </c>
      <c r="P108" s="79">
        <v>144</v>
      </c>
      <c r="Q108" s="78">
        <v>11.25</v>
      </c>
      <c r="R108" s="78">
        <v>6.38</v>
      </c>
      <c r="S108" s="78">
        <v>5.5</v>
      </c>
      <c r="T108" s="78">
        <v>4.5</v>
      </c>
      <c r="U108" s="80">
        <f t="shared" si="9"/>
        <v>0.22845052083333336</v>
      </c>
      <c r="V108" s="26"/>
      <c r="W108" s="26"/>
      <c r="X108" s="26"/>
      <c r="Y108" s="26"/>
      <c r="Z108" s="81" t="s">
        <v>26</v>
      </c>
      <c r="AA108" s="26"/>
      <c r="AB108" s="14"/>
      <c r="AC108" s="15"/>
      <c r="AD108" s="15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</row>
    <row r="109" spans="1:47" ht="15" customHeight="1">
      <c r="A109" s="77" t="s">
        <v>4826</v>
      </c>
      <c r="B109" s="77" t="s">
        <v>4827</v>
      </c>
      <c r="C109" s="137" t="s">
        <v>4828</v>
      </c>
      <c r="D109" s="141">
        <v>3.49</v>
      </c>
      <c r="E109" s="141">
        <f t="shared" si="7"/>
        <v>1.3960000000000001</v>
      </c>
      <c r="F109" s="78">
        <v>0.375</v>
      </c>
      <c r="G109" s="78">
        <v>0.375</v>
      </c>
      <c r="H109" s="78">
        <v>5.5250000000000004</v>
      </c>
      <c r="I109" s="78">
        <v>0.03</v>
      </c>
      <c r="J109" s="79">
        <v>3</v>
      </c>
      <c r="K109" s="78">
        <v>1.75</v>
      </c>
      <c r="L109" s="78">
        <v>0.5</v>
      </c>
      <c r="M109" s="78">
        <v>5.75</v>
      </c>
      <c r="N109" s="78">
        <v>0.1</v>
      </c>
      <c r="O109" s="80">
        <f t="shared" si="8"/>
        <v>5.03125</v>
      </c>
      <c r="P109" s="79">
        <v>144</v>
      </c>
      <c r="Q109" s="78">
        <v>11.25</v>
      </c>
      <c r="R109" s="78">
        <v>6.38</v>
      </c>
      <c r="S109" s="78">
        <v>5.5</v>
      </c>
      <c r="T109" s="78">
        <v>4.5</v>
      </c>
      <c r="U109" s="80">
        <f t="shared" si="9"/>
        <v>0.22845052083333336</v>
      </c>
      <c r="V109" s="26"/>
      <c r="W109" s="26"/>
      <c r="X109" s="26"/>
      <c r="Y109" s="26"/>
      <c r="Z109" s="81" t="s">
        <v>26</v>
      </c>
      <c r="AA109" s="26"/>
      <c r="AB109" s="14"/>
      <c r="AC109" s="15"/>
      <c r="AD109" s="15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</row>
    <row r="110" spans="1:47" ht="15" customHeight="1">
      <c r="A110" s="77" t="s">
        <v>4778</v>
      </c>
      <c r="B110" s="77" t="s">
        <v>4779</v>
      </c>
      <c r="C110" s="137" t="s">
        <v>4780</v>
      </c>
      <c r="D110" s="141">
        <v>3.49</v>
      </c>
      <c r="E110" s="141">
        <f t="shared" si="7"/>
        <v>1.3960000000000001</v>
      </c>
      <c r="F110" s="78">
        <v>0.375</v>
      </c>
      <c r="G110" s="78">
        <v>0.375</v>
      </c>
      <c r="H110" s="78">
        <v>5.5250000000000004</v>
      </c>
      <c r="I110" s="78">
        <v>0.03</v>
      </c>
      <c r="J110" s="79">
        <v>3</v>
      </c>
      <c r="K110" s="78">
        <v>1.75</v>
      </c>
      <c r="L110" s="78">
        <v>0.5</v>
      </c>
      <c r="M110" s="78">
        <v>5.75</v>
      </c>
      <c r="N110" s="78">
        <v>0.1</v>
      </c>
      <c r="O110" s="80">
        <f t="shared" si="8"/>
        <v>5.03125</v>
      </c>
      <c r="P110" s="79">
        <v>144</v>
      </c>
      <c r="Q110" s="78">
        <v>11.25</v>
      </c>
      <c r="R110" s="78">
        <v>6.38</v>
      </c>
      <c r="S110" s="78">
        <v>5.5</v>
      </c>
      <c r="T110" s="78">
        <v>4.5</v>
      </c>
      <c r="U110" s="80">
        <f t="shared" si="9"/>
        <v>0.22845052083333336</v>
      </c>
      <c r="V110" s="26"/>
      <c r="W110" s="26"/>
      <c r="X110" s="26"/>
      <c r="Y110" s="26"/>
      <c r="Z110" s="81" t="s">
        <v>26</v>
      </c>
      <c r="AA110" s="26"/>
      <c r="AB110" s="14"/>
      <c r="AC110" s="15"/>
      <c r="AD110" s="15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</row>
    <row r="111" spans="1:47" ht="15" customHeight="1">
      <c r="A111" s="77" t="s">
        <v>4472</v>
      </c>
      <c r="B111" s="77" t="s">
        <v>4473</v>
      </c>
      <c r="C111" s="137" t="s">
        <v>4474</v>
      </c>
      <c r="D111" s="141">
        <v>3.49</v>
      </c>
      <c r="E111" s="141">
        <f t="shared" si="7"/>
        <v>1.3960000000000001</v>
      </c>
      <c r="F111" s="78">
        <v>0.375</v>
      </c>
      <c r="G111" s="78">
        <v>0.375</v>
      </c>
      <c r="H111" s="78">
        <v>5.5250000000000004</v>
      </c>
      <c r="I111" s="78">
        <v>0.03</v>
      </c>
      <c r="J111" s="79">
        <v>3</v>
      </c>
      <c r="K111" s="78">
        <v>1.75</v>
      </c>
      <c r="L111" s="78">
        <v>0.5</v>
      </c>
      <c r="M111" s="78">
        <v>5.75</v>
      </c>
      <c r="N111" s="78">
        <v>0.1</v>
      </c>
      <c r="O111" s="80">
        <f t="shared" si="8"/>
        <v>5.03125</v>
      </c>
      <c r="P111" s="79">
        <v>144</v>
      </c>
      <c r="Q111" s="78">
        <v>11.25</v>
      </c>
      <c r="R111" s="78">
        <v>6.38</v>
      </c>
      <c r="S111" s="78">
        <v>5.5</v>
      </c>
      <c r="T111" s="78">
        <v>4.5</v>
      </c>
      <c r="U111" s="80">
        <f t="shared" si="9"/>
        <v>0.22845052083333336</v>
      </c>
      <c r="V111" s="26"/>
      <c r="W111" s="26"/>
      <c r="X111" s="26"/>
      <c r="Y111" s="26"/>
      <c r="Z111" s="81" t="s">
        <v>26</v>
      </c>
      <c r="AA111" s="26"/>
      <c r="AB111" s="14"/>
      <c r="AC111" s="15"/>
      <c r="AD111" s="15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</row>
    <row r="112" spans="1:47" ht="15" customHeight="1">
      <c r="A112" s="77" t="s">
        <v>4421</v>
      </c>
      <c r="B112" s="77" t="s">
        <v>4422</v>
      </c>
      <c r="C112" s="137" t="s">
        <v>4423</v>
      </c>
      <c r="D112" s="141">
        <v>3.49</v>
      </c>
      <c r="E112" s="141">
        <f t="shared" si="7"/>
        <v>1.3960000000000001</v>
      </c>
      <c r="F112" s="78">
        <v>0.375</v>
      </c>
      <c r="G112" s="78">
        <v>0.375</v>
      </c>
      <c r="H112" s="78">
        <v>5.5250000000000004</v>
      </c>
      <c r="I112" s="78">
        <v>0.03</v>
      </c>
      <c r="J112" s="79">
        <v>3</v>
      </c>
      <c r="K112" s="78">
        <v>1.75</v>
      </c>
      <c r="L112" s="78">
        <v>0.5</v>
      </c>
      <c r="M112" s="78">
        <v>5.75</v>
      </c>
      <c r="N112" s="78">
        <v>0.1</v>
      </c>
      <c r="O112" s="80">
        <f t="shared" si="8"/>
        <v>5.03125</v>
      </c>
      <c r="P112" s="79">
        <v>144</v>
      </c>
      <c r="Q112" s="78">
        <v>11.25</v>
      </c>
      <c r="R112" s="78">
        <v>6.38</v>
      </c>
      <c r="S112" s="78">
        <v>5.5</v>
      </c>
      <c r="T112" s="78">
        <v>4.5</v>
      </c>
      <c r="U112" s="80">
        <f t="shared" si="9"/>
        <v>0.22845052083333336</v>
      </c>
      <c r="V112" s="26"/>
      <c r="W112" s="26"/>
      <c r="X112" s="26"/>
      <c r="Y112" s="26"/>
      <c r="Z112" s="81" t="s">
        <v>26</v>
      </c>
      <c r="AA112" s="26"/>
      <c r="AB112" s="14"/>
      <c r="AC112" s="15"/>
      <c r="AD112" s="15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</row>
    <row r="113" spans="1:47" ht="15" customHeight="1">
      <c r="A113" s="77" t="s">
        <v>4502</v>
      </c>
      <c r="B113" s="77" t="s">
        <v>4503</v>
      </c>
      <c r="C113" s="137" t="s">
        <v>4504</v>
      </c>
      <c r="D113" s="141">
        <v>3.49</v>
      </c>
      <c r="E113" s="141">
        <f t="shared" si="7"/>
        <v>1.3960000000000001</v>
      </c>
      <c r="F113" s="78">
        <v>0.375</v>
      </c>
      <c r="G113" s="78">
        <v>0.375</v>
      </c>
      <c r="H113" s="78">
        <v>5.5250000000000004</v>
      </c>
      <c r="I113" s="78">
        <v>0.03</v>
      </c>
      <c r="J113" s="79">
        <v>3</v>
      </c>
      <c r="K113" s="78">
        <v>1.75</v>
      </c>
      <c r="L113" s="78">
        <v>0.5</v>
      </c>
      <c r="M113" s="78">
        <v>5.75</v>
      </c>
      <c r="N113" s="78">
        <v>0.1</v>
      </c>
      <c r="O113" s="80">
        <f t="shared" si="8"/>
        <v>5.03125</v>
      </c>
      <c r="P113" s="79">
        <v>144</v>
      </c>
      <c r="Q113" s="78">
        <v>11.25</v>
      </c>
      <c r="R113" s="78">
        <v>6.38</v>
      </c>
      <c r="S113" s="78">
        <v>5.5</v>
      </c>
      <c r="T113" s="78">
        <v>4.5</v>
      </c>
      <c r="U113" s="80">
        <f t="shared" si="9"/>
        <v>0.22845052083333336</v>
      </c>
      <c r="V113" s="26"/>
      <c r="W113" s="26"/>
      <c r="X113" s="26"/>
      <c r="Y113" s="26"/>
      <c r="Z113" s="81" t="s">
        <v>26</v>
      </c>
      <c r="AA113" s="26"/>
      <c r="AB113" s="14"/>
      <c r="AC113" s="15"/>
      <c r="AD113" s="15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</row>
    <row r="114" spans="1:47" ht="15" customHeight="1">
      <c r="A114" s="77" t="s">
        <v>4694</v>
      </c>
      <c r="B114" s="77" t="s">
        <v>4695</v>
      </c>
      <c r="C114" s="137" t="s">
        <v>4696</v>
      </c>
      <c r="D114" s="141">
        <v>3.49</v>
      </c>
      <c r="E114" s="141">
        <f t="shared" si="7"/>
        <v>1.3960000000000001</v>
      </c>
      <c r="F114" s="78">
        <v>0.375</v>
      </c>
      <c r="G114" s="78">
        <v>0.375</v>
      </c>
      <c r="H114" s="78">
        <v>5.5250000000000004</v>
      </c>
      <c r="I114" s="78">
        <v>0.03</v>
      </c>
      <c r="J114" s="79">
        <v>3</v>
      </c>
      <c r="K114" s="78">
        <v>1.75</v>
      </c>
      <c r="L114" s="78">
        <v>0.5</v>
      </c>
      <c r="M114" s="78">
        <v>5.75</v>
      </c>
      <c r="N114" s="78">
        <v>0.1</v>
      </c>
      <c r="O114" s="80">
        <f t="shared" si="8"/>
        <v>5.03125</v>
      </c>
      <c r="P114" s="79">
        <v>144</v>
      </c>
      <c r="Q114" s="78">
        <v>11.25</v>
      </c>
      <c r="R114" s="78">
        <v>6.38</v>
      </c>
      <c r="S114" s="78">
        <v>5.5</v>
      </c>
      <c r="T114" s="78">
        <v>4.5</v>
      </c>
      <c r="U114" s="80">
        <f t="shared" si="9"/>
        <v>0.22845052083333336</v>
      </c>
      <c r="V114" s="26"/>
      <c r="W114" s="26"/>
      <c r="X114" s="26"/>
      <c r="Y114" s="26"/>
      <c r="Z114" s="81" t="s">
        <v>26</v>
      </c>
      <c r="AA114" s="26"/>
      <c r="AB114" s="14"/>
      <c r="AC114" s="15"/>
      <c r="AD114" s="15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</row>
    <row r="115" spans="1:47" ht="15" customHeight="1">
      <c r="A115" s="77" t="s">
        <v>4793</v>
      </c>
      <c r="B115" s="77" t="s">
        <v>4794</v>
      </c>
      <c r="C115" s="137" t="s">
        <v>4795</v>
      </c>
      <c r="D115" s="141">
        <v>3.49</v>
      </c>
      <c r="E115" s="141">
        <f t="shared" si="7"/>
        <v>1.3960000000000001</v>
      </c>
      <c r="F115" s="78">
        <v>0.375</v>
      </c>
      <c r="G115" s="78">
        <v>0.375</v>
      </c>
      <c r="H115" s="78">
        <v>5.5250000000000004</v>
      </c>
      <c r="I115" s="78">
        <v>0.03</v>
      </c>
      <c r="J115" s="79">
        <v>3</v>
      </c>
      <c r="K115" s="78">
        <v>1.75</v>
      </c>
      <c r="L115" s="78">
        <v>0.5</v>
      </c>
      <c r="M115" s="78">
        <v>5.75</v>
      </c>
      <c r="N115" s="78">
        <v>0.1</v>
      </c>
      <c r="O115" s="80">
        <f t="shared" si="8"/>
        <v>5.03125</v>
      </c>
      <c r="P115" s="79">
        <v>144</v>
      </c>
      <c r="Q115" s="78">
        <v>11.25</v>
      </c>
      <c r="R115" s="78">
        <v>6.38</v>
      </c>
      <c r="S115" s="78">
        <v>5.5</v>
      </c>
      <c r="T115" s="78">
        <v>4.5</v>
      </c>
      <c r="U115" s="80">
        <f t="shared" si="9"/>
        <v>0.22845052083333336</v>
      </c>
      <c r="V115" s="26"/>
      <c r="W115" s="26"/>
      <c r="X115" s="26"/>
      <c r="Y115" s="26"/>
      <c r="Z115" s="81" t="s">
        <v>26</v>
      </c>
      <c r="AA115" s="26"/>
      <c r="AB115" s="14"/>
      <c r="AC115" s="15"/>
      <c r="AD115" s="15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</row>
    <row r="116" spans="1:47" ht="15" customHeight="1">
      <c r="A116" s="77" t="s">
        <v>4529</v>
      </c>
      <c r="B116" s="77" t="s">
        <v>4530</v>
      </c>
      <c r="C116" s="137" t="s">
        <v>4531</v>
      </c>
      <c r="D116" s="141">
        <v>3.49</v>
      </c>
      <c r="E116" s="141">
        <f t="shared" si="7"/>
        <v>1.3960000000000001</v>
      </c>
      <c r="F116" s="78">
        <v>0.375</v>
      </c>
      <c r="G116" s="78">
        <v>0.375</v>
      </c>
      <c r="H116" s="78">
        <v>5.5250000000000004</v>
      </c>
      <c r="I116" s="78">
        <v>0.03</v>
      </c>
      <c r="J116" s="79">
        <v>3</v>
      </c>
      <c r="K116" s="78">
        <v>1.75</v>
      </c>
      <c r="L116" s="78">
        <v>0.5</v>
      </c>
      <c r="M116" s="78">
        <v>5.75</v>
      </c>
      <c r="N116" s="78">
        <v>0.1</v>
      </c>
      <c r="O116" s="80">
        <f t="shared" si="8"/>
        <v>5.03125</v>
      </c>
      <c r="P116" s="79">
        <v>144</v>
      </c>
      <c r="Q116" s="78">
        <v>11.25</v>
      </c>
      <c r="R116" s="78">
        <v>6.38</v>
      </c>
      <c r="S116" s="78">
        <v>5.5</v>
      </c>
      <c r="T116" s="78">
        <v>4.5</v>
      </c>
      <c r="U116" s="80">
        <f t="shared" si="9"/>
        <v>0.22845052083333336</v>
      </c>
      <c r="V116" s="26"/>
      <c r="W116" s="26"/>
      <c r="X116" s="26"/>
      <c r="Y116" s="26"/>
      <c r="Z116" s="81" t="s">
        <v>26</v>
      </c>
      <c r="AA116" s="26"/>
      <c r="AB116" s="14"/>
      <c r="AC116" s="15"/>
      <c r="AD116" s="15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</row>
    <row r="117" spans="1:47" ht="15" customHeight="1">
      <c r="A117" s="77" t="s">
        <v>4559</v>
      </c>
      <c r="B117" s="77" t="s">
        <v>4560</v>
      </c>
      <c r="C117" s="137" t="s">
        <v>4561</v>
      </c>
      <c r="D117" s="141">
        <v>3.49</v>
      </c>
      <c r="E117" s="141">
        <f t="shared" si="7"/>
        <v>1.3960000000000001</v>
      </c>
      <c r="F117" s="78">
        <v>0.375</v>
      </c>
      <c r="G117" s="78">
        <v>0.375</v>
      </c>
      <c r="H117" s="78">
        <v>5.5250000000000004</v>
      </c>
      <c r="I117" s="78">
        <v>0.03</v>
      </c>
      <c r="J117" s="79">
        <v>3</v>
      </c>
      <c r="K117" s="78">
        <v>1.75</v>
      </c>
      <c r="L117" s="78">
        <v>0.5</v>
      </c>
      <c r="M117" s="78">
        <v>5.75</v>
      </c>
      <c r="N117" s="78">
        <v>0.1</v>
      </c>
      <c r="O117" s="80">
        <f t="shared" si="8"/>
        <v>5.03125</v>
      </c>
      <c r="P117" s="79">
        <v>144</v>
      </c>
      <c r="Q117" s="78">
        <v>11.25</v>
      </c>
      <c r="R117" s="78">
        <v>6.38</v>
      </c>
      <c r="S117" s="78">
        <v>5.5</v>
      </c>
      <c r="T117" s="78">
        <v>4.5</v>
      </c>
      <c r="U117" s="80">
        <f t="shared" si="9"/>
        <v>0.22845052083333336</v>
      </c>
      <c r="V117" s="26"/>
      <c r="W117" s="26"/>
      <c r="X117" s="26"/>
      <c r="Y117" s="26"/>
      <c r="Z117" s="81" t="s">
        <v>26</v>
      </c>
      <c r="AA117" s="26"/>
      <c r="AB117" s="14"/>
      <c r="AC117" s="15"/>
      <c r="AD117" s="15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</row>
    <row r="118" spans="1:47" ht="15" customHeight="1">
      <c r="A118" s="77" t="s">
        <v>4787</v>
      </c>
      <c r="B118" s="77" t="s">
        <v>4788</v>
      </c>
      <c r="C118" s="137" t="s">
        <v>4789</v>
      </c>
      <c r="D118" s="141">
        <v>3.49</v>
      </c>
      <c r="E118" s="141">
        <f t="shared" si="7"/>
        <v>1.3960000000000001</v>
      </c>
      <c r="F118" s="78">
        <v>0.375</v>
      </c>
      <c r="G118" s="78">
        <v>0.375</v>
      </c>
      <c r="H118" s="78">
        <v>5.5250000000000004</v>
      </c>
      <c r="I118" s="78">
        <v>0.03</v>
      </c>
      <c r="J118" s="79">
        <v>3</v>
      </c>
      <c r="K118" s="78">
        <v>1.75</v>
      </c>
      <c r="L118" s="78">
        <v>0.5</v>
      </c>
      <c r="M118" s="78">
        <v>5.75</v>
      </c>
      <c r="N118" s="78">
        <v>0.1</v>
      </c>
      <c r="O118" s="80">
        <f t="shared" si="8"/>
        <v>5.03125</v>
      </c>
      <c r="P118" s="79">
        <v>144</v>
      </c>
      <c r="Q118" s="78">
        <v>11.25</v>
      </c>
      <c r="R118" s="78">
        <v>6.38</v>
      </c>
      <c r="S118" s="78">
        <v>5.5</v>
      </c>
      <c r="T118" s="78">
        <v>4.5</v>
      </c>
      <c r="U118" s="80">
        <f t="shared" si="9"/>
        <v>0.22845052083333336</v>
      </c>
      <c r="V118" s="26"/>
      <c r="W118" s="26"/>
      <c r="X118" s="26"/>
      <c r="Y118" s="26"/>
      <c r="Z118" s="81" t="s">
        <v>26</v>
      </c>
      <c r="AA118" s="26"/>
      <c r="AB118" s="14"/>
      <c r="AC118" s="15"/>
      <c r="AD118" s="15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</row>
    <row r="119" spans="1:47" ht="15" customHeight="1">
      <c r="A119" s="77" t="s">
        <v>4664</v>
      </c>
      <c r="B119" s="77" t="s">
        <v>4665</v>
      </c>
      <c r="C119" s="137" t="s">
        <v>4666</v>
      </c>
      <c r="D119" s="141">
        <v>3.49</v>
      </c>
      <c r="E119" s="141">
        <f t="shared" si="7"/>
        <v>1.3960000000000001</v>
      </c>
      <c r="F119" s="78">
        <v>0.375</v>
      </c>
      <c r="G119" s="78">
        <v>0.375</v>
      </c>
      <c r="H119" s="78">
        <v>5.5250000000000004</v>
      </c>
      <c r="I119" s="78">
        <v>0.03</v>
      </c>
      <c r="J119" s="79">
        <v>3</v>
      </c>
      <c r="K119" s="78">
        <v>1.75</v>
      </c>
      <c r="L119" s="78">
        <v>0.5</v>
      </c>
      <c r="M119" s="78">
        <v>5.75</v>
      </c>
      <c r="N119" s="78">
        <v>0.1</v>
      </c>
      <c r="O119" s="80">
        <f t="shared" si="8"/>
        <v>5.03125</v>
      </c>
      <c r="P119" s="79">
        <v>144</v>
      </c>
      <c r="Q119" s="78">
        <v>11.25</v>
      </c>
      <c r="R119" s="78">
        <v>6.38</v>
      </c>
      <c r="S119" s="78">
        <v>5.5</v>
      </c>
      <c r="T119" s="78">
        <v>4.5</v>
      </c>
      <c r="U119" s="80">
        <f t="shared" si="9"/>
        <v>0.22845052083333336</v>
      </c>
      <c r="V119" s="26"/>
      <c r="W119" s="26"/>
      <c r="X119" s="26"/>
      <c r="Y119" s="26"/>
      <c r="Z119" s="81" t="s">
        <v>26</v>
      </c>
      <c r="AA119" s="26"/>
      <c r="AB119" s="14"/>
      <c r="AC119" s="15"/>
      <c r="AD119" s="15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</row>
    <row r="120" spans="1:47" ht="15" customHeight="1">
      <c r="A120" s="77" t="s">
        <v>4751</v>
      </c>
      <c r="B120" s="77" t="s">
        <v>4752</v>
      </c>
      <c r="C120" s="137" t="s">
        <v>4753</v>
      </c>
      <c r="D120" s="141">
        <v>3.49</v>
      </c>
      <c r="E120" s="141">
        <f t="shared" si="7"/>
        <v>1.3960000000000001</v>
      </c>
      <c r="F120" s="78">
        <v>0.375</v>
      </c>
      <c r="G120" s="78">
        <v>0.375</v>
      </c>
      <c r="H120" s="78">
        <v>5.5250000000000004</v>
      </c>
      <c r="I120" s="78">
        <v>0.03</v>
      </c>
      <c r="J120" s="79">
        <v>3</v>
      </c>
      <c r="K120" s="78">
        <v>1.75</v>
      </c>
      <c r="L120" s="78">
        <v>0.5</v>
      </c>
      <c r="M120" s="78">
        <v>5.75</v>
      </c>
      <c r="N120" s="78">
        <v>0.1</v>
      </c>
      <c r="O120" s="80">
        <f t="shared" si="8"/>
        <v>5.03125</v>
      </c>
      <c r="P120" s="79">
        <v>144</v>
      </c>
      <c r="Q120" s="78">
        <v>11.25</v>
      </c>
      <c r="R120" s="78">
        <v>6.38</v>
      </c>
      <c r="S120" s="78">
        <v>5.5</v>
      </c>
      <c r="T120" s="78">
        <v>4.5</v>
      </c>
      <c r="U120" s="80">
        <f t="shared" si="9"/>
        <v>0.22845052083333336</v>
      </c>
      <c r="V120" s="26"/>
      <c r="W120" s="26"/>
      <c r="X120" s="26"/>
      <c r="Y120" s="26"/>
      <c r="Z120" s="81" t="s">
        <v>26</v>
      </c>
      <c r="AA120" s="26"/>
      <c r="AB120" s="14"/>
      <c r="AC120" s="15"/>
      <c r="AD120" s="15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</row>
    <row r="121" spans="1:47" ht="15" customHeight="1">
      <c r="A121" s="77" t="s">
        <v>4550</v>
      </c>
      <c r="B121" s="77" t="s">
        <v>4551</v>
      </c>
      <c r="C121" s="137" t="s">
        <v>4552</v>
      </c>
      <c r="D121" s="141">
        <v>3.49</v>
      </c>
      <c r="E121" s="141">
        <f t="shared" si="7"/>
        <v>1.3960000000000001</v>
      </c>
      <c r="F121" s="78">
        <v>0.375</v>
      </c>
      <c r="G121" s="78">
        <v>0.375</v>
      </c>
      <c r="H121" s="78">
        <v>5.5250000000000004</v>
      </c>
      <c r="I121" s="78">
        <v>0.03</v>
      </c>
      <c r="J121" s="79">
        <v>3</v>
      </c>
      <c r="K121" s="78">
        <v>1.75</v>
      </c>
      <c r="L121" s="78">
        <v>0.5</v>
      </c>
      <c r="M121" s="78">
        <v>5.75</v>
      </c>
      <c r="N121" s="78">
        <v>0.1</v>
      </c>
      <c r="O121" s="80">
        <f t="shared" si="8"/>
        <v>5.03125</v>
      </c>
      <c r="P121" s="79">
        <v>144</v>
      </c>
      <c r="Q121" s="78">
        <v>11.25</v>
      </c>
      <c r="R121" s="78">
        <v>6.38</v>
      </c>
      <c r="S121" s="78">
        <v>5.5</v>
      </c>
      <c r="T121" s="78">
        <v>4.5</v>
      </c>
      <c r="U121" s="80">
        <f t="shared" si="9"/>
        <v>0.22845052083333336</v>
      </c>
      <c r="V121" s="26"/>
      <c r="W121" s="26"/>
      <c r="X121" s="26"/>
      <c r="Y121" s="26"/>
      <c r="Z121" s="81" t="s">
        <v>26</v>
      </c>
      <c r="AA121" s="26"/>
      <c r="AB121" s="14"/>
      <c r="AC121" s="15"/>
      <c r="AD121" s="15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</row>
    <row r="122" spans="1:47" ht="15" customHeight="1">
      <c r="A122" s="77" t="s">
        <v>4769</v>
      </c>
      <c r="B122" s="77" t="s">
        <v>4770</v>
      </c>
      <c r="C122" s="137" t="s">
        <v>4771</v>
      </c>
      <c r="D122" s="141">
        <v>3.49</v>
      </c>
      <c r="E122" s="141">
        <f t="shared" si="7"/>
        <v>1.3960000000000001</v>
      </c>
      <c r="F122" s="78">
        <v>0.375</v>
      </c>
      <c r="G122" s="78">
        <v>0.375</v>
      </c>
      <c r="H122" s="78">
        <v>5.5250000000000004</v>
      </c>
      <c r="I122" s="78">
        <v>0.03</v>
      </c>
      <c r="J122" s="79">
        <v>3</v>
      </c>
      <c r="K122" s="78">
        <v>1.75</v>
      </c>
      <c r="L122" s="78">
        <v>0.5</v>
      </c>
      <c r="M122" s="78">
        <v>5.75</v>
      </c>
      <c r="N122" s="78">
        <v>0.1</v>
      </c>
      <c r="O122" s="80">
        <f t="shared" si="8"/>
        <v>5.03125</v>
      </c>
      <c r="P122" s="79">
        <v>144</v>
      </c>
      <c r="Q122" s="78">
        <v>11.25</v>
      </c>
      <c r="R122" s="78">
        <v>6.38</v>
      </c>
      <c r="S122" s="78">
        <v>5.5</v>
      </c>
      <c r="T122" s="78">
        <v>4.5</v>
      </c>
      <c r="U122" s="80">
        <f t="shared" si="9"/>
        <v>0.22845052083333336</v>
      </c>
      <c r="V122" s="26"/>
      <c r="W122" s="26"/>
      <c r="X122" s="26"/>
      <c r="Y122" s="26"/>
      <c r="Z122" s="81" t="s">
        <v>26</v>
      </c>
      <c r="AA122" s="26"/>
      <c r="AB122" s="14"/>
      <c r="AC122" s="15"/>
      <c r="AD122" s="15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</row>
    <row r="123" spans="1:47" ht="15" customHeight="1">
      <c r="A123" s="77" t="s">
        <v>4748</v>
      </c>
      <c r="B123" s="77" t="s">
        <v>4749</v>
      </c>
      <c r="C123" s="137" t="s">
        <v>4750</v>
      </c>
      <c r="D123" s="141">
        <v>3.49</v>
      </c>
      <c r="E123" s="141">
        <f t="shared" si="7"/>
        <v>1.3960000000000001</v>
      </c>
      <c r="F123" s="78">
        <v>0.375</v>
      </c>
      <c r="G123" s="78">
        <v>0.375</v>
      </c>
      <c r="H123" s="78">
        <v>5.5250000000000004</v>
      </c>
      <c r="I123" s="78">
        <v>0.03</v>
      </c>
      <c r="J123" s="79">
        <v>3</v>
      </c>
      <c r="K123" s="78">
        <v>1.75</v>
      </c>
      <c r="L123" s="78">
        <v>0.5</v>
      </c>
      <c r="M123" s="78">
        <v>5.75</v>
      </c>
      <c r="N123" s="78">
        <v>0.1</v>
      </c>
      <c r="O123" s="80">
        <f t="shared" si="8"/>
        <v>5.03125</v>
      </c>
      <c r="P123" s="79">
        <v>144</v>
      </c>
      <c r="Q123" s="78">
        <v>11.25</v>
      </c>
      <c r="R123" s="78">
        <v>6.38</v>
      </c>
      <c r="S123" s="78">
        <v>5.5</v>
      </c>
      <c r="T123" s="78">
        <v>4.5</v>
      </c>
      <c r="U123" s="80">
        <f t="shared" si="9"/>
        <v>0.22845052083333336</v>
      </c>
      <c r="V123" s="26"/>
      <c r="W123" s="26"/>
      <c r="X123" s="26"/>
      <c r="Y123" s="26"/>
      <c r="Z123" s="81" t="s">
        <v>26</v>
      </c>
      <c r="AA123" s="26"/>
      <c r="AB123" s="14"/>
      <c r="AC123" s="15"/>
      <c r="AD123" s="15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</row>
    <row r="124" spans="1:47" ht="15" customHeight="1">
      <c r="A124" s="77" t="s">
        <v>4463</v>
      </c>
      <c r="B124" s="77" t="s">
        <v>4464</v>
      </c>
      <c r="C124" s="137" t="s">
        <v>4465</v>
      </c>
      <c r="D124" s="141">
        <v>3.49</v>
      </c>
      <c r="E124" s="141">
        <f t="shared" si="7"/>
        <v>1.3960000000000001</v>
      </c>
      <c r="F124" s="78">
        <v>0.375</v>
      </c>
      <c r="G124" s="78">
        <v>0.375</v>
      </c>
      <c r="H124" s="78">
        <v>5.5250000000000004</v>
      </c>
      <c r="I124" s="78">
        <v>0.03</v>
      </c>
      <c r="J124" s="79">
        <v>3</v>
      </c>
      <c r="K124" s="78">
        <v>1.75</v>
      </c>
      <c r="L124" s="78">
        <v>0.5</v>
      </c>
      <c r="M124" s="78">
        <v>5.75</v>
      </c>
      <c r="N124" s="78">
        <v>0.1</v>
      </c>
      <c r="O124" s="80">
        <f t="shared" si="8"/>
        <v>5.03125</v>
      </c>
      <c r="P124" s="79">
        <v>144</v>
      </c>
      <c r="Q124" s="78">
        <v>11.25</v>
      </c>
      <c r="R124" s="78">
        <v>6.38</v>
      </c>
      <c r="S124" s="78">
        <v>5.5</v>
      </c>
      <c r="T124" s="78">
        <v>4.5</v>
      </c>
      <c r="U124" s="80">
        <f t="shared" si="9"/>
        <v>0.22845052083333336</v>
      </c>
      <c r="V124" s="26"/>
      <c r="W124" s="26"/>
      <c r="X124" s="26"/>
      <c r="Y124" s="26"/>
      <c r="Z124" s="81" t="s">
        <v>26</v>
      </c>
      <c r="AA124" s="26"/>
      <c r="AB124" s="14"/>
      <c r="AC124" s="15"/>
      <c r="AD124" s="15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</row>
    <row r="125" spans="1:47" ht="15" customHeight="1">
      <c r="A125" s="77" t="s">
        <v>4595</v>
      </c>
      <c r="B125" s="77" t="s">
        <v>4596</v>
      </c>
      <c r="C125" s="137" t="s">
        <v>4597</v>
      </c>
      <c r="D125" s="141">
        <v>3.49</v>
      </c>
      <c r="E125" s="141">
        <f t="shared" si="7"/>
        <v>1.3960000000000001</v>
      </c>
      <c r="F125" s="78">
        <v>0.375</v>
      </c>
      <c r="G125" s="78">
        <v>0.375</v>
      </c>
      <c r="H125" s="78">
        <v>5.5250000000000004</v>
      </c>
      <c r="I125" s="78">
        <v>0.03</v>
      </c>
      <c r="J125" s="79">
        <v>3</v>
      </c>
      <c r="K125" s="78">
        <v>1.75</v>
      </c>
      <c r="L125" s="78">
        <v>0.5</v>
      </c>
      <c r="M125" s="78">
        <v>5.75</v>
      </c>
      <c r="N125" s="78">
        <v>0.1</v>
      </c>
      <c r="O125" s="80">
        <f t="shared" si="8"/>
        <v>5.03125</v>
      </c>
      <c r="P125" s="79">
        <v>144</v>
      </c>
      <c r="Q125" s="78">
        <v>11.25</v>
      </c>
      <c r="R125" s="78">
        <v>6.38</v>
      </c>
      <c r="S125" s="78">
        <v>5.5</v>
      </c>
      <c r="T125" s="78">
        <v>4.5</v>
      </c>
      <c r="U125" s="80">
        <f t="shared" si="9"/>
        <v>0.22845052083333336</v>
      </c>
      <c r="V125" s="26"/>
      <c r="W125" s="26"/>
      <c r="X125" s="26"/>
      <c r="Y125" s="26"/>
      <c r="Z125" s="81" t="s">
        <v>26</v>
      </c>
      <c r="AA125" s="26"/>
      <c r="AB125" s="14"/>
      <c r="AC125" s="15"/>
      <c r="AD125" s="15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</row>
    <row r="126" spans="1:47" ht="15" customHeight="1">
      <c r="A126" s="77" t="s">
        <v>4433</v>
      </c>
      <c r="B126" s="77" t="s">
        <v>4434</v>
      </c>
      <c r="C126" s="137" t="s">
        <v>4435</v>
      </c>
      <c r="D126" s="141">
        <v>3.49</v>
      </c>
      <c r="E126" s="141">
        <f t="shared" si="7"/>
        <v>1.3960000000000001</v>
      </c>
      <c r="F126" s="78">
        <v>0.375</v>
      </c>
      <c r="G126" s="78">
        <v>0.375</v>
      </c>
      <c r="H126" s="78">
        <v>5.5250000000000004</v>
      </c>
      <c r="I126" s="78">
        <v>0.03</v>
      </c>
      <c r="J126" s="79">
        <v>3</v>
      </c>
      <c r="K126" s="78">
        <v>1.75</v>
      </c>
      <c r="L126" s="78">
        <v>0.5</v>
      </c>
      <c r="M126" s="78">
        <v>5.75</v>
      </c>
      <c r="N126" s="78">
        <v>0.1</v>
      </c>
      <c r="O126" s="80">
        <f t="shared" si="8"/>
        <v>5.03125</v>
      </c>
      <c r="P126" s="79">
        <v>144</v>
      </c>
      <c r="Q126" s="78">
        <v>11.25</v>
      </c>
      <c r="R126" s="78">
        <v>6.38</v>
      </c>
      <c r="S126" s="78">
        <v>5.5</v>
      </c>
      <c r="T126" s="78">
        <v>4.5</v>
      </c>
      <c r="U126" s="80">
        <f t="shared" si="9"/>
        <v>0.22845052083333336</v>
      </c>
      <c r="V126" s="26"/>
      <c r="W126" s="26"/>
      <c r="X126" s="26"/>
      <c r="Y126" s="26"/>
      <c r="Z126" s="81" t="s">
        <v>26</v>
      </c>
      <c r="AA126" s="26"/>
      <c r="AB126" s="14"/>
      <c r="AC126" s="15"/>
      <c r="AD126" s="15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</row>
    <row r="127" spans="1:47" ht="15" customHeight="1">
      <c r="A127" s="77" t="s">
        <v>4493</v>
      </c>
      <c r="B127" s="77" t="s">
        <v>4494</v>
      </c>
      <c r="C127" s="137" t="s">
        <v>4495</v>
      </c>
      <c r="D127" s="141">
        <v>3.49</v>
      </c>
      <c r="E127" s="141">
        <f t="shared" si="7"/>
        <v>1.3960000000000001</v>
      </c>
      <c r="F127" s="78">
        <v>0.375</v>
      </c>
      <c r="G127" s="78">
        <v>0.375</v>
      </c>
      <c r="H127" s="78">
        <v>5.5250000000000004</v>
      </c>
      <c r="I127" s="78">
        <v>0.03</v>
      </c>
      <c r="J127" s="79">
        <v>3</v>
      </c>
      <c r="K127" s="78">
        <v>1.75</v>
      </c>
      <c r="L127" s="78">
        <v>0.5</v>
      </c>
      <c r="M127" s="78">
        <v>5.75</v>
      </c>
      <c r="N127" s="78">
        <v>0.1</v>
      </c>
      <c r="O127" s="80">
        <f t="shared" si="8"/>
        <v>5.03125</v>
      </c>
      <c r="P127" s="79">
        <v>144</v>
      </c>
      <c r="Q127" s="78">
        <v>11.25</v>
      </c>
      <c r="R127" s="78">
        <v>6.38</v>
      </c>
      <c r="S127" s="78">
        <v>5.5</v>
      </c>
      <c r="T127" s="78">
        <v>4.5</v>
      </c>
      <c r="U127" s="80">
        <f t="shared" si="9"/>
        <v>0.22845052083333336</v>
      </c>
      <c r="V127" s="26"/>
      <c r="W127" s="26"/>
      <c r="X127" s="26"/>
      <c r="Y127" s="26"/>
      <c r="Z127" s="81" t="s">
        <v>26</v>
      </c>
      <c r="AA127" s="26"/>
      <c r="AB127" s="14"/>
      <c r="AC127" s="15"/>
      <c r="AD127" s="15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</row>
    <row r="128" spans="1:47" ht="15" customHeight="1">
      <c r="A128" s="77" t="s">
        <v>4553</v>
      </c>
      <c r="B128" s="77" t="s">
        <v>4554</v>
      </c>
      <c r="C128" s="137" t="s">
        <v>4555</v>
      </c>
      <c r="D128" s="141">
        <v>3.49</v>
      </c>
      <c r="E128" s="141">
        <f t="shared" si="7"/>
        <v>1.3960000000000001</v>
      </c>
      <c r="F128" s="78">
        <v>0.375</v>
      </c>
      <c r="G128" s="78">
        <v>0.375</v>
      </c>
      <c r="H128" s="78">
        <v>5.5250000000000004</v>
      </c>
      <c r="I128" s="78">
        <v>0.03</v>
      </c>
      <c r="J128" s="79">
        <v>3</v>
      </c>
      <c r="K128" s="78">
        <v>1.75</v>
      </c>
      <c r="L128" s="78">
        <v>0.5</v>
      </c>
      <c r="M128" s="78">
        <v>5.75</v>
      </c>
      <c r="N128" s="78">
        <v>0.1</v>
      </c>
      <c r="O128" s="80">
        <f t="shared" si="8"/>
        <v>5.03125</v>
      </c>
      <c r="P128" s="79">
        <v>144</v>
      </c>
      <c r="Q128" s="78">
        <v>11.25</v>
      </c>
      <c r="R128" s="78">
        <v>6.38</v>
      </c>
      <c r="S128" s="78">
        <v>5.5</v>
      </c>
      <c r="T128" s="78">
        <v>4.5</v>
      </c>
      <c r="U128" s="80">
        <f t="shared" si="9"/>
        <v>0.22845052083333336</v>
      </c>
      <c r="V128" s="26"/>
      <c r="W128" s="26"/>
      <c r="X128" s="26"/>
      <c r="Y128" s="26"/>
      <c r="Z128" s="81" t="s">
        <v>26</v>
      </c>
      <c r="AA128" s="26"/>
      <c r="AB128" s="14"/>
      <c r="AC128" s="15"/>
      <c r="AD128" s="15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</row>
    <row r="129" spans="1:47" ht="15" customHeight="1">
      <c r="A129" s="77" t="s">
        <v>4406</v>
      </c>
      <c r="B129" s="77" t="s">
        <v>4407</v>
      </c>
      <c r="C129" s="137" t="s">
        <v>4408</v>
      </c>
      <c r="D129" s="141">
        <v>3.49</v>
      </c>
      <c r="E129" s="141">
        <f t="shared" si="7"/>
        <v>1.3960000000000001</v>
      </c>
      <c r="F129" s="78">
        <v>0.375</v>
      </c>
      <c r="G129" s="78">
        <v>0.375</v>
      </c>
      <c r="H129" s="78">
        <v>5.5250000000000004</v>
      </c>
      <c r="I129" s="78">
        <v>0.03</v>
      </c>
      <c r="J129" s="79">
        <v>3</v>
      </c>
      <c r="K129" s="78">
        <v>1.75</v>
      </c>
      <c r="L129" s="78">
        <v>0.5</v>
      </c>
      <c r="M129" s="78">
        <v>5.75</v>
      </c>
      <c r="N129" s="78">
        <v>0.1</v>
      </c>
      <c r="O129" s="80">
        <f t="shared" si="8"/>
        <v>5.03125</v>
      </c>
      <c r="P129" s="79">
        <v>144</v>
      </c>
      <c r="Q129" s="78">
        <v>11.25</v>
      </c>
      <c r="R129" s="78">
        <v>6.38</v>
      </c>
      <c r="S129" s="78">
        <v>5.5</v>
      </c>
      <c r="T129" s="78">
        <v>4.5</v>
      </c>
      <c r="U129" s="80">
        <f t="shared" si="9"/>
        <v>0.22845052083333336</v>
      </c>
      <c r="V129" s="26"/>
      <c r="W129" s="26"/>
      <c r="X129" s="26"/>
      <c r="Y129" s="26"/>
      <c r="Z129" s="81" t="s">
        <v>26</v>
      </c>
      <c r="AA129" s="26"/>
      <c r="AB129" s="14"/>
      <c r="AC129" s="15"/>
      <c r="AD129" s="15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</row>
    <row r="130" spans="1:47" ht="15" customHeight="1">
      <c r="A130" s="77" t="s">
        <v>4724</v>
      </c>
      <c r="B130" s="77" t="s">
        <v>4725</v>
      </c>
      <c r="C130" s="137" t="s">
        <v>4726</v>
      </c>
      <c r="D130" s="141">
        <v>3.49</v>
      </c>
      <c r="E130" s="141">
        <f t="shared" si="7"/>
        <v>1.3960000000000001</v>
      </c>
      <c r="F130" s="78">
        <v>0.375</v>
      </c>
      <c r="G130" s="78">
        <v>0.375</v>
      </c>
      <c r="H130" s="78">
        <v>5.5250000000000004</v>
      </c>
      <c r="I130" s="78">
        <v>0.03</v>
      </c>
      <c r="J130" s="79">
        <v>3</v>
      </c>
      <c r="K130" s="78">
        <v>1.75</v>
      </c>
      <c r="L130" s="78">
        <v>0.5</v>
      </c>
      <c r="M130" s="78">
        <v>5.75</v>
      </c>
      <c r="N130" s="78">
        <v>0.1</v>
      </c>
      <c r="O130" s="80">
        <f t="shared" si="8"/>
        <v>5.03125</v>
      </c>
      <c r="P130" s="79">
        <v>144</v>
      </c>
      <c r="Q130" s="78">
        <v>11.25</v>
      </c>
      <c r="R130" s="78">
        <v>6.38</v>
      </c>
      <c r="S130" s="78">
        <v>5.5</v>
      </c>
      <c r="T130" s="78">
        <v>4.5</v>
      </c>
      <c r="U130" s="80">
        <f t="shared" si="9"/>
        <v>0.22845052083333336</v>
      </c>
      <c r="V130" s="26"/>
      <c r="W130" s="26"/>
      <c r="X130" s="26"/>
      <c r="Y130" s="26"/>
      <c r="Z130" s="81" t="s">
        <v>26</v>
      </c>
      <c r="AA130" s="26"/>
      <c r="AB130" s="14"/>
      <c r="AC130" s="15"/>
      <c r="AD130" s="15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</row>
    <row r="131" spans="1:47" ht="15" customHeight="1">
      <c r="A131" s="77" t="s">
        <v>4730</v>
      </c>
      <c r="B131" s="77" t="s">
        <v>4731</v>
      </c>
      <c r="C131" s="137" t="s">
        <v>4732</v>
      </c>
      <c r="D131" s="141">
        <v>3.49</v>
      </c>
      <c r="E131" s="141">
        <f t="shared" si="7"/>
        <v>1.3960000000000001</v>
      </c>
      <c r="F131" s="78">
        <v>0.375</v>
      </c>
      <c r="G131" s="78">
        <v>0.375</v>
      </c>
      <c r="H131" s="78">
        <v>5.5250000000000004</v>
      </c>
      <c r="I131" s="78">
        <v>0.03</v>
      </c>
      <c r="J131" s="79">
        <v>3</v>
      </c>
      <c r="K131" s="78">
        <v>1.75</v>
      </c>
      <c r="L131" s="78">
        <v>0.5</v>
      </c>
      <c r="M131" s="78">
        <v>5.75</v>
      </c>
      <c r="N131" s="78">
        <v>0.1</v>
      </c>
      <c r="O131" s="80">
        <f t="shared" ref="O131:O162" si="10">K131*L131*M131</f>
        <v>5.03125</v>
      </c>
      <c r="P131" s="79">
        <v>144</v>
      </c>
      <c r="Q131" s="78">
        <v>11.25</v>
      </c>
      <c r="R131" s="78">
        <v>6.38</v>
      </c>
      <c r="S131" s="78">
        <v>5.5</v>
      </c>
      <c r="T131" s="78">
        <v>4.5</v>
      </c>
      <c r="U131" s="80">
        <f t="shared" ref="U131:U162" si="11">Q131*R131*S131/1728</f>
        <v>0.22845052083333336</v>
      </c>
      <c r="V131" s="26"/>
      <c r="W131" s="26"/>
      <c r="X131" s="26"/>
      <c r="Y131" s="26"/>
      <c r="Z131" s="81" t="s">
        <v>26</v>
      </c>
      <c r="AA131" s="26"/>
      <c r="AB131" s="14"/>
      <c r="AC131" s="15"/>
      <c r="AD131" s="15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</row>
    <row r="132" spans="1:47" ht="15" customHeight="1">
      <c r="A132" s="77" t="s">
        <v>4427</v>
      </c>
      <c r="B132" s="77" t="s">
        <v>4428</v>
      </c>
      <c r="C132" s="137" t="s">
        <v>4429</v>
      </c>
      <c r="D132" s="141">
        <v>3.49</v>
      </c>
      <c r="E132" s="141">
        <f t="shared" ref="E132:E181" si="12">D132*0.4</f>
        <v>1.3960000000000001</v>
      </c>
      <c r="F132" s="78">
        <v>0.375</v>
      </c>
      <c r="G132" s="78">
        <v>0.375</v>
      </c>
      <c r="H132" s="78">
        <v>5.5250000000000004</v>
      </c>
      <c r="I132" s="78">
        <v>0.03</v>
      </c>
      <c r="J132" s="79">
        <v>3</v>
      </c>
      <c r="K132" s="78">
        <v>1.75</v>
      </c>
      <c r="L132" s="78">
        <v>0.5</v>
      </c>
      <c r="M132" s="78">
        <v>5.75</v>
      </c>
      <c r="N132" s="78">
        <v>0.1</v>
      </c>
      <c r="O132" s="80">
        <f t="shared" si="10"/>
        <v>5.03125</v>
      </c>
      <c r="P132" s="79">
        <v>144</v>
      </c>
      <c r="Q132" s="78">
        <v>11.25</v>
      </c>
      <c r="R132" s="78">
        <v>6.38</v>
      </c>
      <c r="S132" s="78">
        <v>5.5</v>
      </c>
      <c r="T132" s="78">
        <v>4.5</v>
      </c>
      <c r="U132" s="80">
        <f t="shared" si="11"/>
        <v>0.22845052083333336</v>
      </c>
      <c r="V132" s="26"/>
      <c r="W132" s="26"/>
      <c r="X132" s="26"/>
      <c r="Y132" s="26"/>
      <c r="Z132" s="81" t="s">
        <v>26</v>
      </c>
      <c r="AA132" s="26"/>
      <c r="AB132" s="14"/>
      <c r="AC132" s="15"/>
      <c r="AD132" s="15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</row>
    <row r="133" spans="1:47" ht="15" customHeight="1">
      <c r="A133" s="77" t="s">
        <v>4457</v>
      </c>
      <c r="B133" s="77" t="s">
        <v>4458</v>
      </c>
      <c r="C133" s="137" t="s">
        <v>4459</v>
      </c>
      <c r="D133" s="141">
        <v>3.49</v>
      </c>
      <c r="E133" s="141">
        <f t="shared" si="12"/>
        <v>1.3960000000000001</v>
      </c>
      <c r="F133" s="78">
        <v>0.375</v>
      </c>
      <c r="G133" s="78">
        <v>0.375</v>
      </c>
      <c r="H133" s="78">
        <v>5.5250000000000004</v>
      </c>
      <c r="I133" s="78">
        <v>0.03</v>
      </c>
      <c r="J133" s="79">
        <v>3</v>
      </c>
      <c r="K133" s="78">
        <v>1.75</v>
      </c>
      <c r="L133" s="78">
        <v>0.5</v>
      </c>
      <c r="M133" s="78">
        <v>5.75</v>
      </c>
      <c r="N133" s="78">
        <v>0.1</v>
      </c>
      <c r="O133" s="80">
        <f t="shared" si="10"/>
        <v>5.03125</v>
      </c>
      <c r="P133" s="79">
        <v>144</v>
      </c>
      <c r="Q133" s="78">
        <v>11.25</v>
      </c>
      <c r="R133" s="78">
        <v>6.38</v>
      </c>
      <c r="S133" s="78">
        <v>5.5</v>
      </c>
      <c r="T133" s="78">
        <v>4.5</v>
      </c>
      <c r="U133" s="80">
        <f t="shared" si="11"/>
        <v>0.22845052083333336</v>
      </c>
      <c r="V133" s="26"/>
      <c r="W133" s="26"/>
      <c r="X133" s="26"/>
      <c r="Y133" s="26"/>
      <c r="Z133" s="81" t="s">
        <v>26</v>
      </c>
      <c r="AA133" s="26"/>
      <c r="AB133" s="14"/>
      <c r="AC133" s="15"/>
      <c r="AD133" s="15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</row>
    <row r="134" spans="1:47" ht="15" customHeight="1">
      <c r="A134" s="77" t="s">
        <v>4772</v>
      </c>
      <c r="B134" s="77" t="s">
        <v>4773</v>
      </c>
      <c r="C134" s="137" t="s">
        <v>4774</v>
      </c>
      <c r="D134" s="141">
        <v>3.49</v>
      </c>
      <c r="E134" s="141">
        <f t="shared" si="12"/>
        <v>1.3960000000000001</v>
      </c>
      <c r="F134" s="78">
        <v>0.375</v>
      </c>
      <c r="G134" s="78">
        <v>0.375</v>
      </c>
      <c r="H134" s="78">
        <v>5.5250000000000004</v>
      </c>
      <c r="I134" s="78">
        <v>0.03</v>
      </c>
      <c r="J134" s="79">
        <v>3</v>
      </c>
      <c r="K134" s="78">
        <v>1.75</v>
      </c>
      <c r="L134" s="78">
        <v>0.5</v>
      </c>
      <c r="M134" s="78">
        <v>5.75</v>
      </c>
      <c r="N134" s="78">
        <v>0.1</v>
      </c>
      <c r="O134" s="80">
        <f t="shared" si="10"/>
        <v>5.03125</v>
      </c>
      <c r="P134" s="79">
        <v>144</v>
      </c>
      <c r="Q134" s="78">
        <v>11.25</v>
      </c>
      <c r="R134" s="78">
        <v>6.38</v>
      </c>
      <c r="S134" s="78">
        <v>5.5</v>
      </c>
      <c r="T134" s="78">
        <v>4.5</v>
      </c>
      <c r="U134" s="80">
        <f t="shared" si="11"/>
        <v>0.22845052083333336</v>
      </c>
      <c r="V134" s="26"/>
      <c r="W134" s="26"/>
      <c r="X134" s="26"/>
      <c r="Y134" s="26"/>
      <c r="Z134" s="81" t="s">
        <v>26</v>
      </c>
      <c r="AA134" s="26"/>
      <c r="AB134" s="14"/>
      <c r="AC134" s="15"/>
      <c r="AD134" s="15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</row>
    <row r="135" spans="1:47" ht="15" customHeight="1">
      <c r="A135" s="77" t="s">
        <v>4589</v>
      </c>
      <c r="B135" s="77" t="s">
        <v>4590</v>
      </c>
      <c r="C135" s="137" t="s">
        <v>4591</v>
      </c>
      <c r="D135" s="141">
        <v>3.49</v>
      </c>
      <c r="E135" s="141">
        <f t="shared" si="12"/>
        <v>1.3960000000000001</v>
      </c>
      <c r="F135" s="78">
        <v>0.375</v>
      </c>
      <c r="G135" s="78">
        <v>0.375</v>
      </c>
      <c r="H135" s="78">
        <v>5.5250000000000004</v>
      </c>
      <c r="I135" s="78">
        <v>0.03</v>
      </c>
      <c r="J135" s="79">
        <v>3</v>
      </c>
      <c r="K135" s="78">
        <v>1.75</v>
      </c>
      <c r="L135" s="78">
        <v>0.5</v>
      </c>
      <c r="M135" s="78">
        <v>5.75</v>
      </c>
      <c r="N135" s="78">
        <v>0.1</v>
      </c>
      <c r="O135" s="80">
        <f t="shared" si="10"/>
        <v>5.03125</v>
      </c>
      <c r="P135" s="79">
        <v>144</v>
      </c>
      <c r="Q135" s="78">
        <v>11.25</v>
      </c>
      <c r="R135" s="78">
        <v>6.38</v>
      </c>
      <c r="S135" s="78">
        <v>5.5</v>
      </c>
      <c r="T135" s="78">
        <v>4.5</v>
      </c>
      <c r="U135" s="80">
        <f t="shared" si="11"/>
        <v>0.22845052083333336</v>
      </c>
      <c r="V135" s="26"/>
      <c r="W135" s="26"/>
      <c r="X135" s="26"/>
      <c r="Y135" s="26"/>
      <c r="Z135" s="81" t="s">
        <v>26</v>
      </c>
      <c r="AA135" s="26"/>
      <c r="AB135" s="14"/>
      <c r="AC135" s="15"/>
      <c r="AD135" s="15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</row>
    <row r="136" spans="1:47" ht="15" customHeight="1">
      <c r="A136" s="77" t="s">
        <v>4733</v>
      </c>
      <c r="B136" s="77" t="s">
        <v>4734</v>
      </c>
      <c r="C136" s="137" t="s">
        <v>4735</v>
      </c>
      <c r="D136" s="141">
        <v>3.49</v>
      </c>
      <c r="E136" s="141">
        <f t="shared" si="12"/>
        <v>1.3960000000000001</v>
      </c>
      <c r="F136" s="78">
        <v>0.375</v>
      </c>
      <c r="G136" s="78">
        <v>0.375</v>
      </c>
      <c r="H136" s="78">
        <v>5.5250000000000004</v>
      </c>
      <c r="I136" s="78">
        <v>0.03</v>
      </c>
      <c r="J136" s="79">
        <v>3</v>
      </c>
      <c r="K136" s="78">
        <v>1.75</v>
      </c>
      <c r="L136" s="78">
        <v>0.5</v>
      </c>
      <c r="M136" s="78">
        <v>5.75</v>
      </c>
      <c r="N136" s="78">
        <v>0.1</v>
      </c>
      <c r="O136" s="80">
        <f t="shared" si="10"/>
        <v>5.03125</v>
      </c>
      <c r="P136" s="79">
        <v>144</v>
      </c>
      <c r="Q136" s="78">
        <v>11.25</v>
      </c>
      <c r="R136" s="78">
        <v>6.38</v>
      </c>
      <c r="S136" s="78">
        <v>5.5</v>
      </c>
      <c r="T136" s="78">
        <v>4.5</v>
      </c>
      <c r="U136" s="80">
        <f t="shared" si="11"/>
        <v>0.22845052083333336</v>
      </c>
      <c r="V136" s="26"/>
      <c r="W136" s="26"/>
      <c r="X136" s="26"/>
      <c r="Y136" s="26"/>
      <c r="Z136" s="81" t="s">
        <v>26</v>
      </c>
      <c r="AA136" s="26"/>
      <c r="AB136" s="14"/>
      <c r="AC136" s="15"/>
      <c r="AD136" s="15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</row>
    <row r="137" spans="1:47" ht="15" customHeight="1">
      <c r="A137" s="77" t="s">
        <v>4763</v>
      </c>
      <c r="B137" s="77" t="s">
        <v>4764</v>
      </c>
      <c r="C137" s="137" t="s">
        <v>4765</v>
      </c>
      <c r="D137" s="141">
        <v>3.49</v>
      </c>
      <c r="E137" s="141">
        <f t="shared" si="12"/>
        <v>1.3960000000000001</v>
      </c>
      <c r="F137" s="78">
        <v>0.375</v>
      </c>
      <c r="G137" s="78">
        <v>0.375</v>
      </c>
      <c r="H137" s="78">
        <v>5.5250000000000004</v>
      </c>
      <c r="I137" s="78">
        <v>0.03</v>
      </c>
      <c r="J137" s="79">
        <v>3</v>
      </c>
      <c r="K137" s="78">
        <v>1.75</v>
      </c>
      <c r="L137" s="78">
        <v>0.5</v>
      </c>
      <c r="M137" s="78">
        <v>5.75</v>
      </c>
      <c r="N137" s="78">
        <v>0.1</v>
      </c>
      <c r="O137" s="80">
        <f t="shared" si="10"/>
        <v>5.03125</v>
      </c>
      <c r="P137" s="79">
        <v>144</v>
      </c>
      <c r="Q137" s="78">
        <v>11.25</v>
      </c>
      <c r="R137" s="78">
        <v>6.38</v>
      </c>
      <c r="S137" s="78">
        <v>5.5</v>
      </c>
      <c r="T137" s="78">
        <v>4.5</v>
      </c>
      <c r="U137" s="80">
        <f t="shared" si="11"/>
        <v>0.22845052083333336</v>
      </c>
      <c r="V137" s="26"/>
      <c r="W137" s="26"/>
      <c r="X137" s="26"/>
      <c r="Y137" s="26"/>
      <c r="Z137" s="81" t="s">
        <v>26</v>
      </c>
      <c r="AA137" s="26"/>
      <c r="AB137" s="14"/>
      <c r="AC137" s="15"/>
      <c r="AD137" s="15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</row>
    <row r="138" spans="1:47" ht="15" customHeight="1">
      <c r="A138" s="77" t="s">
        <v>4805</v>
      </c>
      <c r="B138" s="77" t="s">
        <v>4806</v>
      </c>
      <c r="C138" s="137" t="s">
        <v>4807</v>
      </c>
      <c r="D138" s="141">
        <v>3.49</v>
      </c>
      <c r="E138" s="141">
        <f t="shared" si="12"/>
        <v>1.3960000000000001</v>
      </c>
      <c r="F138" s="78">
        <v>0.375</v>
      </c>
      <c r="G138" s="78">
        <v>0.375</v>
      </c>
      <c r="H138" s="78">
        <v>5.5250000000000004</v>
      </c>
      <c r="I138" s="78">
        <v>0.03</v>
      </c>
      <c r="J138" s="79">
        <v>3</v>
      </c>
      <c r="K138" s="78">
        <v>1.75</v>
      </c>
      <c r="L138" s="78">
        <v>0.5</v>
      </c>
      <c r="M138" s="78">
        <v>5.75</v>
      </c>
      <c r="N138" s="78">
        <v>0.1</v>
      </c>
      <c r="O138" s="80">
        <f t="shared" si="10"/>
        <v>5.03125</v>
      </c>
      <c r="P138" s="79">
        <v>144</v>
      </c>
      <c r="Q138" s="78">
        <v>11.25</v>
      </c>
      <c r="R138" s="78">
        <v>6.38</v>
      </c>
      <c r="S138" s="78">
        <v>5.5</v>
      </c>
      <c r="T138" s="78">
        <v>4.5</v>
      </c>
      <c r="U138" s="80">
        <f t="shared" si="11"/>
        <v>0.22845052083333336</v>
      </c>
      <c r="V138" s="26"/>
      <c r="W138" s="26"/>
      <c r="X138" s="26"/>
      <c r="Y138" s="26"/>
      <c r="Z138" s="81" t="s">
        <v>26</v>
      </c>
      <c r="AA138" s="26"/>
      <c r="AB138" s="14"/>
      <c r="AC138" s="15"/>
      <c r="AD138" s="15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</row>
    <row r="139" spans="1:47" ht="15" customHeight="1">
      <c r="A139" s="77" t="s">
        <v>4487</v>
      </c>
      <c r="B139" s="77" t="s">
        <v>4488</v>
      </c>
      <c r="C139" s="137" t="s">
        <v>4489</v>
      </c>
      <c r="D139" s="141">
        <v>3.49</v>
      </c>
      <c r="E139" s="141">
        <f t="shared" si="12"/>
        <v>1.3960000000000001</v>
      </c>
      <c r="F139" s="78">
        <v>0.375</v>
      </c>
      <c r="G139" s="78">
        <v>0.375</v>
      </c>
      <c r="H139" s="78">
        <v>5.5250000000000004</v>
      </c>
      <c r="I139" s="78">
        <v>0.03</v>
      </c>
      <c r="J139" s="79">
        <v>3</v>
      </c>
      <c r="K139" s="78">
        <v>1.75</v>
      </c>
      <c r="L139" s="78">
        <v>0.5</v>
      </c>
      <c r="M139" s="78">
        <v>5.75</v>
      </c>
      <c r="N139" s="78">
        <v>0.1</v>
      </c>
      <c r="O139" s="80">
        <f t="shared" si="10"/>
        <v>5.03125</v>
      </c>
      <c r="P139" s="79">
        <v>144</v>
      </c>
      <c r="Q139" s="78">
        <v>11.25</v>
      </c>
      <c r="R139" s="78">
        <v>6.38</v>
      </c>
      <c r="S139" s="78">
        <v>5.5</v>
      </c>
      <c r="T139" s="78">
        <v>4.5</v>
      </c>
      <c r="U139" s="80">
        <f t="shared" si="11"/>
        <v>0.22845052083333336</v>
      </c>
      <c r="V139" s="26"/>
      <c r="W139" s="26"/>
      <c r="X139" s="26"/>
      <c r="Y139" s="26"/>
      <c r="Z139" s="81" t="s">
        <v>26</v>
      </c>
      <c r="AA139" s="26"/>
      <c r="AB139" s="14"/>
      <c r="AC139" s="15"/>
      <c r="AD139" s="15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</row>
    <row r="140" spans="1:47" ht="15" customHeight="1">
      <c r="A140" s="77" t="s">
        <v>4682</v>
      </c>
      <c r="B140" s="77" t="s">
        <v>4683</v>
      </c>
      <c r="C140" s="137" t="s">
        <v>4684</v>
      </c>
      <c r="D140" s="141">
        <v>3.49</v>
      </c>
      <c r="E140" s="141">
        <f t="shared" si="12"/>
        <v>1.3960000000000001</v>
      </c>
      <c r="F140" s="78">
        <v>0.375</v>
      </c>
      <c r="G140" s="78">
        <v>0.375</v>
      </c>
      <c r="H140" s="78">
        <v>5.5250000000000004</v>
      </c>
      <c r="I140" s="78">
        <v>0.03</v>
      </c>
      <c r="J140" s="79">
        <v>3</v>
      </c>
      <c r="K140" s="78">
        <v>1.75</v>
      </c>
      <c r="L140" s="78">
        <v>0.5</v>
      </c>
      <c r="M140" s="78">
        <v>5.75</v>
      </c>
      <c r="N140" s="78">
        <v>0.1</v>
      </c>
      <c r="O140" s="80">
        <f t="shared" si="10"/>
        <v>5.03125</v>
      </c>
      <c r="P140" s="79">
        <v>144</v>
      </c>
      <c r="Q140" s="78">
        <v>11.25</v>
      </c>
      <c r="R140" s="78">
        <v>6.38</v>
      </c>
      <c r="S140" s="78">
        <v>5.5</v>
      </c>
      <c r="T140" s="78">
        <v>4.5</v>
      </c>
      <c r="U140" s="80">
        <f t="shared" si="11"/>
        <v>0.22845052083333336</v>
      </c>
      <c r="V140" s="26"/>
      <c r="W140" s="26"/>
      <c r="X140" s="26"/>
      <c r="Y140" s="26"/>
      <c r="Z140" s="81" t="s">
        <v>26</v>
      </c>
      <c r="AA140" s="26"/>
      <c r="AB140" s="14"/>
      <c r="AC140" s="15"/>
      <c r="AD140" s="15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</row>
    <row r="141" spans="1:47" ht="15" customHeight="1">
      <c r="A141" s="77" t="s">
        <v>4754</v>
      </c>
      <c r="B141" s="77" t="s">
        <v>4755</v>
      </c>
      <c r="C141" s="137" t="s">
        <v>4756</v>
      </c>
      <c r="D141" s="141">
        <v>3.49</v>
      </c>
      <c r="E141" s="141">
        <f t="shared" si="12"/>
        <v>1.3960000000000001</v>
      </c>
      <c r="F141" s="78">
        <v>0.375</v>
      </c>
      <c r="G141" s="78">
        <v>0.375</v>
      </c>
      <c r="H141" s="78">
        <v>5.5250000000000004</v>
      </c>
      <c r="I141" s="78">
        <v>0.03</v>
      </c>
      <c r="J141" s="79">
        <v>3</v>
      </c>
      <c r="K141" s="78">
        <v>1.75</v>
      </c>
      <c r="L141" s="78">
        <v>0.5</v>
      </c>
      <c r="M141" s="78">
        <v>5.75</v>
      </c>
      <c r="N141" s="78">
        <v>0.1</v>
      </c>
      <c r="O141" s="80">
        <f t="shared" si="10"/>
        <v>5.03125</v>
      </c>
      <c r="P141" s="79">
        <v>144</v>
      </c>
      <c r="Q141" s="78">
        <v>11.25</v>
      </c>
      <c r="R141" s="78">
        <v>6.38</v>
      </c>
      <c r="S141" s="78">
        <v>5.5</v>
      </c>
      <c r="T141" s="78">
        <v>4.5</v>
      </c>
      <c r="U141" s="80">
        <f t="shared" si="11"/>
        <v>0.22845052083333336</v>
      </c>
      <c r="V141" s="26"/>
      <c r="W141" s="26"/>
      <c r="X141" s="26"/>
      <c r="Y141" s="26"/>
      <c r="Z141" s="81" t="s">
        <v>26</v>
      </c>
      <c r="AA141" s="26"/>
      <c r="AB141" s="14"/>
      <c r="AC141" s="15"/>
      <c r="AD141" s="15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</row>
    <row r="142" spans="1:47" ht="15" customHeight="1">
      <c r="A142" s="77" t="s">
        <v>4817</v>
      </c>
      <c r="B142" s="77" t="s">
        <v>4818</v>
      </c>
      <c r="C142" s="137" t="s">
        <v>4819</v>
      </c>
      <c r="D142" s="141">
        <v>3.49</v>
      </c>
      <c r="E142" s="141">
        <f t="shared" si="12"/>
        <v>1.3960000000000001</v>
      </c>
      <c r="F142" s="78">
        <v>0.375</v>
      </c>
      <c r="G142" s="78">
        <v>0.375</v>
      </c>
      <c r="H142" s="78">
        <v>5.5250000000000004</v>
      </c>
      <c r="I142" s="78">
        <v>0.03</v>
      </c>
      <c r="J142" s="79">
        <v>3</v>
      </c>
      <c r="K142" s="78">
        <v>1.75</v>
      </c>
      <c r="L142" s="78">
        <v>0.5</v>
      </c>
      <c r="M142" s="78">
        <v>5.75</v>
      </c>
      <c r="N142" s="78">
        <v>0.1</v>
      </c>
      <c r="O142" s="80">
        <f t="shared" si="10"/>
        <v>5.03125</v>
      </c>
      <c r="P142" s="79">
        <v>144</v>
      </c>
      <c r="Q142" s="78">
        <v>11.25</v>
      </c>
      <c r="R142" s="78">
        <v>6.38</v>
      </c>
      <c r="S142" s="78">
        <v>5.5</v>
      </c>
      <c r="T142" s="78">
        <v>4.5</v>
      </c>
      <c r="U142" s="80">
        <f t="shared" si="11"/>
        <v>0.22845052083333336</v>
      </c>
      <c r="V142" s="26"/>
      <c r="W142" s="26"/>
      <c r="X142" s="26"/>
      <c r="Y142" s="26"/>
      <c r="Z142" s="81" t="s">
        <v>26</v>
      </c>
      <c r="AA142" s="26"/>
      <c r="AB142" s="14"/>
      <c r="AC142" s="15"/>
      <c r="AD142" s="15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</row>
    <row r="143" spans="1:47" ht="15" customHeight="1">
      <c r="A143" s="77" t="s">
        <v>4814</v>
      </c>
      <c r="B143" s="77" t="s">
        <v>4815</v>
      </c>
      <c r="C143" s="137" t="s">
        <v>4816</v>
      </c>
      <c r="D143" s="141">
        <v>3.49</v>
      </c>
      <c r="E143" s="141">
        <f t="shared" si="12"/>
        <v>1.3960000000000001</v>
      </c>
      <c r="F143" s="78">
        <v>0.375</v>
      </c>
      <c r="G143" s="78">
        <v>0.375</v>
      </c>
      <c r="H143" s="78">
        <v>5.5250000000000004</v>
      </c>
      <c r="I143" s="78">
        <v>0.03</v>
      </c>
      <c r="J143" s="79">
        <v>3</v>
      </c>
      <c r="K143" s="78">
        <v>1.75</v>
      </c>
      <c r="L143" s="78">
        <v>0.5</v>
      </c>
      <c r="M143" s="78">
        <v>5.75</v>
      </c>
      <c r="N143" s="78">
        <v>0.1</v>
      </c>
      <c r="O143" s="80">
        <f t="shared" si="10"/>
        <v>5.03125</v>
      </c>
      <c r="P143" s="79">
        <v>144</v>
      </c>
      <c r="Q143" s="78">
        <v>11.25</v>
      </c>
      <c r="R143" s="78">
        <v>6.38</v>
      </c>
      <c r="S143" s="78">
        <v>5.5</v>
      </c>
      <c r="T143" s="78">
        <v>4.5</v>
      </c>
      <c r="U143" s="80">
        <f t="shared" si="11"/>
        <v>0.22845052083333336</v>
      </c>
      <c r="V143" s="26"/>
      <c r="W143" s="26"/>
      <c r="X143" s="26"/>
      <c r="Y143" s="26"/>
      <c r="Z143" s="81" t="s">
        <v>26</v>
      </c>
      <c r="AA143" s="26"/>
      <c r="AB143" s="14"/>
      <c r="AC143" s="15"/>
      <c r="AD143" s="15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</row>
    <row r="144" spans="1:47" ht="15" customHeight="1">
      <c r="A144" s="77" t="s">
        <v>4811</v>
      </c>
      <c r="B144" s="77" t="s">
        <v>4812</v>
      </c>
      <c r="C144" s="137" t="s">
        <v>4813</v>
      </c>
      <c r="D144" s="141">
        <v>3.49</v>
      </c>
      <c r="E144" s="141">
        <f t="shared" si="12"/>
        <v>1.3960000000000001</v>
      </c>
      <c r="F144" s="78">
        <v>0.375</v>
      </c>
      <c r="G144" s="78">
        <v>0.375</v>
      </c>
      <c r="H144" s="78">
        <v>5.5250000000000004</v>
      </c>
      <c r="I144" s="78">
        <v>0.03</v>
      </c>
      <c r="J144" s="79">
        <v>3</v>
      </c>
      <c r="K144" s="78">
        <v>1.75</v>
      </c>
      <c r="L144" s="78">
        <v>0.5</v>
      </c>
      <c r="M144" s="78">
        <v>5.75</v>
      </c>
      <c r="N144" s="78">
        <v>0.1</v>
      </c>
      <c r="O144" s="80">
        <f t="shared" si="10"/>
        <v>5.03125</v>
      </c>
      <c r="P144" s="79">
        <v>144</v>
      </c>
      <c r="Q144" s="78">
        <v>11.25</v>
      </c>
      <c r="R144" s="78">
        <v>6.38</v>
      </c>
      <c r="S144" s="78">
        <v>5.5</v>
      </c>
      <c r="T144" s="78">
        <v>4.5</v>
      </c>
      <c r="U144" s="80">
        <f t="shared" si="11"/>
        <v>0.22845052083333336</v>
      </c>
      <c r="V144" s="26"/>
      <c r="W144" s="26"/>
      <c r="X144" s="26"/>
      <c r="Y144" s="26"/>
      <c r="Z144" s="81" t="s">
        <v>26</v>
      </c>
      <c r="AA144" s="26"/>
      <c r="AB144" s="14"/>
      <c r="AC144" s="15"/>
      <c r="AD144" s="15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</row>
    <row r="145" spans="1:47" ht="15" customHeight="1">
      <c r="A145" s="77" t="s">
        <v>4808</v>
      </c>
      <c r="B145" s="77" t="s">
        <v>4809</v>
      </c>
      <c r="C145" s="137" t="s">
        <v>4810</v>
      </c>
      <c r="D145" s="141">
        <v>3.49</v>
      </c>
      <c r="E145" s="141">
        <f t="shared" si="12"/>
        <v>1.3960000000000001</v>
      </c>
      <c r="F145" s="78">
        <v>0.375</v>
      </c>
      <c r="G145" s="78">
        <v>0.375</v>
      </c>
      <c r="H145" s="78">
        <v>5.5250000000000004</v>
      </c>
      <c r="I145" s="78">
        <v>0.03</v>
      </c>
      <c r="J145" s="79">
        <v>3</v>
      </c>
      <c r="K145" s="78">
        <v>1.75</v>
      </c>
      <c r="L145" s="78">
        <v>0.5</v>
      </c>
      <c r="M145" s="78">
        <v>5.75</v>
      </c>
      <c r="N145" s="78">
        <v>0.1</v>
      </c>
      <c r="O145" s="80">
        <f t="shared" si="10"/>
        <v>5.03125</v>
      </c>
      <c r="P145" s="79">
        <v>144</v>
      </c>
      <c r="Q145" s="78">
        <v>11.25</v>
      </c>
      <c r="R145" s="78">
        <v>6.38</v>
      </c>
      <c r="S145" s="78">
        <v>5.5</v>
      </c>
      <c r="T145" s="78">
        <v>4.5</v>
      </c>
      <c r="U145" s="80">
        <f t="shared" si="11"/>
        <v>0.22845052083333336</v>
      </c>
      <c r="V145" s="26"/>
      <c r="W145" s="26"/>
      <c r="X145" s="26"/>
      <c r="Y145" s="26"/>
      <c r="Z145" s="81" t="s">
        <v>26</v>
      </c>
      <c r="AA145" s="26"/>
      <c r="AB145" s="14"/>
      <c r="AC145" s="15"/>
      <c r="AD145" s="15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</row>
    <row r="146" spans="1:47" ht="15" customHeight="1">
      <c r="A146" s="77" t="s">
        <v>4574</v>
      </c>
      <c r="B146" s="77" t="s">
        <v>4575</v>
      </c>
      <c r="C146" s="137" t="s">
        <v>4576</v>
      </c>
      <c r="D146" s="141">
        <v>3.49</v>
      </c>
      <c r="E146" s="141">
        <f t="shared" si="12"/>
        <v>1.3960000000000001</v>
      </c>
      <c r="F146" s="78">
        <v>0.375</v>
      </c>
      <c r="G146" s="78">
        <v>0.375</v>
      </c>
      <c r="H146" s="78">
        <v>5.5250000000000004</v>
      </c>
      <c r="I146" s="78">
        <v>0.03</v>
      </c>
      <c r="J146" s="79">
        <v>3</v>
      </c>
      <c r="K146" s="78">
        <v>1.75</v>
      </c>
      <c r="L146" s="78">
        <v>0.5</v>
      </c>
      <c r="M146" s="78">
        <v>5.75</v>
      </c>
      <c r="N146" s="78">
        <v>0.1</v>
      </c>
      <c r="O146" s="80">
        <f t="shared" si="10"/>
        <v>5.03125</v>
      </c>
      <c r="P146" s="79">
        <v>144</v>
      </c>
      <c r="Q146" s="78">
        <v>11.25</v>
      </c>
      <c r="R146" s="78">
        <v>6.38</v>
      </c>
      <c r="S146" s="78">
        <v>5.5</v>
      </c>
      <c r="T146" s="78">
        <v>4.5</v>
      </c>
      <c r="U146" s="80">
        <f t="shared" si="11"/>
        <v>0.22845052083333336</v>
      </c>
      <c r="V146" s="26"/>
      <c r="W146" s="26"/>
      <c r="X146" s="26"/>
      <c r="Y146" s="26"/>
      <c r="Z146" s="81" t="s">
        <v>26</v>
      </c>
      <c r="AA146" s="26"/>
      <c r="AB146" s="14"/>
      <c r="AC146" s="15"/>
      <c r="AD146" s="15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</row>
    <row r="147" spans="1:47" ht="15" customHeight="1">
      <c r="A147" s="77" t="s">
        <v>4571</v>
      </c>
      <c r="B147" s="77" t="s">
        <v>4572</v>
      </c>
      <c r="C147" s="137" t="s">
        <v>4573</v>
      </c>
      <c r="D147" s="141">
        <v>3.49</v>
      </c>
      <c r="E147" s="141">
        <f t="shared" si="12"/>
        <v>1.3960000000000001</v>
      </c>
      <c r="F147" s="78">
        <v>0.375</v>
      </c>
      <c r="G147" s="78">
        <v>0.375</v>
      </c>
      <c r="H147" s="78">
        <v>5.5250000000000004</v>
      </c>
      <c r="I147" s="78">
        <v>0.03</v>
      </c>
      <c r="J147" s="79">
        <v>3</v>
      </c>
      <c r="K147" s="78">
        <v>1.75</v>
      </c>
      <c r="L147" s="78">
        <v>0.5</v>
      </c>
      <c r="M147" s="78">
        <v>5.75</v>
      </c>
      <c r="N147" s="78">
        <v>0.1</v>
      </c>
      <c r="O147" s="80">
        <f t="shared" si="10"/>
        <v>5.03125</v>
      </c>
      <c r="P147" s="79">
        <v>144</v>
      </c>
      <c r="Q147" s="78">
        <v>11.25</v>
      </c>
      <c r="R147" s="78">
        <v>6.38</v>
      </c>
      <c r="S147" s="78">
        <v>5.5</v>
      </c>
      <c r="T147" s="78">
        <v>4.5</v>
      </c>
      <c r="U147" s="80">
        <f t="shared" si="11"/>
        <v>0.22845052083333336</v>
      </c>
      <c r="V147" s="26"/>
      <c r="W147" s="26"/>
      <c r="X147" s="26"/>
      <c r="Y147" s="26"/>
      <c r="Z147" s="81" t="s">
        <v>26</v>
      </c>
      <c r="AA147" s="26"/>
      <c r="AB147" s="14"/>
      <c r="AC147" s="15"/>
      <c r="AD147" s="15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</row>
    <row r="148" spans="1:47" ht="15" customHeight="1">
      <c r="A148" s="77" t="s">
        <v>4568</v>
      </c>
      <c r="B148" s="77" t="s">
        <v>4569</v>
      </c>
      <c r="C148" s="137" t="s">
        <v>4570</v>
      </c>
      <c r="D148" s="141">
        <v>3.49</v>
      </c>
      <c r="E148" s="141">
        <f t="shared" si="12"/>
        <v>1.3960000000000001</v>
      </c>
      <c r="F148" s="78">
        <v>0.375</v>
      </c>
      <c r="G148" s="78">
        <v>0.375</v>
      </c>
      <c r="H148" s="78">
        <v>5.5250000000000004</v>
      </c>
      <c r="I148" s="78">
        <v>0.03</v>
      </c>
      <c r="J148" s="79">
        <v>3</v>
      </c>
      <c r="K148" s="78">
        <v>1.75</v>
      </c>
      <c r="L148" s="78">
        <v>0.5</v>
      </c>
      <c r="M148" s="78">
        <v>5.75</v>
      </c>
      <c r="N148" s="78">
        <v>0.1</v>
      </c>
      <c r="O148" s="80">
        <f t="shared" si="10"/>
        <v>5.03125</v>
      </c>
      <c r="P148" s="79">
        <v>144</v>
      </c>
      <c r="Q148" s="78">
        <v>11.25</v>
      </c>
      <c r="R148" s="78">
        <v>6.38</v>
      </c>
      <c r="S148" s="78">
        <v>5.5</v>
      </c>
      <c r="T148" s="78">
        <v>4.5</v>
      </c>
      <c r="U148" s="80">
        <f t="shared" si="11"/>
        <v>0.22845052083333336</v>
      </c>
      <c r="V148" s="26"/>
      <c r="W148" s="26"/>
      <c r="X148" s="26"/>
      <c r="Y148" s="26"/>
      <c r="Z148" s="81" t="s">
        <v>26</v>
      </c>
      <c r="AA148" s="26"/>
      <c r="AB148" s="14"/>
      <c r="AC148" s="15"/>
      <c r="AD148" s="15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</row>
    <row r="149" spans="1:47" ht="15" customHeight="1">
      <c r="A149" s="77" t="s">
        <v>4565</v>
      </c>
      <c r="B149" s="77" t="s">
        <v>4566</v>
      </c>
      <c r="C149" s="137" t="s">
        <v>4567</v>
      </c>
      <c r="D149" s="141">
        <v>3.49</v>
      </c>
      <c r="E149" s="141">
        <f t="shared" si="12"/>
        <v>1.3960000000000001</v>
      </c>
      <c r="F149" s="78">
        <v>0.375</v>
      </c>
      <c r="G149" s="78">
        <v>0.375</v>
      </c>
      <c r="H149" s="78">
        <v>5.5250000000000004</v>
      </c>
      <c r="I149" s="78">
        <v>0.03</v>
      </c>
      <c r="J149" s="79">
        <v>3</v>
      </c>
      <c r="K149" s="78">
        <v>1.75</v>
      </c>
      <c r="L149" s="78">
        <v>0.5</v>
      </c>
      <c r="M149" s="78">
        <v>5.75</v>
      </c>
      <c r="N149" s="78">
        <v>0.1</v>
      </c>
      <c r="O149" s="80">
        <f t="shared" si="10"/>
        <v>5.03125</v>
      </c>
      <c r="P149" s="79">
        <v>144</v>
      </c>
      <c r="Q149" s="78">
        <v>11.25</v>
      </c>
      <c r="R149" s="78">
        <v>6.38</v>
      </c>
      <c r="S149" s="78">
        <v>5.5</v>
      </c>
      <c r="T149" s="78">
        <v>4.5</v>
      </c>
      <c r="U149" s="80">
        <f t="shared" si="11"/>
        <v>0.22845052083333336</v>
      </c>
      <c r="V149" s="26"/>
      <c r="W149" s="26"/>
      <c r="X149" s="26"/>
      <c r="Y149" s="26"/>
      <c r="Z149" s="81" t="s">
        <v>26</v>
      </c>
      <c r="AA149" s="26"/>
      <c r="AB149" s="14"/>
      <c r="AC149" s="15"/>
      <c r="AD149" s="15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</row>
    <row r="150" spans="1:47" ht="15" customHeight="1">
      <c r="A150" s="77" t="s">
        <v>4562</v>
      </c>
      <c r="B150" s="77" t="s">
        <v>4563</v>
      </c>
      <c r="C150" s="137" t="s">
        <v>4564</v>
      </c>
      <c r="D150" s="141">
        <v>3.49</v>
      </c>
      <c r="E150" s="141">
        <f t="shared" si="12"/>
        <v>1.3960000000000001</v>
      </c>
      <c r="F150" s="78">
        <v>0.375</v>
      </c>
      <c r="G150" s="78">
        <v>0.375</v>
      </c>
      <c r="H150" s="78">
        <v>5.5250000000000004</v>
      </c>
      <c r="I150" s="78">
        <v>0.03</v>
      </c>
      <c r="J150" s="79">
        <v>3</v>
      </c>
      <c r="K150" s="78">
        <v>1.75</v>
      </c>
      <c r="L150" s="78">
        <v>0.5</v>
      </c>
      <c r="M150" s="78">
        <v>5.75</v>
      </c>
      <c r="N150" s="78">
        <v>0.1</v>
      </c>
      <c r="O150" s="80">
        <f t="shared" si="10"/>
        <v>5.03125</v>
      </c>
      <c r="P150" s="79">
        <v>144</v>
      </c>
      <c r="Q150" s="78">
        <v>11.25</v>
      </c>
      <c r="R150" s="78">
        <v>6.38</v>
      </c>
      <c r="S150" s="78">
        <v>5.5</v>
      </c>
      <c r="T150" s="78">
        <v>4.5</v>
      </c>
      <c r="U150" s="80">
        <f t="shared" si="11"/>
        <v>0.22845052083333336</v>
      </c>
      <c r="V150" s="26"/>
      <c r="W150" s="26"/>
      <c r="X150" s="26"/>
      <c r="Y150" s="26"/>
      <c r="Z150" s="81" t="s">
        <v>26</v>
      </c>
      <c r="AA150" s="26"/>
      <c r="AB150" s="14"/>
      <c r="AC150" s="15"/>
      <c r="AD150" s="15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</row>
    <row r="151" spans="1:47" ht="15" customHeight="1">
      <c r="A151" s="77" t="s">
        <v>4721</v>
      </c>
      <c r="B151" s="77" t="s">
        <v>4722</v>
      </c>
      <c r="C151" s="137" t="s">
        <v>4723</v>
      </c>
      <c r="D151" s="141">
        <v>3.49</v>
      </c>
      <c r="E151" s="141">
        <f t="shared" si="12"/>
        <v>1.3960000000000001</v>
      </c>
      <c r="F151" s="78">
        <v>0.375</v>
      </c>
      <c r="G151" s="78">
        <v>0.375</v>
      </c>
      <c r="H151" s="78">
        <v>5.5250000000000004</v>
      </c>
      <c r="I151" s="78">
        <v>0.03</v>
      </c>
      <c r="J151" s="79">
        <v>3</v>
      </c>
      <c r="K151" s="78">
        <v>1.75</v>
      </c>
      <c r="L151" s="78">
        <v>0.5</v>
      </c>
      <c r="M151" s="78">
        <v>5.75</v>
      </c>
      <c r="N151" s="78">
        <v>0.1</v>
      </c>
      <c r="O151" s="80">
        <f t="shared" si="10"/>
        <v>5.03125</v>
      </c>
      <c r="P151" s="79">
        <v>144</v>
      </c>
      <c r="Q151" s="78">
        <v>11.25</v>
      </c>
      <c r="R151" s="78">
        <v>6.38</v>
      </c>
      <c r="S151" s="78">
        <v>5.5</v>
      </c>
      <c r="T151" s="78">
        <v>4.5</v>
      </c>
      <c r="U151" s="80">
        <f t="shared" si="11"/>
        <v>0.22845052083333336</v>
      </c>
      <c r="V151" s="26"/>
      <c r="W151" s="26"/>
      <c r="X151" s="26"/>
      <c r="Y151" s="26"/>
      <c r="Z151" s="81" t="s">
        <v>26</v>
      </c>
      <c r="AA151" s="26"/>
      <c r="AB151" s="14"/>
      <c r="AC151" s="15"/>
      <c r="AD151" s="15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</row>
    <row r="152" spans="1:47" ht="15" customHeight="1">
      <c r="A152" s="77" t="s">
        <v>4718</v>
      </c>
      <c r="B152" s="77" t="s">
        <v>4719</v>
      </c>
      <c r="C152" s="137" t="s">
        <v>4720</v>
      </c>
      <c r="D152" s="141">
        <v>3.49</v>
      </c>
      <c r="E152" s="141">
        <f t="shared" si="12"/>
        <v>1.3960000000000001</v>
      </c>
      <c r="F152" s="78">
        <v>0.375</v>
      </c>
      <c r="G152" s="78">
        <v>0.375</v>
      </c>
      <c r="H152" s="78">
        <v>5.5250000000000004</v>
      </c>
      <c r="I152" s="78">
        <v>0.03</v>
      </c>
      <c r="J152" s="79">
        <v>3</v>
      </c>
      <c r="K152" s="78">
        <v>1.75</v>
      </c>
      <c r="L152" s="78">
        <v>0.5</v>
      </c>
      <c r="M152" s="78">
        <v>5.75</v>
      </c>
      <c r="N152" s="78">
        <v>0.1</v>
      </c>
      <c r="O152" s="80">
        <f t="shared" si="10"/>
        <v>5.03125</v>
      </c>
      <c r="P152" s="79">
        <v>144</v>
      </c>
      <c r="Q152" s="78">
        <v>11.25</v>
      </c>
      <c r="R152" s="78">
        <v>6.38</v>
      </c>
      <c r="S152" s="78">
        <v>5.5</v>
      </c>
      <c r="T152" s="78">
        <v>4.5</v>
      </c>
      <c r="U152" s="80">
        <f t="shared" si="11"/>
        <v>0.22845052083333336</v>
      </c>
      <c r="V152" s="26"/>
      <c r="W152" s="26"/>
      <c r="X152" s="26"/>
      <c r="Y152" s="26"/>
      <c r="Z152" s="81" t="s">
        <v>26</v>
      </c>
      <c r="AA152" s="26"/>
      <c r="AB152" s="14"/>
      <c r="AC152" s="15"/>
      <c r="AD152" s="15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</row>
    <row r="153" spans="1:47" ht="15" customHeight="1">
      <c r="A153" s="77" t="s">
        <v>4715</v>
      </c>
      <c r="B153" s="77" t="s">
        <v>4716</v>
      </c>
      <c r="C153" s="137" t="s">
        <v>4717</v>
      </c>
      <c r="D153" s="141">
        <v>3.49</v>
      </c>
      <c r="E153" s="141">
        <f t="shared" si="12"/>
        <v>1.3960000000000001</v>
      </c>
      <c r="F153" s="78">
        <v>0.375</v>
      </c>
      <c r="G153" s="78">
        <v>0.375</v>
      </c>
      <c r="H153" s="78">
        <v>5.5250000000000004</v>
      </c>
      <c r="I153" s="78">
        <v>0.03</v>
      </c>
      <c r="J153" s="79">
        <v>3</v>
      </c>
      <c r="K153" s="78">
        <v>1.75</v>
      </c>
      <c r="L153" s="78">
        <v>0.5</v>
      </c>
      <c r="M153" s="78">
        <v>5.75</v>
      </c>
      <c r="N153" s="78">
        <v>0.1</v>
      </c>
      <c r="O153" s="80">
        <f t="shared" si="10"/>
        <v>5.03125</v>
      </c>
      <c r="P153" s="79">
        <v>144</v>
      </c>
      <c r="Q153" s="78">
        <v>11.25</v>
      </c>
      <c r="R153" s="78">
        <v>6.38</v>
      </c>
      <c r="S153" s="78">
        <v>5.5</v>
      </c>
      <c r="T153" s="78">
        <v>4.5</v>
      </c>
      <c r="U153" s="80">
        <f t="shared" si="11"/>
        <v>0.22845052083333336</v>
      </c>
      <c r="V153" s="26"/>
      <c r="W153" s="26"/>
      <c r="X153" s="26"/>
      <c r="Y153" s="26"/>
      <c r="Z153" s="81" t="s">
        <v>26</v>
      </c>
      <c r="AA153" s="26"/>
      <c r="AB153" s="14"/>
      <c r="AC153" s="15"/>
      <c r="AD153" s="15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</row>
    <row r="154" spans="1:47" ht="15" customHeight="1">
      <c r="A154" s="77" t="s">
        <v>4712</v>
      </c>
      <c r="B154" s="77" t="s">
        <v>4713</v>
      </c>
      <c r="C154" s="137" t="s">
        <v>4714</v>
      </c>
      <c r="D154" s="141">
        <v>3.49</v>
      </c>
      <c r="E154" s="141">
        <f t="shared" si="12"/>
        <v>1.3960000000000001</v>
      </c>
      <c r="F154" s="78">
        <v>0.375</v>
      </c>
      <c r="G154" s="78">
        <v>0.375</v>
      </c>
      <c r="H154" s="78">
        <v>5.5250000000000004</v>
      </c>
      <c r="I154" s="78">
        <v>0.03</v>
      </c>
      <c r="J154" s="79">
        <v>3</v>
      </c>
      <c r="K154" s="78">
        <v>1.75</v>
      </c>
      <c r="L154" s="78">
        <v>0.5</v>
      </c>
      <c r="M154" s="78">
        <v>5.75</v>
      </c>
      <c r="N154" s="78">
        <v>0.1</v>
      </c>
      <c r="O154" s="80">
        <f t="shared" si="10"/>
        <v>5.03125</v>
      </c>
      <c r="P154" s="79">
        <v>144</v>
      </c>
      <c r="Q154" s="78">
        <v>11.25</v>
      </c>
      <c r="R154" s="78">
        <v>6.38</v>
      </c>
      <c r="S154" s="78">
        <v>5.5</v>
      </c>
      <c r="T154" s="78">
        <v>4.5</v>
      </c>
      <c r="U154" s="80">
        <f t="shared" si="11"/>
        <v>0.22845052083333336</v>
      </c>
      <c r="V154" s="26"/>
      <c r="W154" s="26"/>
      <c r="X154" s="26"/>
      <c r="Y154" s="26"/>
      <c r="Z154" s="81" t="s">
        <v>26</v>
      </c>
      <c r="AA154" s="26"/>
      <c r="AB154" s="14"/>
      <c r="AC154" s="15"/>
      <c r="AD154" s="15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</row>
    <row r="155" spans="1:47" ht="15" customHeight="1">
      <c r="A155" s="77" t="s">
        <v>4709</v>
      </c>
      <c r="B155" s="77" t="s">
        <v>4710</v>
      </c>
      <c r="C155" s="137" t="s">
        <v>4711</v>
      </c>
      <c r="D155" s="141">
        <v>3.49</v>
      </c>
      <c r="E155" s="141">
        <f t="shared" si="12"/>
        <v>1.3960000000000001</v>
      </c>
      <c r="F155" s="78">
        <v>0.375</v>
      </c>
      <c r="G155" s="78">
        <v>0.375</v>
      </c>
      <c r="H155" s="78">
        <v>5.5250000000000004</v>
      </c>
      <c r="I155" s="78">
        <v>0.03</v>
      </c>
      <c r="J155" s="79">
        <v>3</v>
      </c>
      <c r="K155" s="78">
        <v>1.75</v>
      </c>
      <c r="L155" s="78">
        <v>0.5</v>
      </c>
      <c r="M155" s="78">
        <v>5.75</v>
      </c>
      <c r="N155" s="78">
        <v>0.1</v>
      </c>
      <c r="O155" s="80">
        <f t="shared" si="10"/>
        <v>5.03125</v>
      </c>
      <c r="P155" s="79">
        <v>144</v>
      </c>
      <c r="Q155" s="78">
        <v>11.25</v>
      </c>
      <c r="R155" s="78">
        <v>6.38</v>
      </c>
      <c r="S155" s="78">
        <v>5.5</v>
      </c>
      <c r="T155" s="78">
        <v>4.5</v>
      </c>
      <c r="U155" s="80">
        <f t="shared" si="11"/>
        <v>0.22845052083333336</v>
      </c>
      <c r="V155" s="26"/>
      <c r="W155" s="26"/>
      <c r="X155" s="26"/>
      <c r="Y155" s="26"/>
      <c r="Z155" s="81" t="s">
        <v>26</v>
      </c>
      <c r="AA155" s="26"/>
      <c r="AB155" s="14"/>
      <c r="AC155" s="15"/>
      <c r="AD155" s="15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</row>
    <row r="156" spans="1:47" ht="15" customHeight="1">
      <c r="A156" s="77" t="s">
        <v>4706</v>
      </c>
      <c r="B156" s="77" t="s">
        <v>4707</v>
      </c>
      <c r="C156" s="137" t="s">
        <v>4708</v>
      </c>
      <c r="D156" s="141">
        <v>3.49</v>
      </c>
      <c r="E156" s="141">
        <f t="shared" si="12"/>
        <v>1.3960000000000001</v>
      </c>
      <c r="F156" s="78">
        <v>0.375</v>
      </c>
      <c r="G156" s="78">
        <v>0.375</v>
      </c>
      <c r="H156" s="78">
        <v>5.5250000000000004</v>
      </c>
      <c r="I156" s="78">
        <v>0.03</v>
      </c>
      <c r="J156" s="79">
        <v>3</v>
      </c>
      <c r="K156" s="78">
        <v>1.75</v>
      </c>
      <c r="L156" s="78">
        <v>0.5</v>
      </c>
      <c r="M156" s="78">
        <v>5.75</v>
      </c>
      <c r="N156" s="78">
        <v>0.1</v>
      </c>
      <c r="O156" s="80">
        <f t="shared" si="10"/>
        <v>5.03125</v>
      </c>
      <c r="P156" s="79">
        <v>144</v>
      </c>
      <c r="Q156" s="78">
        <v>11.25</v>
      </c>
      <c r="R156" s="78">
        <v>6.38</v>
      </c>
      <c r="S156" s="78">
        <v>5.5</v>
      </c>
      <c r="T156" s="78">
        <v>4.5</v>
      </c>
      <c r="U156" s="80">
        <f t="shared" si="11"/>
        <v>0.22845052083333336</v>
      </c>
      <c r="V156" s="26"/>
      <c r="W156" s="26"/>
      <c r="X156" s="26"/>
      <c r="Y156" s="26"/>
      <c r="Z156" s="81" t="s">
        <v>26</v>
      </c>
      <c r="AA156" s="26"/>
      <c r="AB156" s="14"/>
      <c r="AC156" s="15"/>
      <c r="AD156" s="15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</row>
    <row r="157" spans="1:47" ht="15" customHeight="1">
      <c r="A157" s="77" t="s">
        <v>4703</v>
      </c>
      <c r="B157" s="77" t="s">
        <v>4704</v>
      </c>
      <c r="C157" s="137" t="s">
        <v>4705</v>
      </c>
      <c r="D157" s="141">
        <v>3.49</v>
      </c>
      <c r="E157" s="141">
        <f t="shared" si="12"/>
        <v>1.3960000000000001</v>
      </c>
      <c r="F157" s="78">
        <v>0.375</v>
      </c>
      <c r="G157" s="78">
        <v>0.375</v>
      </c>
      <c r="H157" s="78">
        <v>5.5250000000000004</v>
      </c>
      <c r="I157" s="78">
        <v>0.03</v>
      </c>
      <c r="J157" s="79">
        <v>3</v>
      </c>
      <c r="K157" s="78">
        <v>1.75</v>
      </c>
      <c r="L157" s="78">
        <v>0.5</v>
      </c>
      <c r="M157" s="78">
        <v>5.75</v>
      </c>
      <c r="N157" s="78">
        <v>0.1</v>
      </c>
      <c r="O157" s="80">
        <f t="shared" si="10"/>
        <v>5.03125</v>
      </c>
      <c r="P157" s="79">
        <v>144</v>
      </c>
      <c r="Q157" s="78">
        <v>11.25</v>
      </c>
      <c r="R157" s="78">
        <v>6.38</v>
      </c>
      <c r="S157" s="78">
        <v>5.5</v>
      </c>
      <c r="T157" s="78">
        <v>4.5</v>
      </c>
      <c r="U157" s="80">
        <f t="shared" si="11"/>
        <v>0.22845052083333336</v>
      </c>
      <c r="V157" s="26"/>
      <c r="W157" s="26"/>
      <c r="X157" s="26"/>
      <c r="Y157" s="26"/>
      <c r="Z157" s="81" t="s">
        <v>26</v>
      </c>
      <c r="AA157" s="26"/>
      <c r="AB157" s="14"/>
      <c r="AC157" s="15"/>
      <c r="AD157" s="15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</row>
    <row r="158" spans="1:47" ht="15" customHeight="1">
      <c r="A158" s="77" t="s">
        <v>4700</v>
      </c>
      <c r="B158" s="77" t="s">
        <v>4701</v>
      </c>
      <c r="C158" s="137" t="s">
        <v>4702</v>
      </c>
      <c r="D158" s="141">
        <v>3.49</v>
      </c>
      <c r="E158" s="141">
        <f t="shared" si="12"/>
        <v>1.3960000000000001</v>
      </c>
      <c r="F158" s="78">
        <v>0.375</v>
      </c>
      <c r="G158" s="78">
        <v>0.375</v>
      </c>
      <c r="H158" s="78">
        <v>5.5250000000000004</v>
      </c>
      <c r="I158" s="78">
        <v>0.03</v>
      </c>
      <c r="J158" s="79">
        <v>3</v>
      </c>
      <c r="K158" s="78">
        <v>1.75</v>
      </c>
      <c r="L158" s="78">
        <v>0.5</v>
      </c>
      <c r="M158" s="78">
        <v>5.75</v>
      </c>
      <c r="N158" s="78">
        <v>0.1</v>
      </c>
      <c r="O158" s="80">
        <f t="shared" si="10"/>
        <v>5.03125</v>
      </c>
      <c r="P158" s="79">
        <v>144</v>
      </c>
      <c r="Q158" s="78">
        <v>11.25</v>
      </c>
      <c r="R158" s="78">
        <v>6.38</v>
      </c>
      <c r="S158" s="78">
        <v>5.5</v>
      </c>
      <c r="T158" s="78">
        <v>4.5</v>
      </c>
      <c r="U158" s="80">
        <f t="shared" si="11"/>
        <v>0.22845052083333336</v>
      </c>
      <c r="V158" s="26"/>
      <c r="W158" s="26"/>
      <c r="X158" s="26"/>
      <c r="Y158" s="26"/>
      <c r="Z158" s="81" t="s">
        <v>26</v>
      </c>
      <c r="AA158" s="26"/>
      <c r="AB158" s="14"/>
      <c r="AC158" s="15"/>
      <c r="AD158" s="15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</row>
    <row r="159" spans="1:47" ht="15" customHeight="1">
      <c r="A159" s="77" t="s">
        <v>4781</v>
      </c>
      <c r="B159" s="77" t="s">
        <v>4782</v>
      </c>
      <c r="C159" s="137" t="s">
        <v>4783</v>
      </c>
      <c r="D159" s="141">
        <v>3.49</v>
      </c>
      <c r="E159" s="141">
        <f t="shared" si="12"/>
        <v>1.3960000000000001</v>
      </c>
      <c r="F159" s="78">
        <v>0.375</v>
      </c>
      <c r="G159" s="78">
        <v>0.375</v>
      </c>
      <c r="H159" s="78">
        <v>5.5250000000000004</v>
      </c>
      <c r="I159" s="78">
        <v>0.03</v>
      </c>
      <c r="J159" s="79">
        <v>3</v>
      </c>
      <c r="K159" s="78">
        <v>1.75</v>
      </c>
      <c r="L159" s="78">
        <v>0.5</v>
      </c>
      <c r="M159" s="78">
        <v>5.75</v>
      </c>
      <c r="N159" s="78">
        <v>0.1</v>
      </c>
      <c r="O159" s="80">
        <f t="shared" si="10"/>
        <v>5.03125</v>
      </c>
      <c r="P159" s="79">
        <v>144</v>
      </c>
      <c r="Q159" s="78">
        <v>11.25</v>
      </c>
      <c r="R159" s="78">
        <v>6.38</v>
      </c>
      <c r="S159" s="78">
        <v>5.5</v>
      </c>
      <c r="T159" s="78">
        <v>4.5</v>
      </c>
      <c r="U159" s="80">
        <f t="shared" si="11"/>
        <v>0.22845052083333336</v>
      </c>
      <c r="V159" s="26"/>
      <c r="W159" s="26"/>
      <c r="X159" s="26"/>
      <c r="Y159" s="26"/>
      <c r="Z159" s="81" t="s">
        <v>26</v>
      </c>
      <c r="AA159" s="26"/>
      <c r="AB159" s="14"/>
      <c r="AC159" s="15"/>
      <c r="AD159" s="15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</row>
    <row r="160" spans="1:47" ht="15" customHeight="1">
      <c r="A160" s="77" t="s">
        <v>4784</v>
      </c>
      <c r="B160" s="77" t="s">
        <v>4785</v>
      </c>
      <c r="C160" s="137" t="s">
        <v>4786</v>
      </c>
      <c r="D160" s="141">
        <v>3.49</v>
      </c>
      <c r="E160" s="141">
        <f t="shared" si="12"/>
        <v>1.3960000000000001</v>
      </c>
      <c r="F160" s="78">
        <v>0.375</v>
      </c>
      <c r="G160" s="78">
        <v>0.375</v>
      </c>
      <c r="H160" s="78">
        <v>5.5250000000000004</v>
      </c>
      <c r="I160" s="78">
        <v>0.03</v>
      </c>
      <c r="J160" s="79">
        <v>3</v>
      </c>
      <c r="K160" s="78">
        <v>1.75</v>
      </c>
      <c r="L160" s="78">
        <v>0.5</v>
      </c>
      <c r="M160" s="78">
        <v>5.75</v>
      </c>
      <c r="N160" s="78">
        <v>0.1</v>
      </c>
      <c r="O160" s="80">
        <f t="shared" si="10"/>
        <v>5.03125</v>
      </c>
      <c r="P160" s="79">
        <v>144</v>
      </c>
      <c r="Q160" s="78">
        <v>11.25</v>
      </c>
      <c r="R160" s="78">
        <v>6.38</v>
      </c>
      <c r="S160" s="78">
        <v>5.5</v>
      </c>
      <c r="T160" s="78">
        <v>4.5</v>
      </c>
      <c r="U160" s="80">
        <f t="shared" si="11"/>
        <v>0.22845052083333336</v>
      </c>
      <c r="V160" s="26"/>
      <c r="W160" s="26"/>
      <c r="X160" s="26"/>
      <c r="Y160" s="26"/>
      <c r="Z160" s="81" t="s">
        <v>26</v>
      </c>
      <c r="AA160" s="26"/>
      <c r="AB160" s="14"/>
      <c r="AC160" s="15"/>
      <c r="AD160" s="15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</row>
    <row r="161" spans="1:47" ht="15" customHeight="1">
      <c r="A161" s="77" t="s">
        <v>4835</v>
      </c>
      <c r="B161" s="77" t="s">
        <v>4836</v>
      </c>
      <c r="C161" s="137" t="s">
        <v>4837</v>
      </c>
      <c r="D161" s="141">
        <v>4.09</v>
      </c>
      <c r="E161" s="141">
        <f t="shared" si="12"/>
        <v>1.6360000000000001</v>
      </c>
      <c r="F161" s="78">
        <v>0.375</v>
      </c>
      <c r="G161" s="78">
        <v>0.375</v>
      </c>
      <c r="H161" s="78">
        <v>5.5250000000000004</v>
      </c>
      <c r="I161" s="78">
        <v>0.03</v>
      </c>
      <c r="J161" s="79">
        <v>3</v>
      </c>
      <c r="K161" s="78">
        <v>1.75</v>
      </c>
      <c r="L161" s="78">
        <v>0.5</v>
      </c>
      <c r="M161" s="78">
        <v>5.75</v>
      </c>
      <c r="N161" s="78">
        <v>0.1</v>
      </c>
      <c r="O161" s="80">
        <f t="shared" si="10"/>
        <v>5.03125</v>
      </c>
      <c r="P161" s="79">
        <v>144</v>
      </c>
      <c r="Q161" s="78">
        <v>11.25</v>
      </c>
      <c r="R161" s="78">
        <v>6.38</v>
      </c>
      <c r="S161" s="78">
        <v>5.5</v>
      </c>
      <c r="T161" s="78">
        <v>4.5</v>
      </c>
      <c r="U161" s="80">
        <f t="shared" si="11"/>
        <v>0.22845052083333336</v>
      </c>
      <c r="V161" s="26"/>
      <c r="W161" s="26"/>
      <c r="X161" s="26"/>
      <c r="Y161" s="26"/>
      <c r="Z161" s="81" t="s">
        <v>26</v>
      </c>
      <c r="AA161" s="26"/>
      <c r="AB161" s="14"/>
      <c r="AC161" s="15"/>
      <c r="AD161" s="15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</row>
    <row r="162" spans="1:47" ht="15" customHeight="1">
      <c r="A162" s="77" t="s">
        <v>4643</v>
      </c>
      <c r="B162" s="77" t="s">
        <v>4644</v>
      </c>
      <c r="C162" s="137" t="s">
        <v>4645</v>
      </c>
      <c r="D162" s="141">
        <v>4.09</v>
      </c>
      <c r="E162" s="141">
        <f t="shared" si="12"/>
        <v>1.6360000000000001</v>
      </c>
      <c r="F162" s="78">
        <v>0.375</v>
      </c>
      <c r="G162" s="78">
        <v>0.375</v>
      </c>
      <c r="H162" s="78">
        <v>5.5250000000000004</v>
      </c>
      <c r="I162" s="78">
        <v>0.03</v>
      </c>
      <c r="J162" s="79">
        <v>3</v>
      </c>
      <c r="K162" s="78">
        <v>1.75</v>
      </c>
      <c r="L162" s="78">
        <v>0.5</v>
      </c>
      <c r="M162" s="78">
        <v>5.75</v>
      </c>
      <c r="N162" s="78">
        <v>0.1</v>
      </c>
      <c r="O162" s="80">
        <f t="shared" si="10"/>
        <v>5.03125</v>
      </c>
      <c r="P162" s="79">
        <v>144</v>
      </c>
      <c r="Q162" s="78">
        <v>11.25</v>
      </c>
      <c r="R162" s="78">
        <v>6.38</v>
      </c>
      <c r="S162" s="78">
        <v>5.5</v>
      </c>
      <c r="T162" s="78">
        <v>4.5</v>
      </c>
      <c r="U162" s="80">
        <f t="shared" si="11"/>
        <v>0.22845052083333336</v>
      </c>
      <c r="V162" s="26"/>
      <c r="W162" s="26"/>
      <c r="X162" s="26"/>
      <c r="Y162" s="26"/>
      <c r="Z162" s="81" t="s">
        <v>26</v>
      </c>
      <c r="AA162" s="26"/>
      <c r="AB162" s="14"/>
      <c r="AC162" s="15"/>
      <c r="AD162" s="15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</row>
    <row r="163" spans="1:47" ht="15" customHeight="1">
      <c r="A163" s="77" t="s">
        <v>4451</v>
      </c>
      <c r="B163" s="77" t="s">
        <v>4452</v>
      </c>
      <c r="C163" s="137" t="s">
        <v>4453</v>
      </c>
      <c r="D163" s="141">
        <v>4.09</v>
      </c>
      <c r="E163" s="141">
        <f t="shared" si="12"/>
        <v>1.6360000000000001</v>
      </c>
      <c r="F163" s="78">
        <v>0.375</v>
      </c>
      <c r="G163" s="78">
        <v>0.375</v>
      </c>
      <c r="H163" s="78">
        <v>5.5250000000000004</v>
      </c>
      <c r="I163" s="78">
        <v>0.03</v>
      </c>
      <c r="J163" s="79">
        <v>3</v>
      </c>
      <c r="K163" s="78">
        <v>1.75</v>
      </c>
      <c r="L163" s="78">
        <v>0.5</v>
      </c>
      <c r="M163" s="78">
        <v>5.75</v>
      </c>
      <c r="N163" s="78">
        <v>0.1</v>
      </c>
      <c r="O163" s="80">
        <f t="shared" ref="O163:O174" si="13">K163*L163*M163</f>
        <v>5.03125</v>
      </c>
      <c r="P163" s="79">
        <v>144</v>
      </c>
      <c r="Q163" s="78">
        <v>11.25</v>
      </c>
      <c r="R163" s="78">
        <v>6.38</v>
      </c>
      <c r="S163" s="78">
        <v>5.5</v>
      </c>
      <c r="T163" s="78">
        <v>4.5</v>
      </c>
      <c r="U163" s="80">
        <f t="shared" ref="U163:U174" si="14">Q163*R163*S163/1728</f>
        <v>0.22845052083333336</v>
      </c>
      <c r="V163" s="26"/>
      <c r="W163" s="26"/>
      <c r="X163" s="26"/>
      <c r="Y163" s="26"/>
      <c r="Z163" s="81" t="s">
        <v>26</v>
      </c>
      <c r="AA163" s="26"/>
      <c r="AB163" s="14"/>
      <c r="AC163" s="15"/>
      <c r="AD163" s="15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</row>
    <row r="164" spans="1:47" ht="15" customHeight="1">
      <c r="A164" s="77" t="s">
        <v>4865</v>
      </c>
      <c r="B164" s="77" t="s">
        <v>4866</v>
      </c>
      <c r="C164" s="137" t="s">
        <v>4867</v>
      </c>
      <c r="D164" s="141">
        <v>21.04</v>
      </c>
      <c r="E164" s="141">
        <f t="shared" si="12"/>
        <v>8.4160000000000004</v>
      </c>
      <c r="F164" s="78">
        <v>4.375</v>
      </c>
      <c r="G164" s="78">
        <v>6.5</v>
      </c>
      <c r="H164" s="78">
        <v>10</v>
      </c>
      <c r="I164" s="78">
        <v>0.26</v>
      </c>
      <c r="J164" s="79">
        <v>1</v>
      </c>
      <c r="K164" s="78">
        <v>0.75</v>
      </c>
      <c r="L164" s="78">
        <v>4.375</v>
      </c>
      <c r="M164" s="78">
        <v>7</v>
      </c>
      <c r="N164" s="78">
        <v>0.26</v>
      </c>
      <c r="O164" s="80">
        <f t="shared" si="13"/>
        <v>22.96875</v>
      </c>
      <c r="P164" s="79">
        <v>72</v>
      </c>
      <c r="Q164" s="78">
        <v>14.25</v>
      </c>
      <c r="R164" s="78">
        <v>11.5</v>
      </c>
      <c r="S164" s="78">
        <v>10.25</v>
      </c>
      <c r="T164" s="78">
        <v>20</v>
      </c>
      <c r="U164" s="80">
        <f t="shared" si="14"/>
        <v>0.97205946180555558</v>
      </c>
      <c r="V164" s="26"/>
      <c r="W164" s="26"/>
      <c r="X164" s="26"/>
      <c r="Y164" s="26"/>
      <c r="Z164" s="81" t="s">
        <v>26</v>
      </c>
      <c r="AA164" s="26"/>
      <c r="AB164" s="14"/>
      <c r="AC164" s="15"/>
      <c r="AD164" s="15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</row>
    <row r="165" spans="1:47" ht="15" customHeight="1">
      <c r="A165" s="77" t="s">
        <v>4862</v>
      </c>
      <c r="B165" s="77" t="s">
        <v>4863</v>
      </c>
      <c r="C165" s="137" t="s">
        <v>4864</v>
      </c>
      <c r="D165" s="141">
        <v>21.04</v>
      </c>
      <c r="E165" s="141">
        <f t="shared" si="12"/>
        <v>8.4160000000000004</v>
      </c>
      <c r="F165" s="78">
        <v>4.375</v>
      </c>
      <c r="G165" s="78">
        <v>6.5</v>
      </c>
      <c r="H165" s="78">
        <v>10</v>
      </c>
      <c r="I165" s="78">
        <v>0.26</v>
      </c>
      <c r="J165" s="79">
        <v>1</v>
      </c>
      <c r="K165" s="78">
        <v>0.75</v>
      </c>
      <c r="L165" s="78">
        <v>4.375</v>
      </c>
      <c r="M165" s="78">
        <v>7</v>
      </c>
      <c r="N165" s="78">
        <v>0.26</v>
      </c>
      <c r="O165" s="80">
        <f t="shared" si="13"/>
        <v>22.96875</v>
      </c>
      <c r="P165" s="79">
        <v>72</v>
      </c>
      <c r="Q165" s="78">
        <v>14.25</v>
      </c>
      <c r="R165" s="78">
        <v>11.5</v>
      </c>
      <c r="S165" s="78">
        <v>10.25</v>
      </c>
      <c r="T165" s="78">
        <v>20</v>
      </c>
      <c r="U165" s="80">
        <f t="shared" si="14"/>
        <v>0.97205946180555558</v>
      </c>
      <c r="V165" s="26"/>
      <c r="W165" s="26"/>
      <c r="X165" s="26"/>
      <c r="Y165" s="26"/>
      <c r="Z165" s="81" t="s">
        <v>26</v>
      </c>
      <c r="AA165" s="26"/>
      <c r="AB165" s="14"/>
      <c r="AC165" s="15"/>
      <c r="AD165" s="15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</row>
    <row r="166" spans="1:47" ht="15" customHeight="1">
      <c r="A166" s="77" t="s">
        <v>4859</v>
      </c>
      <c r="B166" s="77" t="s">
        <v>4860</v>
      </c>
      <c r="C166" s="137" t="s">
        <v>4861</v>
      </c>
      <c r="D166" s="141">
        <v>21.04</v>
      </c>
      <c r="E166" s="141">
        <f t="shared" si="12"/>
        <v>8.4160000000000004</v>
      </c>
      <c r="F166" s="78">
        <v>4.375</v>
      </c>
      <c r="G166" s="78">
        <v>6.5</v>
      </c>
      <c r="H166" s="78">
        <v>10</v>
      </c>
      <c r="I166" s="78">
        <v>0.26</v>
      </c>
      <c r="J166" s="79">
        <v>1</v>
      </c>
      <c r="K166" s="78">
        <v>0.75</v>
      </c>
      <c r="L166" s="78">
        <v>4.375</v>
      </c>
      <c r="M166" s="78">
        <v>7</v>
      </c>
      <c r="N166" s="78">
        <v>0.26</v>
      </c>
      <c r="O166" s="80">
        <f t="shared" si="13"/>
        <v>22.96875</v>
      </c>
      <c r="P166" s="79">
        <v>72</v>
      </c>
      <c r="Q166" s="78">
        <v>14.25</v>
      </c>
      <c r="R166" s="78">
        <v>11.5</v>
      </c>
      <c r="S166" s="78">
        <v>10.25</v>
      </c>
      <c r="T166" s="78">
        <v>20</v>
      </c>
      <c r="U166" s="80">
        <f t="shared" si="14"/>
        <v>0.97205946180555558</v>
      </c>
      <c r="V166" s="26"/>
      <c r="W166" s="26"/>
      <c r="X166" s="26"/>
      <c r="Y166" s="26"/>
      <c r="Z166" s="81" t="s">
        <v>26</v>
      </c>
      <c r="AA166" s="26"/>
      <c r="AB166" s="14"/>
      <c r="AC166" s="15"/>
      <c r="AD166" s="15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</row>
    <row r="167" spans="1:47" ht="15" customHeight="1">
      <c r="A167" s="77" t="s">
        <v>4856</v>
      </c>
      <c r="B167" s="77" t="s">
        <v>4857</v>
      </c>
      <c r="C167" s="137" t="s">
        <v>4858</v>
      </c>
      <c r="D167" s="141">
        <v>21.04</v>
      </c>
      <c r="E167" s="141">
        <f t="shared" si="12"/>
        <v>8.4160000000000004</v>
      </c>
      <c r="F167" s="78">
        <v>4.375</v>
      </c>
      <c r="G167" s="78">
        <v>6.5</v>
      </c>
      <c r="H167" s="78">
        <v>10</v>
      </c>
      <c r="I167" s="78">
        <v>0.26</v>
      </c>
      <c r="J167" s="79">
        <v>1</v>
      </c>
      <c r="K167" s="78">
        <v>0.75</v>
      </c>
      <c r="L167" s="78">
        <v>4.375</v>
      </c>
      <c r="M167" s="78">
        <v>7</v>
      </c>
      <c r="N167" s="78">
        <v>0.26</v>
      </c>
      <c r="O167" s="80">
        <f t="shared" si="13"/>
        <v>22.96875</v>
      </c>
      <c r="P167" s="79">
        <v>72</v>
      </c>
      <c r="Q167" s="78">
        <v>14.25</v>
      </c>
      <c r="R167" s="78">
        <v>11.5</v>
      </c>
      <c r="S167" s="78">
        <v>10.25</v>
      </c>
      <c r="T167" s="78">
        <v>20</v>
      </c>
      <c r="U167" s="80">
        <f t="shared" si="14"/>
        <v>0.97205946180555558</v>
      </c>
      <c r="V167" s="26"/>
      <c r="W167" s="26"/>
      <c r="X167" s="26"/>
      <c r="Y167" s="26"/>
      <c r="Z167" s="81" t="s">
        <v>26</v>
      </c>
      <c r="AA167" s="26"/>
      <c r="AB167" s="14"/>
      <c r="AC167" s="15"/>
      <c r="AD167" s="15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</row>
    <row r="168" spans="1:47" ht="15" customHeight="1">
      <c r="A168" s="77" t="s">
        <v>4853</v>
      </c>
      <c r="B168" s="77" t="s">
        <v>4854</v>
      </c>
      <c r="C168" s="137" t="s">
        <v>4855</v>
      </c>
      <c r="D168" s="141">
        <v>21.04</v>
      </c>
      <c r="E168" s="141">
        <f t="shared" si="12"/>
        <v>8.4160000000000004</v>
      </c>
      <c r="F168" s="78">
        <v>4.375</v>
      </c>
      <c r="G168" s="78">
        <v>6.5</v>
      </c>
      <c r="H168" s="78">
        <v>10</v>
      </c>
      <c r="I168" s="78">
        <v>0.26</v>
      </c>
      <c r="J168" s="79">
        <v>1</v>
      </c>
      <c r="K168" s="78">
        <v>0.75</v>
      </c>
      <c r="L168" s="78">
        <v>4.375</v>
      </c>
      <c r="M168" s="78">
        <v>7</v>
      </c>
      <c r="N168" s="78">
        <v>0.26</v>
      </c>
      <c r="O168" s="80">
        <f t="shared" si="13"/>
        <v>22.96875</v>
      </c>
      <c r="P168" s="79">
        <v>72</v>
      </c>
      <c r="Q168" s="78">
        <v>14.25</v>
      </c>
      <c r="R168" s="78">
        <v>11.5</v>
      </c>
      <c r="S168" s="78">
        <v>10.25</v>
      </c>
      <c r="T168" s="78">
        <v>20</v>
      </c>
      <c r="U168" s="80">
        <f t="shared" si="14"/>
        <v>0.97205946180555558</v>
      </c>
      <c r="V168" s="26"/>
      <c r="W168" s="26"/>
      <c r="X168" s="26"/>
      <c r="Y168" s="26"/>
      <c r="Z168" s="81" t="s">
        <v>26</v>
      </c>
      <c r="AA168" s="26"/>
      <c r="AB168" s="14"/>
      <c r="AC168" s="15"/>
      <c r="AD168" s="15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</row>
    <row r="169" spans="1:47" ht="15" customHeight="1">
      <c r="A169" s="77" t="s">
        <v>4850</v>
      </c>
      <c r="B169" s="77" t="s">
        <v>4851</v>
      </c>
      <c r="C169" s="137" t="s">
        <v>4852</v>
      </c>
      <c r="D169" s="141">
        <v>21.04</v>
      </c>
      <c r="E169" s="141">
        <f t="shared" si="12"/>
        <v>8.4160000000000004</v>
      </c>
      <c r="F169" s="78">
        <v>4.375</v>
      </c>
      <c r="G169" s="78">
        <v>6.5</v>
      </c>
      <c r="H169" s="78">
        <v>10</v>
      </c>
      <c r="I169" s="78">
        <v>0.26</v>
      </c>
      <c r="J169" s="79">
        <v>1</v>
      </c>
      <c r="K169" s="78">
        <v>0.75</v>
      </c>
      <c r="L169" s="78">
        <v>4.375</v>
      </c>
      <c r="M169" s="78">
        <v>7</v>
      </c>
      <c r="N169" s="78">
        <v>0.26</v>
      </c>
      <c r="O169" s="80">
        <f t="shared" si="13"/>
        <v>22.96875</v>
      </c>
      <c r="P169" s="79">
        <v>72</v>
      </c>
      <c r="Q169" s="78">
        <v>14.25</v>
      </c>
      <c r="R169" s="78">
        <v>11.5</v>
      </c>
      <c r="S169" s="78">
        <v>10.25</v>
      </c>
      <c r="T169" s="78">
        <v>20</v>
      </c>
      <c r="U169" s="80">
        <f t="shared" si="14"/>
        <v>0.97205946180555558</v>
      </c>
      <c r="V169" s="26"/>
      <c r="W169" s="26"/>
      <c r="X169" s="26"/>
      <c r="Y169" s="26"/>
      <c r="Z169" s="81" t="s">
        <v>26</v>
      </c>
      <c r="AA169" s="26"/>
      <c r="AB169" s="14"/>
      <c r="AC169" s="15"/>
      <c r="AD169" s="15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</row>
    <row r="170" spans="1:47" ht="15" customHeight="1">
      <c r="A170" s="77" t="s">
        <v>4847</v>
      </c>
      <c r="B170" s="77" t="s">
        <v>4848</v>
      </c>
      <c r="C170" s="137" t="s">
        <v>4849</v>
      </c>
      <c r="D170" s="141">
        <v>21.04</v>
      </c>
      <c r="E170" s="141">
        <f t="shared" si="12"/>
        <v>8.4160000000000004</v>
      </c>
      <c r="F170" s="78">
        <v>4.375</v>
      </c>
      <c r="G170" s="78">
        <v>6.5</v>
      </c>
      <c r="H170" s="78">
        <v>10</v>
      </c>
      <c r="I170" s="78">
        <v>0.26</v>
      </c>
      <c r="J170" s="79">
        <v>1</v>
      </c>
      <c r="K170" s="78">
        <v>0.75</v>
      </c>
      <c r="L170" s="78">
        <v>4.375</v>
      </c>
      <c r="M170" s="78">
        <v>7</v>
      </c>
      <c r="N170" s="78">
        <v>0.26</v>
      </c>
      <c r="O170" s="80">
        <f t="shared" si="13"/>
        <v>22.96875</v>
      </c>
      <c r="P170" s="79">
        <v>72</v>
      </c>
      <c r="Q170" s="78">
        <v>14.25</v>
      </c>
      <c r="R170" s="78">
        <v>11.5</v>
      </c>
      <c r="S170" s="78">
        <v>10.25</v>
      </c>
      <c r="T170" s="78">
        <v>20</v>
      </c>
      <c r="U170" s="80">
        <f t="shared" si="14"/>
        <v>0.97205946180555558</v>
      </c>
      <c r="V170" s="26"/>
      <c r="W170" s="26"/>
      <c r="X170" s="26"/>
      <c r="Y170" s="26"/>
      <c r="Z170" s="81" t="s">
        <v>26</v>
      </c>
      <c r="AA170" s="26"/>
      <c r="AB170" s="14"/>
      <c r="AC170" s="15"/>
      <c r="AD170" s="15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</row>
    <row r="171" spans="1:47" ht="15" customHeight="1">
      <c r="A171" s="77" t="s">
        <v>4844</v>
      </c>
      <c r="B171" s="77" t="s">
        <v>4845</v>
      </c>
      <c r="C171" s="137" t="s">
        <v>4846</v>
      </c>
      <c r="D171" s="141">
        <v>21.04</v>
      </c>
      <c r="E171" s="141">
        <f t="shared" si="12"/>
        <v>8.4160000000000004</v>
      </c>
      <c r="F171" s="78">
        <v>4.375</v>
      </c>
      <c r="G171" s="78">
        <v>6.5</v>
      </c>
      <c r="H171" s="78">
        <v>10</v>
      </c>
      <c r="I171" s="78">
        <v>0.26</v>
      </c>
      <c r="J171" s="79">
        <v>1</v>
      </c>
      <c r="K171" s="78">
        <v>0.75</v>
      </c>
      <c r="L171" s="78">
        <v>4.375</v>
      </c>
      <c r="M171" s="78">
        <v>7</v>
      </c>
      <c r="N171" s="78">
        <v>0.26</v>
      </c>
      <c r="O171" s="80">
        <f t="shared" si="13"/>
        <v>22.96875</v>
      </c>
      <c r="P171" s="79">
        <v>72</v>
      </c>
      <c r="Q171" s="78">
        <v>14.25</v>
      </c>
      <c r="R171" s="78">
        <v>11.5</v>
      </c>
      <c r="S171" s="78">
        <v>10.25</v>
      </c>
      <c r="T171" s="78">
        <v>20</v>
      </c>
      <c r="U171" s="80">
        <f t="shared" si="14"/>
        <v>0.97205946180555558</v>
      </c>
      <c r="V171" s="26"/>
      <c r="W171" s="26"/>
      <c r="X171" s="26"/>
      <c r="Y171" s="26"/>
      <c r="Z171" s="81" t="s">
        <v>26</v>
      </c>
      <c r="AA171" s="26"/>
      <c r="AB171" s="14"/>
      <c r="AC171" s="15"/>
      <c r="AD171" s="15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</row>
    <row r="172" spans="1:47" ht="15" customHeight="1">
      <c r="A172" s="77" t="s">
        <v>4841</v>
      </c>
      <c r="B172" s="77" t="s">
        <v>4842</v>
      </c>
      <c r="C172" s="137" t="s">
        <v>4843</v>
      </c>
      <c r="D172" s="141">
        <v>21.04</v>
      </c>
      <c r="E172" s="141">
        <f t="shared" si="12"/>
        <v>8.4160000000000004</v>
      </c>
      <c r="F172" s="78">
        <v>4.375</v>
      </c>
      <c r="G172" s="78">
        <v>6.5</v>
      </c>
      <c r="H172" s="78">
        <v>10</v>
      </c>
      <c r="I172" s="78">
        <v>0.26</v>
      </c>
      <c r="J172" s="79">
        <v>1</v>
      </c>
      <c r="K172" s="78">
        <v>0.75</v>
      </c>
      <c r="L172" s="78">
        <v>4.375</v>
      </c>
      <c r="M172" s="78">
        <v>7</v>
      </c>
      <c r="N172" s="78">
        <v>0.26</v>
      </c>
      <c r="O172" s="80">
        <f t="shared" si="13"/>
        <v>22.96875</v>
      </c>
      <c r="P172" s="79">
        <v>72</v>
      </c>
      <c r="Q172" s="78">
        <v>14.25</v>
      </c>
      <c r="R172" s="78">
        <v>11.5</v>
      </c>
      <c r="S172" s="78">
        <v>10.25</v>
      </c>
      <c r="T172" s="78">
        <v>20</v>
      </c>
      <c r="U172" s="80">
        <f t="shared" si="14"/>
        <v>0.97205946180555558</v>
      </c>
      <c r="V172" s="26"/>
      <c r="W172" s="26"/>
      <c r="X172" s="26"/>
      <c r="Y172" s="26"/>
      <c r="Z172" s="81" t="s">
        <v>26</v>
      </c>
      <c r="AA172" s="26"/>
      <c r="AB172" s="14"/>
      <c r="AC172" s="15"/>
      <c r="AD172" s="15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</row>
    <row r="173" spans="1:47" ht="15" customHeight="1">
      <c r="A173" s="77" t="s">
        <v>4838</v>
      </c>
      <c r="B173" s="77" t="s">
        <v>4839</v>
      </c>
      <c r="C173" s="137" t="s">
        <v>4840</v>
      </c>
      <c r="D173" s="141">
        <v>21.04</v>
      </c>
      <c r="E173" s="141">
        <f t="shared" si="12"/>
        <v>8.4160000000000004</v>
      </c>
      <c r="F173" s="78">
        <v>4.375</v>
      </c>
      <c r="G173" s="78">
        <v>6.5</v>
      </c>
      <c r="H173" s="78">
        <v>10</v>
      </c>
      <c r="I173" s="78">
        <v>0.26</v>
      </c>
      <c r="J173" s="79">
        <v>1</v>
      </c>
      <c r="K173" s="78">
        <v>0.75</v>
      </c>
      <c r="L173" s="78">
        <v>4.375</v>
      </c>
      <c r="M173" s="78">
        <v>7</v>
      </c>
      <c r="N173" s="78">
        <v>0.26</v>
      </c>
      <c r="O173" s="80">
        <f t="shared" si="13"/>
        <v>22.96875</v>
      </c>
      <c r="P173" s="79">
        <v>72</v>
      </c>
      <c r="Q173" s="78">
        <v>14.25</v>
      </c>
      <c r="R173" s="78">
        <v>11.5</v>
      </c>
      <c r="S173" s="78">
        <v>10.25</v>
      </c>
      <c r="T173" s="78">
        <v>20</v>
      </c>
      <c r="U173" s="80">
        <f t="shared" si="14"/>
        <v>0.97205946180555558</v>
      </c>
      <c r="V173" s="26"/>
      <c r="W173" s="26"/>
      <c r="X173" s="26"/>
      <c r="Y173" s="26"/>
      <c r="Z173" s="81" t="s">
        <v>26</v>
      </c>
      <c r="AA173" s="26"/>
      <c r="AB173" s="14"/>
      <c r="AC173" s="15"/>
      <c r="AD173" s="15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</row>
    <row r="174" spans="1:47" ht="15" customHeight="1">
      <c r="A174" s="77" t="s">
        <v>4868</v>
      </c>
      <c r="B174" s="77" t="s">
        <v>4869</v>
      </c>
      <c r="C174" s="137" t="s">
        <v>4870</v>
      </c>
      <c r="D174" s="141">
        <v>104.8</v>
      </c>
      <c r="E174" s="141">
        <f t="shared" si="12"/>
        <v>41.92</v>
      </c>
      <c r="F174" s="78">
        <v>7.75</v>
      </c>
      <c r="G174" s="78">
        <v>1.5</v>
      </c>
      <c r="H174" s="78">
        <v>11</v>
      </c>
      <c r="I174" s="78">
        <v>41</v>
      </c>
      <c r="J174" s="79">
        <v>1</v>
      </c>
      <c r="K174" s="78">
        <v>18</v>
      </c>
      <c r="L174" s="78">
        <v>24</v>
      </c>
      <c r="M174" s="78">
        <v>12</v>
      </c>
      <c r="N174" s="78">
        <v>41</v>
      </c>
      <c r="O174" s="80">
        <f t="shared" si="13"/>
        <v>5184</v>
      </c>
      <c r="P174" s="79"/>
      <c r="Q174" s="78"/>
      <c r="R174" s="78"/>
      <c r="S174" s="78"/>
      <c r="T174" s="78"/>
      <c r="U174" s="80">
        <f t="shared" si="14"/>
        <v>0</v>
      </c>
      <c r="V174" s="26"/>
      <c r="W174" s="26"/>
      <c r="X174" s="26"/>
      <c r="Y174" s="26"/>
      <c r="Z174" s="81" t="s">
        <v>26</v>
      </c>
      <c r="AA174" s="26"/>
      <c r="AB174" s="14"/>
      <c r="AC174" s="15"/>
      <c r="AD174" s="15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</row>
    <row r="175" spans="1:47" ht="15" customHeight="1">
      <c r="A175" s="77" t="s">
        <v>5047</v>
      </c>
      <c r="B175" s="77" t="s">
        <v>5054</v>
      </c>
      <c r="C175" s="137" t="s">
        <v>5048</v>
      </c>
      <c r="D175" s="141">
        <v>83.86</v>
      </c>
      <c r="E175" s="141">
        <f t="shared" si="12"/>
        <v>33.544000000000004</v>
      </c>
      <c r="F175" s="78"/>
      <c r="G175" s="78"/>
      <c r="H175" s="78"/>
      <c r="I175" s="78"/>
      <c r="J175" s="79"/>
      <c r="K175" s="78"/>
      <c r="L175" s="78"/>
      <c r="M175" s="78"/>
      <c r="N175" s="78"/>
      <c r="O175" s="80"/>
      <c r="P175" s="79"/>
      <c r="Q175" s="78"/>
      <c r="R175" s="78"/>
      <c r="S175" s="78"/>
      <c r="T175" s="78"/>
      <c r="U175" s="80"/>
      <c r="V175" s="26"/>
      <c r="W175" s="26"/>
      <c r="X175" s="26"/>
      <c r="Y175" s="26"/>
      <c r="Z175" s="81"/>
      <c r="AA175" s="26"/>
      <c r="AB175" s="14"/>
      <c r="AC175" s="15"/>
      <c r="AD175" s="15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</row>
    <row r="176" spans="1:47" ht="15" customHeight="1">
      <c r="A176" s="77" t="s">
        <v>5049</v>
      </c>
      <c r="B176" s="77" t="s">
        <v>5055</v>
      </c>
      <c r="C176" s="137" t="s">
        <v>5060</v>
      </c>
      <c r="D176" s="141">
        <v>83.86</v>
      </c>
      <c r="E176" s="141">
        <f t="shared" si="12"/>
        <v>33.544000000000004</v>
      </c>
      <c r="F176" s="78"/>
      <c r="G176" s="78"/>
      <c r="H176" s="78"/>
      <c r="I176" s="78"/>
      <c r="J176" s="79"/>
      <c r="K176" s="78"/>
      <c r="L176" s="78"/>
      <c r="M176" s="78"/>
      <c r="N176" s="78"/>
      <c r="O176" s="80"/>
      <c r="P176" s="79"/>
      <c r="Q176" s="78"/>
      <c r="R176" s="78"/>
      <c r="S176" s="78"/>
      <c r="T176" s="78"/>
      <c r="U176" s="80"/>
      <c r="V176" s="26"/>
      <c r="W176" s="26"/>
      <c r="X176" s="26"/>
      <c r="Y176" s="26"/>
      <c r="Z176" s="81"/>
      <c r="AA176" s="26"/>
      <c r="AB176" s="14"/>
      <c r="AC176" s="15"/>
      <c r="AD176" s="15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</row>
    <row r="177" spans="1:47" ht="15" customHeight="1">
      <c r="A177" s="77" t="s">
        <v>5050</v>
      </c>
      <c r="B177" s="77" t="s">
        <v>5056</v>
      </c>
      <c r="C177" s="137" t="s">
        <v>5061</v>
      </c>
      <c r="D177" s="141">
        <v>83.86</v>
      </c>
      <c r="E177" s="141">
        <f t="shared" si="12"/>
        <v>33.544000000000004</v>
      </c>
      <c r="F177" s="78"/>
      <c r="G177" s="78"/>
      <c r="H177" s="78"/>
      <c r="I177" s="78"/>
      <c r="J177" s="79"/>
      <c r="K177" s="78"/>
      <c r="L177" s="78"/>
      <c r="M177" s="78"/>
      <c r="N177" s="78"/>
      <c r="O177" s="80"/>
      <c r="P177" s="79"/>
      <c r="Q177" s="78"/>
      <c r="R177" s="78"/>
      <c r="S177" s="78"/>
      <c r="T177" s="78"/>
      <c r="U177" s="80"/>
      <c r="V177" s="26"/>
      <c r="W177" s="26"/>
      <c r="X177" s="26"/>
      <c r="Y177" s="26"/>
      <c r="Z177" s="81"/>
      <c r="AA177" s="26"/>
      <c r="AB177" s="14"/>
      <c r="AC177" s="15"/>
      <c r="AD177" s="15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</row>
    <row r="178" spans="1:47" ht="15" customHeight="1">
      <c r="A178" s="77" t="s">
        <v>5051</v>
      </c>
      <c r="B178" s="77" t="s">
        <v>5057</v>
      </c>
      <c r="C178" s="137" t="s">
        <v>5062</v>
      </c>
      <c r="D178" s="141">
        <v>83.86</v>
      </c>
      <c r="E178" s="141">
        <f t="shared" si="12"/>
        <v>33.544000000000004</v>
      </c>
      <c r="F178" s="78"/>
      <c r="G178" s="78"/>
      <c r="H178" s="78"/>
      <c r="I178" s="78"/>
      <c r="J178" s="79"/>
      <c r="K178" s="78"/>
      <c r="L178" s="78"/>
      <c r="M178" s="78"/>
      <c r="N178" s="78"/>
      <c r="O178" s="80"/>
      <c r="P178" s="79"/>
      <c r="Q178" s="78"/>
      <c r="R178" s="78"/>
      <c r="S178" s="78"/>
      <c r="T178" s="78"/>
      <c r="U178" s="80"/>
      <c r="V178" s="26"/>
      <c r="W178" s="26"/>
      <c r="X178" s="26"/>
      <c r="Y178" s="26"/>
      <c r="Z178" s="81"/>
      <c r="AA178" s="26"/>
      <c r="AB178" s="14"/>
      <c r="AC178" s="15"/>
      <c r="AD178" s="15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</row>
    <row r="179" spans="1:47" ht="15" customHeight="1">
      <c r="A179" s="77" t="s">
        <v>5052</v>
      </c>
      <c r="B179" s="77" t="s">
        <v>5058</v>
      </c>
      <c r="C179" s="137" t="s">
        <v>5063</v>
      </c>
      <c r="D179" s="141">
        <v>83.86</v>
      </c>
      <c r="E179" s="141">
        <f t="shared" si="12"/>
        <v>33.544000000000004</v>
      </c>
      <c r="F179" s="78"/>
      <c r="G179" s="78"/>
      <c r="H179" s="78"/>
      <c r="I179" s="78"/>
      <c r="J179" s="79"/>
      <c r="K179" s="78"/>
      <c r="L179" s="78"/>
      <c r="M179" s="78"/>
      <c r="N179" s="78"/>
      <c r="O179" s="80"/>
      <c r="P179" s="79"/>
      <c r="Q179" s="78"/>
      <c r="R179" s="78"/>
      <c r="S179" s="78"/>
      <c r="T179" s="78"/>
      <c r="U179" s="80"/>
      <c r="V179" s="26"/>
      <c r="W179" s="26"/>
      <c r="X179" s="26"/>
      <c r="Y179" s="26"/>
      <c r="Z179" s="81"/>
      <c r="AA179" s="26"/>
      <c r="AB179" s="14"/>
      <c r="AC179" s="15"/>
      <c r="AD179" s="15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</row>
    <row r="180" spans="1:47" ht="15" customHeight="1">
      <c r="A180" s="77" t="s">
        <v>5053</v>
      </c>
      <c r="B180" s="77" t="s">
        <v>5059</v>
      </c>
      <c r="C180" s="137" t="s">
        <v>5064</v>
      </c>
      <c r="D180" s="141">
        <v>83.86</v>
      </c>
      <c r="E180" s="141">
        <f t="shared" si="12"/>
        <v>33.544000000000004</v>
      </c>
      <c r="F180" s="78"/>
      <c r="G180" s="78"/>
      <c r="H180" s="78"/>
      <c r="I180" s="78"/>
      <c r="J180" s="79"/>
      <c r="K180" s="78"/>
      <c r="L180" s="78"/>
      <c r="M180" s="78"/>
      <c r="N180" s="78"/>
      <c r="O180" s="80"/>
      <c r="P180" s="79"/>
      <c r="Q180" s="78"/>
      <c r="R180" s="78"/>
      <c r="S180" s="78"/>
      <c r="T180" s="78"/>
      <c r="U180" s="80"/>
      <c r="V180" s="26"/>
      <c r="W180" s="26"/>
      <c r="X180" s="26"/>
      <c r="Y180" s="26"/>
      <c r="Z180" s="81"/>
      <c r="AA180" s="26"/>
      <c r="AB180" s="90"/>
      <c r="AC180" s="91"/>
      <c r="AD180" s="91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</row>
    <row r="181" spans="1:47" ht="15" customHeight="1">
      <c r="A181" s="77" t="s">
        <v>4871</v>
      </c>
      <c r="B181" s="77" t="s">
        <v>4872</v>
      </c>
      <c r="C181" s="137" t="s">
        <v>4873</v>
      </c>
      <c r="D181" s="141">
        <v>1570.5</v>
      </c>
      <c r="E181" s="141">
        <f t="shared" si="12"/>
        <v>628.20000000000005</v>
      </c>
      <c r="F181" s="78">
        <v>23</v>
      </c>
      <c r="G181" s="78">
        <v>6.5</v>
      </c>
      <c r="H181" s="78">
        <v>10</v>
      </c>
      <c r="I181" s="78">
        <v>20</v>
      </c>
      <c r="J181" s="79">
        <v>1</v>
      </c>
      <c r="K181" s="78">
        <v>6.5</v>
      </c>
      <c r="L181" s="78">
        <v>10</v>
      </c>
      <c r="M181" s="78">
        <v>23</v>
      </c>
      <c r="N181" s="78">
        <v>20</v>
      </c>
      <c r="O181" s="80">
        <f>K181*L181*M181</f>
        <v>1495</v>
      </c>
      <c r="P181" s="79">
        <v>1</v>
      </c>
      <c r="Q181" s="78">
        <v>14</v>
      </c>
      <c r="R181" s="78">
        <v>14</v>
      </c>
      <c r="S181" s="78">
        <v>10</v>
      </c>
      <c r="T181" s="78">
        <v>21</v>
      </c>
      <c r="U181" s="80">
        <f>Q181*R181*S181/1728</f>
        <v>1.1342592592592593</v>
      </c>
      <c r="V181" s="26"/>
      <c r="W181" s="26"/>
      <c r="X181" s="26"/>
      <c r="Y181" s="26"/>
      <c r="Z181" s="81" t="s">
        <v>26</v>
      </c>
      <c r="AA181" s="26"/>
      <c r="AB181" s="14"/>
      <c r="AC181" s="15"/>
      <c r="AD181" s="15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</row>
  </sheetData>
  <autoFilter ref="A2:AU180" xr:uid="{00000000-0001-0000-0500-000000000000}">
    <sortState xmlns:xlrd2="http://schemas.microsoft.com/office/spreadsheetml/2017/richdata2" ref="A3:AU180">
      <sortCondition ref="B2:B180"/>
    </sortState>
  </autoFilter>
  <mergeCells count="5">
    <mergeCell ref="F1:I1"/>
    <mergeCell ref="J1:O1"/>
    <mergeCell ref="P1:U1"/>
    <mergeCell ref="V1:Y1"/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AU52"/>
  <sheetViews>
    <sheetView view="pageBreakPreview" zoomScale="85" zoomScaleNormal="75" zoomScaleSheetLayoutView="85" workbookViewId="0">
      <pane ySplit="2" topLeftCell="A3" activePane="bottomLeft" state="frozen"/>
      <selection pane="bottomLeft" activeCell="E3" sqref="E3:E52"/>
    </sheetView>
  </sheetViews>
  <sheetFormatPr defaultColWidth="12.75" defaultRowHeight="15" customHeight="1"/>
  <cols>
    <col min="3" max="3" width="34.25" customWidth="1"/>
  </cols>
  <sheetData>
    <row r="1" spans="1:47" ht="15" customHeight="1" thickBot="1">
      <c r="A1" s="184" t="s">
        <v>5091</v>
      </c>
      <c r="B1" s="185"/>
      <c r="C1" s="186"/>
      <c r="D1" s="140"/>
      <c r="E1" s="156"/>
      <c r="F1" s="167" t="s">
        <v>0</v>
      </c>
      <c r="G1" s="161"/>
      <c r="H1" s="161"/>
      <c r="I1" s="162"/>
      <c r="J1" s="167" t="s">
        <v>1</v>
      </c>
      <c r="K1" s="161"/>
      <c r="L1" s="161"/>
      <c r="M1" s="161"/>
      <c r="N1" s="161"/>
      <c r="O1" s="162"/>
      <c r="P1" s="167" t="s">
        <v>2</v>
      </c>
      <c r="Q1" s="161"/>
      <c r="R1" s="161"/>
      <c r="S1" s="161"/>
      <c r="T1" s="161"/>
      <c r="U1" s="162"/>
      <c r="V1" s="168" t="s">
        <v>3</v>
      </c>
      <c r="W1" s="161"/>
      <c r="X1" s="161"/>
      <c r="Y1" s="162"/>
      <c r="Z1" s="1" t="s">
        <v>4</v>
      </c>
      <c r="AA1" s="2"/>
      <c r="AB1" s="12"/>
      <c r="AC1" s="12"/>
      <c r="AD1" s="12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41" customFormat="1" ht="30" customHeight="1" thickBot="1">
      <c r="A2" s="36" t="s">
        <v>5</v>
      </c>
      <c r="B2" s="36" t="s">
        <v>6</v>
      </c>
      <c r="C2" s="36" t="s">
        <v>7</v>
      </c>
      <c r="D2" s="75" t="s">
        <v>8</v>
      </c>
      <c r="E2" s="75" t="s">
        <v>5825</v>
      </c>
      <c r="F2" s="37" t="s">
        <v>9</v>
      </c>
      <c r="G2" s="37" t="s">
        <v>10</v>
      </c>
      <c r="H2" s="37" t="s">
        <v>11</v>
      </c>
      <c r="I2" s="37" t="s">
        <v>12</v>
      </c>
      <c r="J2" s="4" t="s">
        <v>13</v>
      </c>
      <c r="K2" s="37" t="s">
        <v>9</v>
      </c>
      <c r="L2" s="37" t="s">
        <v>14</v>
      </c>
      <c r="M2" s="37" t="s">
        <v>11</v>
      </c>
      <c r="N2" s="37" t="s">
        <v>12</v>
      </c>
      <c r="O2" s="4" t="s">
        <v>15</v>
      </c>
      <c r="P2" s="4" t="s">
        <v>16</v>
      </c>
      <c r="Q2" s="37" t="s">
        <v>17</v>
      </c>
      <c r="R2" s="37" t="s">
        <v>18</v>
      </c>
      <c r="S2" s="37" t="s">
        <v>19</v>
      </c>
      <c r="T2" s="37" t="s">
        <v>12</v>
      </c>
      <c r="U2" s="4" t="s">
        <v>20</v>
      </c>
      <c r="V2" s="4" t="s">
        <v>11</v>
      </c>
      <c r="W2" s="4" t="s">
        <v>14</v>
      </c>
      <c r="X2" s="4" t="s">
        <v>9</v>
      </c>
      <c r="Y2" s="37" t="s">
        <v>21</v>
      </c>
      <c r="Z2" s="38"/>
      <c r="AA2" s="35" t="s">
        <v>22</v>
      </c>
      <c r="AB2" s="39"/>
      <c r="AC2" s="39"/>
      <c r="AD2" s="39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</row>
    <row r="3" spans="1:47" ht="15" customHeight="1">
      <c r="A3" s="77" t="s">
        <v>4874</v>
      </c>
      <c r="B3" s="77" t="s">
        <v>4875</v>
      </c>
      <c r="C3" s="137" t="s">
        <v>4876</v>
      </c>
      <c r="D3" s="141">
        <v>3.79</v>
      </c>
      <c r="E3" s="141">
        <f>D3*0.4</f>
        <v>1.516</v>
      </c>
      <c r="F3" s="78">
        <v>0.375</v>
      </c>
      <c r="G3" s="78">
        <v>0.375</v>
      </c>
      <c r="H3" s="78">
        <v>5.5</v>
      </c>
      <c r="I3" s="78">
        <v>0.02</v>
      </c>
      <c r="J3" s="79">
        <v>120</v>
      </c>
      <c r="K3" s="78">
        <v>8.35</v>
      </c>
      <c r="L3" s="78">
        <v>2.2000000000000002</v>
      </c>
      <c r="M3" s="78">
        <v>6.14</v>
      </c>
      <c r="N3" s="78">
        <v>2.4</v>
      </c>
      <c r="O3" s="80">
        <f t="shared" ref="O3:O50" si="0">K3*L3*M3</f>
        <v>112.79179999999999</v>
      </c>
      <c r="P3" s="79">
        <v>720</v>
      </c>
      <c r="Q3" s="78">
        <v>15</v>
      </c>
      <c r="R3" s="78">
        <v>8.85</v>
      </c>
      <c r="S3" s="78">
        <v>7.48</v>
      </c>
      <c r="T3" s="78">
        <v>15</v>
      </c>
      <c r="U3" s="80">
        <f t="shared" ref="U3:U50" si="1">Q3*R3*S3/1728</f>
        <v>0.57463541666666673</v>
      </c>
      <c r="V3" s="26"/>
      <c r="W3" s="26"/>
      <c r="X3" s="26"/>
      <c r="Y3" s="26"/>
      <c r="Z3" s="81" t="s">
        <v>4877</v>
      </c>
      <c r="AA3" s="14"/>
      <c r="AB3" s="15"/>
      <c r="AC3" s="15"/>
      <c r="AD3" s="15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15" customHeight="1">
      <c r="A4" s="77" t="s">
        <v>4878</v>
      </c>
      <c r="B4" s="77" t="s">
        <v>4879</v>
      </c>
      <c r="C4" s="137" t="s">
        <v>4880</v>
      </c>
      <c r="D4" s="141">
        <v>3.89</v>
      </c>
      <c r="E4" s="141">
        <f t="shared" ref="E4:E52" si="2">D4*0.4</f>
        <v>1.556</v>
      </c>
      <c r="F4" s="78">
        <v>2.13</v>
      </c>
      <c r="G4" s="78">
        <v>0.75</v>
      </c>
      <c r="H4" s="78">
        <v>7.25</v>
      </c>
      <c r="I4" s="78">
        <v>0.02</v>
      </c>
      <c r="J4" s="79">
        <v>12</v>
      </c>
      <c r="K4" s="78">
        <v>7.5</v>
      </c>
      <c r="L4" s="78">
        <v>4</v>
      </c>
      <c r="M4" s="78">
        <v>2.25</v>
      </c>
      <c r="N4" s="78">
        <v>5.6</v>
      </c>
      <c r="O4" s="80">
        <f t="shared" si="0"/>
        <v>67.5</v>
      </c>
      <c r="P4" s="79">
        <v>144</v>
      </c>
      <c r="Q4" s="78">
        <v>10</v>
      </c>
      <c r="R4" s="78">
        <v>14</v>
      </c>
      <c r="S4" s="78">
        <v>8</v>
      </c>
      <c r="T4" s="78">
        <v>5</v>
      </c>
      <c r="U4" s="80">
        <f t="shared" si="1"/>
        <v>0.64814814814814814</v>
      </c>
      <c r="V4" s="26"/>
      <c r="W4" s="26"/>
      <c r="X4" s="26"/>
      <c r="Y4" s="26"/>
      <c r="Z4" s="81" t="s">
        <v>4877</v>
      </c>
      <c r="AA4" s="14"/>
      <c r="AB4" s="15"/>
      <c r="AC4" s="15"/>
      <c r="AD4" s="15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s="72" customFormat="1" ht="15" customHeight="1">
      <c r="A5" s="121" t="s">
        <v>5350</v>
      </c>
      <c r="B5" s="121" t="s">
        <v>5303</v>
      </c>
      <c r="C5" s="139" t="s">
        <v>5351</v>
      </c>
      <c r="D5" s="122">
        <v>3.79</v>
      </c>
      <c r="E5" s="141">
        <f t="shared" si="2"/>
        <v>1.516</v>
      </c>
      <c r="F5" s="123">
        <v>0.375</v>
      </c>
      <c r="G5" s="123">
        <v>0.375</v>
      </c>
      <c r="H5" s="123">
        <v>5.5</v>
      </c>
      <c r="I5" s="123">
        <v>0.02</v>
      </c>
      <c r="J5" s="124">
        <v>120</v>
      </c>
      <c r="K5" s="123">
        <v>8.35</v>
      </c>
      <c r="L5" s="123">
        <v>2.2000000000000002</v>
      </c>
      <c r="M5" s="123">
        <v>6.14</v>
      </c>
      <c r="N5" s="123">
        <v>2.4</v>
      </c>
      <c r="O5" s="125">
        <v>112.79179999999999</v>
      </c>
      <c r="P5" s="124">
        <v>720</v>
      </c>
      <c r="Q5" s="123">
        <v>15</v>
      </c>
      <c r="R5" s="123">
        <v>8.85</v>
      </c>
      <c r="S5" s="123">
        <v>7.48</v>
      </c>
      <c r="T5" s="123">
        <v>15</v>
      </c>
      <c r="U5" s="125">
        <v>0.57463541666666673</v>
      </c>
      <c r="V5" s="126"/>
      <c r="W5" s="126"/>
      <c r="X5" s="126"/>
      <c r="Y5" s="126"/>
      <c r="Z5" s="127" t="s">
        <v>4877</v>
      </c>
      <c r="AA5" s="128"/>
      <c r="AB5" s="129"/>
      <c r="AC5" s="129"/>
      <c r="AD5" s="129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</row>
    <row r="6" spans="1:47" s="72" customFormat="1" ht="15" customHeight="1">
      <c r="A6" s="121" t="s">
        <v>5352</v>
      </c>
      <c r="B6" s="121" t="s">
        <v>5304</v>
      </c>
      <c r="C6" s="139" t="s">
        <v>5353</v>
      </c>
      <c r="D6" s="122">
        <v>3.89</v>
      </c>
      <c r="E6" s="141">
        <f t="shared" si="2"/>
        <v>1.556</v>
      </c>
      <c r="F6" s="123">
        <v>2.13</v>
      </c>
      <c r="G6" s="123">
        <v>0.75</v>
      </c>
      <c r="H6" s="123">
        <v>7.25</v>
      </c>
      <c r="I6" s="123">
        <v>0.02</v>
      </c>
      <c r="J6" s="124">
        <v>12</v>
      </c>
      <c r="K6" s="123">
        <v>7.5</v>
      </c>
      <c r="L6" s="123">
        <v>4</v>
      </c>
      <c r="M6" s="123">
        <v>2.25</v>
      </c>
      <c r="N6" s="123">
        <v>5.6</v>
      </c>
      <c r="O6" s="125">
        <v>67.5</v>
      </c>
      <c r="P6" s="124">
        <v>144</v>
      </c>
      <c r="Q6" s="123">
        <v>10</v>
      </c>
      <c r="R6" s="123">
        <v>14</v>
      </c>
      <c r="S6" s="123">
        <v>8</v>
      </c>
      <c r="T6" s="123">
        <v>5</v>
      </c>
      <c r="U6" s="125">
        <v>0.64814814814814814</v>
      </c>
      <c r="V6" s="126"/>
      <c r="W6" s="126"/>
      <c r="X6" s="126"/>
      <c r="Y6" s="126"/>
      <c r="Z6" s="127" t="s">
        <v>4877</v>
      </c>
      <c r="AA6" s="128"/>
      <c r="AB6" s="129"/>
      <c r="AC6" s="129"/>
      <c r="AD6" s="129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</row>
    <row r="7" spans="1:47" s="72" customFormat="1" ht="15" customHeight="1">
      <c r="A7" s="121" t="s">
        <v>5760</v>
      </c>
      <c r="B7" s="121" t="s">
        <v>5762</v>
      </c>
      <c r="C7" s="139" t="s">
        <v>5764</v>
      </c>
      <c r="D7" s="122">
        <v>3.79</v>
      </c>
      <c r="E7" s="141">
        <f t="shared" si="2"/>
        <v>1.516</v>
      </c>
      <c r="F7" s="123">
        <v>0.375</v>
      </c>
      <c r="G7" s="123">
        <v>0.375</v>
      </c>
      <c r="H7" s="123">
        <v>5.5</v>
      </c>
      <c r="I7" s="123">
        <v>0.02</v>
      </c>
      <c r="J7" s="124">
        <v>120</v>
      </c>
      <c r="K7" s="123">
        <v>8.35</v>
      </c>
      <c r="L7" s="123">
        <v>2.2000000000000002</v>
      </c>
      <c r="M7" s="123">
        <v>6.14</v>
      </c>
      <c r="N7" s="123">
        <v>2.4</v>
      </c>
      <c r="O7" s="125">
        <v>112.79179999999999</v>
      </c>
      <c r="P7" s="124">
        <v>720</v>
      </c>
      <c r="Q7" s="123">
        <v>15</v>
      </c>
      <c r="R7" s="123">
        <v>8.85</v>
      </c>
      <c r="S7" s="123">
        <v>7.48</v>
      </c>
      <c r="T7" s="123">
        <v>15</v>
      </c>
      <c r="U7" s="125">
        <v>0.57463541666666673</v>
      </c>
      <c r="V7" s="126"/>
      <c r="W7" s="126"/>
      <c r="X7" s="126"/>
      <c r="Y7" s="126"/>
      <c r="Z7" s="127"/>
      <c r="AA7" s="128"/>
      <c r="AB7" s="129"/>
      <c r="AC7" s="129"/>
      <c r="AD7" s="129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</row>
    <row r="8" spans="1:47" s="72" customFormat="1" ht="15" customHeight="1">
      <c r="A8" s="121" t="s">
        <v>5761</v>
      </c>
      <c r="B8" s="121" t="s">
        <v>5763</v>
      </c>
      <c r="C8" s="139" t="s">
        <v>5765</v>
      </c>
      <c r="D8" s="122">
        <v>3.89</v>
      </c>
      <c r="E8" s="141">
        <f t="shared" si="2"/>
        <v>1.556</v>
      </c>
      <c r="F8" s="123">
        <v>2.13</v>
      </c>
      <c r="G8" s="123">
        <v>0.75</v>
      </c>
      <c r="H8" s="123">
        <v>7.25</v>
      </c>
      <c r="I8" s="123">
        <v>0.02</v>
      </c>
      <c r="J8" s="124">
        <v>12</v>
      </c>
      <c r="K8" s="123">
        <v>7.5</v>
      </c>
      <c r="L8" s="123">
        <v>4</v>
      </c>
      <c r="M8" s="123">
        <v>2.25</v>
      </c>
      <c r="N8" s="123">
        <v>5.6</v>
      </c>
      <c r="O8" s="125">
        <v>67.5</v>
      </c>
      <c r="P8" s="124">
        <v>144</v>
      </c>
      <c r="Q8" s="123">
        <v>10</v>
      </c>
      <c r="R8" s="123">
        <v>14</v>
      </c>
      <c r="S8" s="123">
        <v>8</v>
      </c>
      <c r="T8" s="123">
        <v>5</v>
      </c>
      <c r="U8" s="125">
        <v>0.64814814814814814</v>
      </c>
      <c r="V8" s="126"/>
      <c r="W8" s="126"/>
      <c r="X8" s="126"/>
      <c r="Y8" s="126"/>
      <c r="Z8" s="127"/>
      <c r="AA8" s="128"/>
      <c r="AB8" s="129"/>
      <c r="AC8" s="129"/>
      <c r="AD8" s="129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</row>
    <row r="9" spans="1:47" ht="15" customHeight="1">
      <c r="A9" s="77" t="s">
        <v>4881</v>
      </c>
      <c r="B9" s="77" t="s">
        <v>4882</v>
      </c>
      <c r="C9" s="137" t="s">
        <v>4883</v>
      </c>
      <c r="D9" s="141">
        <v>6.49</v>
      </c>
      <c r="E9" s="141">
        <f t="shared" si="2"/>
        <v>2.5960000000000001</v>
      </c>
      <c r="F9" s="78">
        <v>0.375</v>
      </c>
      <c r="G9" s="78">
        <v>0.375</v>
      </c>
      <c r="H9" s="78">
        <v>6.5</v>
      </c>
      <c r="I9" s="78">
        <v>0.02</v>
      </c>
      <c r="J9" s="79">
        <v>120</v>
      </c>
      <c r="K9" s="78">
        <v>8.35</v>
      </c>
      <c r="L9" s="78">
        <v>5.55</v>
      </c>
      <c r="M9" s="78">
        <v>2.95</v>
      </c>
      <c r="N9" s="78">
        <v>2.5</v>
      </c>
      <c r="O9" s="80">
        <f t="shared" si="0"/>
        <v>136.710375</v>
      </c>
      <c r="P9" s="79">
        <v>960</v>
      </c>
      <c r="Q9" s="78">
        <v>14.37</v>
      </c>
      <c r="R9" s="78">
        <v>13</v>
      </c>
      <c r="S9" s="78">
        <v>7.5</v>
      </c>
      <c r="T9" s="78">
        <v>20.5</v>
      </c>
      <c r="U9" s="80">
        <f t="shared" si="1"/>
        <v>0.81080729166666665</v>
      </c>
      <c r="V9" s="26"/>
      <c r="W9" s="26"/>
      <c r="X9" s="26"/>
      <c r="Y9" s="26"/>
      <c r="Z9" s="81" t="s">
        <v>4877</v>
      </c>
      <c r="AA9" s="14"/>
      <c r="AB9" s="15"/>
      <c r="AC9" s="15"/>
      <c r="AD9" s="15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" customHeight="1">
      <c r="A10" s="77" t="s">
        <v>4884</v>
      </c>
      <c r="B10" s="77" t="s">
        <v>4885</v>
      </c>
      <c r="C10" s="137" t="s">
        <v>4886</v>
      </c>
      <c r="D10" s="141">
        <v>6.59</v>
      </c>
      <c r="E10" s="141">
        <f t="shared" si="2"/>
        <v>2.6360000000000001</v>
      </c>
      <c r="F10" s="78">
        <v>2.13</v>
      </c>
      <c r="G10" s="78">
        <v>0.75</v>
      </c>
      <c r="H10" s="78">
        <v>8.44</v>
      </c>
      <c r="I10" s="78">
        <v>3.2000000000000001E-2</v>
      </c>
      <c r="J10" s="79">
        <v>12</v>
      </c>
      <c r="K10" s="78">
        <v>2.5</v>
      </c>
      <c r="L10" s="78">
        <v>4.75</v>
      </c>
      <c r="M10" s="78">
        <v>9.75</v>
      </c>
      <c r="N10" s="78">
        <v>0.36</v>
      </c>
      <c r="O10" s="80">
        <f t="shared" si="0"/>
        <v>115.78125</v>
      </c>
      <c r="P10" s="79">
        <v>144</v>
      </c>
      <c r="Q10" s="78">
        <v>10</v>
      </c>
      <c r="R10" s="78">
        <v>14</v>
      </c>
      <c r="S10" s="78">
        <v>10</v>
      </c>
      <c r="T10" s="78">
        <v>5</v>
      </c>
      <c r="U10" s="80">
        <f t="shared" si="1"/>
        <v>0.81018518518518523</v>
      </c>
      <c r="V10" s="26"/>
      <c r="W10" s="26"/>
      <c r="X10" s="26"/>
      <c r="Y10" s="26"/>
      <c r="Z10" s="81" t="s">
        <v>4877</v>
      </c>
      <c r="AA10" s="14"/>
      <c r="AB10" s="15"/>
      <c r="AC10" s="15"/>
      <c r="AD10" s="15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 ht="15" customHeight="1">
      <c r="A11" s="77" t="s">
        <v>4987</v>
      </c>
      <c r="B11" s="77" t="s">
        <v>4988</v>
      </c>
      <c r="C11" s="137" t="s">
        <v>4989</v>
      </c>
      <c r="D11" s="141">
        <v>49.99</v>
      </c>
      <c r="E11" s="141">
        <f t="shared" si="2"/>
        <v>19.996000000000002</v>
      </c>
      <c r="F11" s="78">
        <v>2.37</v>
      </c>
      <c r="G11" s="78">
        <v>14.5</v>
      </c>
      <c r="H11" s="78">
        <v>7.26</v>
      </c>
      <c r="I11" s="78">
        <v>2.1</v>
      </c>
      <c r="J11" s="79">
        <v>1</v>
      </c>
      <c r="K11" s="78">
        <v>7.26</v>
      </c>
      <c r="L11" s="78">
        <v>14.5</v>
      </c>
      <c r="M11" s="78">
        <v>2.37</v>
      </c>
      <c r="N11" s="78">
        <v>2.1</v>
      </c>
      <c r="O11" s="80">
        <f>K11*L11*M11</f>
        <v>249.48990000000001</v>
      </c>
      <c r="P11" s="79">
        <v>12</v>
      </c>
      <c r="Q11" s="78">
        <v>16</v>
      </c>
      <c r="R11" s="78">
        <v>15.25</v>
      </c>
      <c r="S11" s="78">
        <v>15</v>
      </c>
      <c r="T11" s="78">
        <v>26.75</v>
      </c>
      <c r="U11" s="80">
        <f>Q11*R11*S11/1728</f>
        <v>2.1180555555555554</v>
      </c>
      <c r="V11" s="26"/>
      <c r="W11" s="26"/>
      <c r="X11" s="26"/>
      <c r="Y11" s="26"/>
      <c r="Z11" s="81" t="s">
        <v>4990</v>
      </c>
    </row>
    <row r="12" spans="1:47" ht="15" customHeight="1">
      <c r="A12" s="77" t="s">
        <v>5067</v>
      </c>
      <c r="B12" s="77" t="s">
        <v>5065</v>
      </c>
      <c r="C12" s="137" t="s">
        <v>5078</v>
      </c>
      <c r="D12" s="141">
        <v>6.59</v>
      </c>
      <c r="E12" s="141">
        <f t="shared" si="2"/>
        <v>2.6360000000000001</v>
      </c>
      <c r="F12" s="78">
        <v>2.75</v>
      </c>
      <c r="G12" s="78">
        <v>0.5</v>
      </c>
      <c r="H12" s="78">
        <v>3.75</v>
      </c>
      <c r="I12" s="78">
        <v>0.05</v>
      </c>
      <c r="J12" s="79">
        <v>1</v>
      </c>
      <c r="K12" s="78">
        <v>2.75</v>
      </c>
      <c r="L12" s="78">
        <v>0.5</v>
      </c>
      <c r="M12" s="78">
        <v>3.75</v>
      </c>
      <c r="N12" s="78">
        <v>0.05</v>
      </c>
      <c r="O12" s="80">
        <f>K12*L12*M12</f>
        <v>5.15625</v>
      </c>
      <c r="P12" s="79">
        <v>48</v>
      </c>
      <c r="Q12" s="78">
        <v>10.5</v>
      </c>
      <c r="R12" s="78">
        <v>5</v>
      </c>
      <c r="S12" s="78">
        <v>3.25</v>
      </c>
      <c r="T12" s="78">
        <v>2</v>
      </c>
      <c r="U12" s="80">
        <f>Q12*R12*S12/1728</f>
        <v>9.8741319444444448E-2</v>
      </c>
      <c r="V12" s="26"/>
      <c r="W12" s="26"/>
      <c r="X12" s="26"/>
      <c r="Y12" s="26"/>
      <c r="Z12" s="81" t="s">
        <v>5326</v>
      </c>
    </row>
    <row r="13" spans="1:47" ht="15" customHeight="1">
      <c r="A13" s="77" t="s">
        <v>5068</v>
      </c>
      <c r="B13" s="77" t="s">
        <v>5066</v>
      </c>
      <c r="C13" s="137" t="s">
        <v>5079</v>
      </c>
      <c r="D13" s="141">
        <v>6.59</v>
      </c>
      <c r="E13" s="141">
        <f t="shared" si="2"/>
        <v>2.6360000000000001</v>
      </c>
      <c r="F13" s="78">
        <v>2.75</v>
      </c>
      <c r="G13" s="78">
        <v>0.5</v>
      </c>
      <c r="H13" s="78">
        <v>3.75</v>
      </c>
      <c r="I13" s="78">
        <v>0.05</v>
      </c>
      <c r="J13" s="79">
        <v>1</v>
      </c>
      <c r="K13" s="78">
        <v>2.75</v>
      </c>
      <c r="L13" s="78">
        <v>0.5</v>
      </c>
      <c r="M13" s="78">
        <v>3.75</v>
      </c>
      <c r="N13" s="78">
        <v>0.05</v>
      </c>
      <c r="O13" s="80">
        <f t="shared" ref="O13:O19" si="3">K13*L13*M13</f>
        <v>5.15625</v>
      </c>
      <c r="P13" s="79">
        <v>48</v>
      </c>
      <c r="Q13" s="78">
        <v>10.5</v>
      </c>
      <c r="R13" s="78">
        <v>5</v>
      </c>
      <c r="S13" s="78">
        <v>3.25</v>
      </c>
      <c r="T13" s="78">
        <v>2</v>
      </c>
      <c r="U13" s="80">
        <f t="shared" ref="U13:U19" si="4">Q13*R13*S13/1728</f>
        <v>9.8741319444444448E-2</v>
      </c>
      <c r="V13" s="26"/>
      <c r="W13" s="26"/>
      <c r="X13" s="26"/>
      <c r="Y13" s="26"/>
      <c r="Z13" s="81" t="s">
        <v>5326</v>
      </c>
    </row>
    <row r="14" spans="1:47" ht="15" customHeight="1">
      <c r="A14" s="77" t="s">
        <v>5069</v>
      </c>
      <c r="B14" s="77" t="s">
        <v>5073</v>
      </c>
      <c r="C14" s="137" t="s">
        <v>5080</v>
      </c>
      <c r="D14" s="141">
        <v>6.59</v>
      </c>
      <c r="E14" s="141">
        <f t="shared" si="2"/>
        <v>2.6360000000000001</v>
      </c>
      <c r="F14" s="78">
        <v>2.75</v>
      </c>
      <c r="G14" s="78">
        <v>0.5</v>
      </c>
      <c r="H14" s="78">
        <v>3.75</v>
      </c>
      <c r="I14" s="78">
        <v>0.05</v>
      </c>
      <c r="J14" s="79">
        <v>1</v>
      </c>
      <c r="K14" s="78">
        <v>2.75</v>
      </c>
      <c r="L14" s="78">
        <v>0.5</v>
      </c>
      <c r="M14" s="78">
        <v>3.75</v>
      </c>
      <c r="N14" s="78">
        <v>0.05</v>
      </c>
      <c r="O14" s="80">
        <f t="shared" si="3"/>
        <v>5.15625</v>
      </c>
      <c r="P14" s="79">
        <v>48</v>
      </c>
      <c r="Q14" s="78">
        <v>10.5</v>
      </c>
      <c r="R14" s="78">
        <v>5</v>
      </c>
      <c r="S14" s="78">
        <v>3.25</v>
      </c>
      <c r="T14" s="78">
        <v>2</v>
      </c>
      <c r="U14" s="80">
        <f t="shared" si="4"/>
        <v>9.8741319444444448E-2</v>
      </c>
      <c r="V14" s="26"/>
      <c r="W14" s="26"/>
      <c r="X14" s="26"/>
      <c r="Y14" s="26"/>
      <c r="Z14" s="81" t="s">
        <v>5326</v>
      </c>
    </row>
    <row r="15" spans="1:47" ht="15" customHeight="1">
      <c r="A15" s="77" t="s">
        <v>5070</v>
      </c>
      <c r="B15" s="77" t="s">
        <v>5074</v>
      </c>
      <c r="C15" s="137" t="s">
        <v>5081</v>
      </c>
      <c r="D15" s="141">
        <v>6.59</v>
      </c>
      <c r="E15" s="141">
        <f t="shared" si="2"/>
        <v>2.6360000000000001</v>
      </c>
      <c r="F15" s="78">
        <v>2.75</v>
      </c>
      <c r="G15" s="78">
        <v>0.5</v>
      </c>
      <c r="H15" s="78">
        <v>3.75</v>
      </c>
      <c r="I15" s="78">
        <v>0.05</v>
      </c>
      <c r="J15" s="79">
        <v>1</v>
      </c>
      <c r="K15" s="78">
        <v>2.75</v>
      </c>
      <c r="L15" s="78">
        <v>0.5</v>
      </c>
      <c r="M15" s="78">
        <v>3.75</v>
      </c>
      <c r="N15" s="78">
        <v>0.05</v>
      </c>
      <c r="O15" s="80">
        <f t="shared" si="3"/>
        <v>5.15625</v>
      </c>
      <c r="P15" s="79">
        <v>48</v>
      </c>
      <c r="Q15" s="78">
        <v>10.5</v>
      </c>
      <c r="R15" s="78">
        <v>5</v>
      </c>
      <c r="S15" s="78">
        <v>3.25</v>
      </c>
      <c r="T15" s="78">
        <v>2</v>
      </c>
      <c r="U15" s="80">
        <f t="shared" si="4"/>
        <v>9.8741319444444448E-2</v>
      </c>
      <c r="V15" s="26"/>
      <c r="W15" s="26"/>
      <c r="X15" s="26"/>
      <c r="Y15" s="26"/>
      <c r="Z15" s="81" t="s">
        <v>5326</v>
      </c>
    </row>
    <row r="16" spans="1:47" ht="15" customHeight="1">
      <c r="A16" s="77" t="s">
        <v>5071</v>
      </c>
      <c r="B16" s="77" t="s">
        <v>5075</v>
      </c>
      <c r="C16" s="137" t="s">
        <v>5082</v>
      </c>
      <c r="D16" s="141">
        <v>6.59</v>
      </c>
      <c r="E16" s="141">
        <f t="shared" si="2"/>
        <v>2.6360000000000001</v>
      </c>
      <c r="F16" s="78">
        <v>2.75</v>
      </c>
      <c r="G16" s="78">
        <v>0.5</v>
      </c>
      <c r="H16" s="78">
        <v>3.75</v>
      </c>
      <c r="I16" s="78">
        <v>0.05</v>
      </c>
      <c r="J16" s="79">
        <v>1</v>
      </c>
      <c r="K16" s="78">
        <v>2.75</v>
      </c>
      <c r="L16" s="78">
        <v>0.5</v>
      </c>
      <c r="M16" s="78">
        <v>3.75</v>
      </c>
      <c r="N16" s="78">
        <v>0.05</v>
      </c>
      <c r="O16" s="80">
        <f t="shared" si="3"/>
        <v>5.15625</v>
      </c>
      <c r="P16" s="79">
        <v>48</v>
      </c>
      <c r="Q16" s="78">
        <v>10.5</v>
      </c>
      <c r="R16" s="78">
        <v>5</v>
      </c>
      <c r="S16" s="78">
        <v>3.25</v>
      </c>
      <c r="T16" s="78">
        <v>2</v>
      </c>
      <c r="U16" s="80">
        <f t="shared" si="4"/>
        <v>9.8741319444444448E-2</v>
      </c>
      <c r="V16" s="26"/>
      <c r="W16" s="26"/>
      <c r="X16" s="26"/>
      <c r="Y16" s="26"/>
      <c r="Z16" s="81" t="s">
        <v>5326</v>
      </c>
    </row>
    <row r="17" spans="1:47" ht="15" customHeight="1">
      <c r="A17" s="77" t="s">
        <v>5072</v>
      </c>
      <c r="B17" s="77" t="s">
        <v>5076</v>
      </c>
      <c r="C17" s="137" t="s">
        <v>5077</v>
      </c>
      <c r="D17" s="141">
        <v>6.59</v>
      </c>
      <c r="E17" s="141">
        <f t="shared" si="2"/>
        <v>2.6360000000000001</v>
      </c>
      <c r="F17" s="78">
        <v>2.75</v>
      </c>
      <c r="G17" s="78">
        <v>0.5</v>
      </c>
      <c r="H17" s="78">
        <v>3.75</v>
      </c>
      <c r="I17" s="78">
        <v>0.05</v>
      </c>
      <c r="J17" s="79">
        <v>1</v>
      </c>
      <c r="K17" s="78">
        <v>2.75</v>
      </c>
      <c r="L17" s="78">
        <v>0.5</v>
      </c>
      <c r="M17" s="78">
        <v>3.75</v>
      </c>
      <c r="N17" s="78">
        <v>0.05</v>
      </c>
      <c r="O17" s="80">
        <f t="shared" si="3"/>
        <v>5.15625</v>
      </c>
      <c r="P17" s="79">
        <v>48</v>
      </c>
      <c r="Q17" s="78">
        <v>10.5</v>
      </c>
      <c r="R17" s="78">
        <v>5</v>
      </c>
      <c r="S17" s="78">
        <v>3.25</v>
      </c>
      <c r="T17" s="78">
        <v>2</v>
      </c>
      <c r="U17" s="80">
        <f t="shared" si="4"/>
        <v>9.8741319444444448E-2</v>
      </c>
      <c r="V17" s="26"/>
      <c r="W17" s="26"/>
      <c r="X17" s="26"/>
      <c r="Y17" s="26"/>
      <c r="Z17" s="81" t="s">
        <v>5327</v>
      </c>
    </row>
    <row r="18" spans="1:47" ht="15" customHeight="1">
      <c r="A18" s="77" t="s">
        <v>5083</v>
      </c>
      <c r="B18" s="77" t="s">
        <v>5084</v>
      </c>
      <c r="C18" s="137" t="s">
        <v>5085</v>
      </c>
      <c r="D18" s="141">
        <v>4.3899999999999997</v>
      </c>
      <c r="E18" s="141">
        <f t="shared" si="2"/>
        <v>1.756</v>
      </c>
      <c r="F18" s="78">
        <v>2</v>
      </c>
      <c r="G18" s="78">
        <v>0.125</v>
      </c>
      <c r="H18" s="78">
        <v>15.5</v>
      </c>
      <c r="I18" s="78">
        <v>0.1</v>
      </c>
      <c r="J18" s="79">
        <v>1</v>
      </c>
      <c r="K18" s="78" t="s">
        <v>5325</v>
      </c>
      <c r="L18" s="78" t="s">
        <v>5325</v>
      </c>
      <c r="M18" s="78" t="s">
        <v>5325</v>
      </c>
      <c r="N18" s="78" t="s">
        <v>5325</v>
      </c>
      <c r="O18" s="80" t="e">
        <f t="shared" si="3"/>
        <v>#VALUE!</v>
      </c>
      <c r="P18" s="79">
        <v>1</v>
      </c>
      <c r="Q18" s="78" t="s">
        <v>5325</v>
      </c>
      <c r="R18" s="78" t="s">
        <v>5325</v>
      </c>
      <c r="S18" s="78" t="s">
        <v>5325</v>
      </c>
      <c r="T18" s="78" t="s">
        <v>5324</v>
      </c>
      <c r="U18" s="80" t="e">
        <f t="shared" si="4"/>
        <v>#VALUE!</v>
      </c>
      <c r="V18" s="26"/>
      <c r="W18" s="26"/>
      <c r="X18" s="26"/>
      <c r="Y18" s="26"/>
      <c r="Z18" s="81" t="s">
        <v>5328</v>
      </c>
    </row>
    <row r="19" spans="1:47" ht="15" customHeight="1">
      <c r="A19" s="77" t="s">
        <v>5087</v>
      </c>
      <c r="B19" s="77" t="s">
        <v>5086</v>
      </c>
      <c r="C19" s="137" t="s">
        <v>5088</v>
      </c>
      <c r="D19" s="141">
        <v>120</v>
      </c>
      <c r="E19" s="141">
        <f t="shared" si="2"/>
        <v>48</v>
      </c>
      <c r="F19" s="78">
        <v>35</v>
      </c>
      <c r="G19" s="78">
        <v>23.5</v>
      </c>
      <c r="H19" s="78">
        <v>0.125</v>
      </c>
      <c r="I19" s="78">
        <v>3.4</v>
      </c>
      <c r="J19" s="79">
        <v>1</v>
      </c>
      <c r="K19" s="78" t="s">
        <v>5325</v>
      </c>
      <c r="L19" s="78" t="s">
        <v>5325</v>
      </c>
      <c r="M19" s="78" t="s">
        <v>5325</v>
      </c>
      <c r="N19" s="78" t="s">
        <v>5325</v>
      </c>
      <c r="O19" s="80" t="e">
        <f t="shared" si="3"/>
        <v>#VALUE!</v>
      </c>
      <c r="P19" s="79">
        <v>1</v>
      </c>
      <c r="Q19" s="78" t="s">
        <v>5325</v>
      </c>
      <c r="R19" s="78" t="s">
        <v>5325</v>
      </c>
      <c r="S19" s="78" t="s">
        <v>5325</v>
      </c>
      <c r="T19" s="78" t="s">
        <v>5324</v>
      </c>
      <c r="U19" s="80" t="e">
        <f t="shared" si="4"/>
        <v>#VALUE!</v>
      </c>
      <c r="V19" s="26"/>
      <c r="W19" s="26"/>
      <c r="X19" s="26"/>
      <c r="Y19" s="26"/>
      <c r="Z19" s="81" t="s">
        <v>5329</v>
      </c>
    </row>
    <row r="20" spans="1:47" ht="15" customHeight="1">
      <c r="A20" s="77" t="s">
        <v>4891</v>
      </c>
      <c r="B20" s="77" t="s">
        <v>4892</v>
      </c>
      <c r="C20" s="137" t="s">
        <v>4893</v>
      </c>
      <c r="D20" s="141">
        <v>24.99</v>
      </c>
      <c r="E20" s="141">
        <f t="shared" si="2"/>
        <v>9.9960000000000004</v>
      </c>
      <c r="F20" s="78">
        <v>7.75</v>
      </c>
      <c r="G20" s="78">
        <v>10.375</v>
      </c>
      <c r="H20" s="78">
        <v>1.625</v>
      </c>
      <c r="I20" s="78">
        <v>0.9375</v>
      </c>
      <c r="J20" s="79">
        <v>3</v>
      </c>
      <c r="K20" s="78">
        <v>10.5</v>
      </c>
      <c r="L20" s="78">
        <v>7</v>
      </c>
      <c r="M20" s="78">
        <v>5.25</v>
      </c>
      <c r="N20" s="78">
        <v>3</v>
      </c>
      <c r="O20" s="80">
        <f>K20*L20*M20</f>
        <v>385.875</v>
      </c>
      <c r="P20" s="150">
        <v>12</v>
      </c>
      <c r="Q20" s="151">
        <v>19.5</v>
      </c>
      <c r="R20" s="151">
        <v>10.8</v>
      </c>
      <c r="S20" s="151">
        <v>7</v>
      </c>
      <c r="T20" s="78">
        <v>12.35</v>
      </c>
      <c r="U20" s="80">
        <f>Q20*R20*S20/1728</f>
        <v>0.85312500000000013</v>
      </c>
      <c r="V20" s="26"/>
      <c r="W20" s="26"/>
      <c r="X20" s="26"/>
      <c r="Y20" s="26"/>
      <c r="Z20" s="81" t="s">
        <v>4890</v>
      </c>
      <c r="AA20" s="14"/>
      <c r="AB20" s="15"/>
      <c r="AC20" s="15"/>
      <c r="AD20" s="15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 ht="15" customHeight="1">
      <c r="A21" s="77" t="s">
        <v>4887</v>
      </c>
      <c r="B21" s="77" t="s">
        <v>4888</v>
      </c>
      <c r="C21" s="137" t="s">
        <v>4889</v>
      </c>
      <c r="D21" s="141">
        <v>24.99</v>
      </c>
      <c r="E21" s="141">
        <f t="shared" si="2"/>
        <v>9.9960000000000004</v>
      </c>
      <c r="F21" s="78">
        <v>7.75</v>
      </c>
      <c r="G21" s="78">
        <v>10.375</v>
      </c>
      <c r="H21" s="78">
        <v>1.625</v>
      </c>
      <c r="I21" s="78">
        <v>0.9375</v>
      </c>
      <c r="J21" s="79">
        <v>3</v>
      </c>
      <c r="K21" s="78">
        <v>10.5</v>
      </c>
      <c r="L21" s="78">
        <v>7</v>
      </c>
      <c r="M21" s="78">
        <v>5.25</v>
      </c>
      <c r="N21" s="78">
        <v>3</v>
      </c>
      <c r="O21" s="80">
        <f t="shared" si="0"/>
        <v>385.875</v>
      </c>
      <c r="P21" s="150">
        <v>12</v>
      </c>
      <c r="Q21" s="151">
        <v>19.5</v>
      </c>
      <c r="R21" s="151">
        <v>10.8</v>
      </c>
      <c r="S21" s="151">
        <v>7</v>
      </c>
      <c r="T21" s="78">
        <v>12.35</v>
      </c>
      <c r="U21" s="80">
        <f t="shared" si="1"/>
        <v>0.85312500000000013</v>
      </c>
      <c r="V21" s="26"/>
      <c r="W21" s="26"/>
      <c r="X21" s="26"/>
      <c r="Y21" s="26"/>
      <c r="Z21" s="81" t="s">
        <v>4890</v>
      </c>
      <c r="AA21" s="14"/>
      <c r="AB21" s="15"/>
      <c r="AC21" s="15"/>
      <c r="AD21" s="15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 ht="15" customHeight="1">
      <c r="A22" s="77" t="s">
        <v>4897</v>
      </c>
      <c r="B22" s="77" t="s">
        <v>4898</v>
      </c>
      <c r="C22" s="137" t="s">
        <v>4899</v>
      </c>
      <c r="D22" s="141">
        <v>24.99</v>
      </c>
      <c r="E22" s="141">
        <f t="shared" si="2"/>
        <v>9.9960000000000004</v>
      </c>
      <c r="F22" s="78">
        <v>7.75</v>
      </c>
      <c r="G22" s="78">
        <v>10.375</v>
      </c>
      <c r="H22" s="78">
        <v>1.625</v>
      </c>
      <c r="I22" s="78">
        <v>0.9375</v>
      </c>
      <c r="J22" s="79">
        <v>3</v>
      </c>
      <c r="K22" s="78">
        <v>10.5</v>
      </c>
      <c r="L22" s="78">
        <v>7</v>
      </c>
      <c r="M22" s="78">
        <v>5.25</v>
      </c>
      <c r="N22" s="78">
        <v>3</v>
      </c>
      <c r="O22" s="80">
        <f>K22*L22*M22</f>
        <v>385.875</v>
      </c>
      <c r="P22" s="150">
        <v>12</v>
      </c>
      <c r="Q22" s="151">
        <v>19.5</v>
      </c>
      <c r="R22" s="151">
        <v>10.8</v>
      </c>
      <c r="S22" s="151">
        <v>7</v>
      </c>
      <c r="T22" s="78">
        <v>12.35</v>
      </c>
      <c r="U22" s="80">
        <f>Q22*R22*S22/1728</f>
        <v>0.85312500000000013</v>
      </c>
      <c r="V22" s="26"/>
      <c r="W22" s="26"/>
      <c r="X22" s="26"/>
      <c r="Y22" s="26"/>
      <c r="Z22" s="81" t="s">
        <v>4890</v>
      </c>
      <c r="AA22" s="14"/>
      <c r="AB22" s="15"/>
      <c r="AC22" s="15"/>
      <c r="AD22" s="15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 ht="15" customHeight="1">
      <c r="A23" s="77" t="s">
        <v>4894</v>
      </c>
      <c r="B23" s="77" t="s">
        <v>4895</v>
      </c>
      <c r="C23" s="137" t="s">
        <v>4896</v>
      </c>
      <c r="D23" s="141">
        <v>24.99</v>
      </c>
      <c r="E23" s="141">
        <f t="shared" si="2"/>
        <v>9.9960000000000004</v>
      </c>
      <c r="F23" s="78">
        <v>7.75</v>
      </c>
      <c r="G23" s="78">
        <v>10.375</v>
      </c>
      <c r="H23" s="78">
        <v>1.625</v>
      </c>
      <c r="I23" s="78">
        <v>0.9375</v>
      </c>
      <c r="J23" s="79">
        <v>3</v>
      </c>
      <c r="K23" s="78">
        <v>10.5</v>
      </c>
      <c r="L23" s="78">
        <v>7</v>
      </c>
      <c r="M23" s="78">
        <v>5.25</v>
      </c>
      <c r="N23" s="78">
        <v>3</v>
      </c>
      <c r="O23" s="80">
        <f t="shared" si="0"/>
        <v>385.875</v>
      </c>
      <c r="P23" s="150">
        <v>12</v>
      </c>
      <c r="Q23" s="151">
        <v>19.5</v>
      </c>
      <c r="R23" s="151">
        <v>10.8</v>
      </c>
      <c r="S23" s="151">
        <v>7</v>
      </c>
      <c r="T23" s="78">
        <v>12.35</v>
      </c>
      <c r="U23" s="80">
        <f t="shared" si="1"/>
        <v>0.85312500000000013</v>
      </c>
      <c r="V23" s="26"/>
      <c r="W23" s="26"/>
      <c r="X23" s="26"/>
      <c r="Y23" s="26"/>
      <c r="Z23" s="81" t="s">
        <v>4890</v>
      </c>
      <c r="AA23" s="14"/>
      <c r="AB23" s="15"/>
      <c r="AC23" s="15"/>
      <c r="AD23" s="15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 ht="15" customHeight="1">
      <c r="A24" s="77" t="s">
        <v>4900</v>
      </c>
      <c r="B24" s="77" t="s">
        <v>4901</v>
      </c>
      <c r="C24" s="137" t="s">
        <v>4902</v>
      </c>
      <c r="D24" s="141">
        <v>24.99</v>
      </c>
      <c r="E24" s="141">
        <f t="shared" si="2"/>
        <v>9.9960000000000004</v>
      </c>
      <c r="F24" s="78">
        <v>7.75</v>
      </c>
      <c r="G24" s="78">
        <v>10.375</v>
      </c>
      <c r="H24" s="78">
        <v>1.625</v>
      </c>
      <c r="I24" s="78">
        <v>0.9375</v>
      </c>
      <c r="J24" s="79">
        <v>3</v>
      </c>
      <c r="K24" s="78">
        <v>10.5</v>
      </c>
      <c r="L24" s="78">
        <v>7</v>
      </c>
      <c r="M24" s="78">
        <v>5.25</v>
      </c>
      <c r="N24" s="78">
        <v>3</v>
      </c>
      <c r="O24" s="80">
        <f t="shared" si="0"/>
        <v>385.875</v>
      </c>
      <c r="P24" s="150">
        <v>12</v>
      </c>
      <c r="Q24" s="151">
        <v>19.5</v>
      </c>
      <c r="R24" s="151">
        <v>10.8</v>
      </c>
      <c r="S24" s="151">
        <v>7</v>
      </c>
      <c r="T24" s="78">
        <v>12.35</v>
      </c>
      <c r="U24" s="80">
        <f t="shared" si="1"/>
        <v>0.85312500000000013</v>
      </c>
      <c r="V24" s="26"/>
      <c r="W24" s="26"/>
      <c r="X24" s="26"/>
      <c r="Y24" s="26"/>
      <c r="Z24" s="81" t="s">
        <v>4890</v>
      </c>
      <c r="AA24" s="14"/>
      <c r="AB24" s="15"/>
      <c r="AC24" s="15"/>
      <c r="AD24" s="15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 ht="15" customHeight="1">
      <c r="A25" s="77" t="s">
        <v>5716</v>
      </c>
      <c r="B25" s="77" t="s">
        <v>4903</v>
      </c>
      <c r="C25" s="137" t="s">
        <v>4904</v>
      </c>
      <c r="D25" s="141">
        <v>13.19</v>
      </c>
      <c r="E25" s="141">
        <f t="shared" si="2"/>
        <v>5.2759999999999998</v>
      </c>
      <c r="F25" s="78">
        <v>4.63</v>
      </c>
      <c r="G25" s="78">
        <v>2.94</v>
      </c>
      <c r="H25" s="78">
        <v>1.25</v>
      </c>
      <c r="I25" s="78">
        <v>0.13</v>
      </c>
      <c r="J25" s="79">
        <v>12</v>
      </c>
      <c r="K25" s="78">
        <v>8.125</v>
      </c>
      <c r="L25" s="78">
        <v>6</v>
      </c>
      <c r="M25" s="78">
        <v>2.875</v>
      </c>
      <c r="N25" s="78">
        <v>1.6</v>
      </c>
      <c r="O25" s="80">
        <f t="shared" si="0"/>
        <v>140.15625</v>
      </c>
      <c r="P25" s="79">
        <v>72</v>
      </c>
      <c r="Q25" s="78">
        <v>9</v>
      </c>
      <c r="R25" s="78">
        <v>12.5</v>
      </c>
      <c r="S25" s="78">
        <v>9.5</v>
      </c>
      <c r="T25" s="78">
        <v>19.2</v>
      </c>
      <c r="U25" s="80">
        <f t="shared" si="1"/>
        <v>0.61848958333333337</v>
      </c>
      <c r="V25" s="26"/>
      <c r="W25" s="26"/>
      <c r="X25" s="26"/>
      <c r="Y25" s="26"/>
      <c r="Z25" s="81" t="s">
        <v>4905</v>
      </c>
      <c r="AA25" s="14"/>
      <c r="AB25" s="15"/>
      <c r="AC25" s="15"/>
      <c r="AD25" s="15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 ht="15" customHeight="1">
      <c r="A26" s="77" t="s">
        <v>4906</v>
      </c>
      <c r="B26" s="77" t="s">
        <v>4907</v>
      </c>
      <c r="C26" s="137" t="s">
        <v>4908</v>
      </c>
      <c r="D26" s="141">
        <v>9.89</v>
      </c>
      <c r="E26" s="141">
        <f t="shared" si="2"/>
        <v>3.9560000000000004</v>
      </c>
      <c r="F26" s="78">
        <v>4.6875</v>
      </c>
      <c r="G26" s="78">
        <v>2.875</v>
      </c>
      <c r="H26" s="78">
        <v>1.625</v>
      </c>
      <c r="I26" s="78">
        <v>0.1125</v>
      </c>
      <c r="J26" s="79">
        <v>12</v>
      </c>
      <c r="K26" s="78">
        <v>20.002500000000001</v>
      </c>
      <c r="L26" s="78">
        <v>15.875</v>
      </c>
      <c r="M26" s="78">
        <v>9.2074999999999996</v>
      </c>
      <c r="N26" s="78">
        <v>0.73</v>
      </c>
      <c r="O26" s="80">
        <f t="shared" si="0"/>
        <v>2923.7466726562502</v>
      </c>
      <c r="P26" s="79">
        <v>96</v>
      </c>
      <c r="Q26" s="78">
        <v>40</v>
      </c>
      <c r="R26" s="78">
        <v>21.3</v>
      </c>
      <c r="S26" s="78">
        <v>33</v>
      </c>
      <c r="T26" s="78">
        <v>8</v>
      </c>
      <c r="U26" s="80">
        <f t="shared" si="1"/>
        <v>16.270833333333332</v>
      </c>
      <c r="V26" s="26"/>
      <c r="W26" s="26"/>
      <c r="X26" s="26"/>
      <c r="Y26" s="26"/>
      <c r="Z26" s="81" t="s">
        <v>4905</v>
      </c>
      <c r="AA26" s="14"/>
      <c r="AB26" s="15"/>
      <c r="AC26" s="15"/>
      <c r="AD26" s="15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 ht="15" customHeight="1">
      <c r="A27" s="77" t="s">
        <v>4918</v>
      </c>
      <c r="B27" s="77" t="s">
        <v>4919</v>
      </c>
      <c r="C27" s="137" t="s">
        <v>4920</v>
      </c>
      <c r="D27" s="141">
        <v>13.19</v>
      </c>
      <c r="E27" s="141">
        <f t="shared" si="2"/>
        <v>5.2759999999999998</v>
      </c>
      <c r="F27" s="78">
        <v>4.9375</v>
      </c>
      <c r="G27" s="78">
        <v>2.875</v>
      </c>
      <c r="H27" s="78">
        <v>1.875</v>
      </c>
      <c r="I27" s="78">
        <v>0.25</v>
      </c>
      <c r="J27" s="79">
        <v>12</v>
      </c>
      <c r="K27" s="78">
        <v>20.96</v>
      </c>
      <c r="L27" s="78">
        <v>17.78</v>
      </c>
      <c r="M27" s="78">
        <v>10.8</v>
      </c>
      <c r="N27" s="78">
        <v>1.36</v>
      </c>
      <c r="O27" s="80">
        <f>K27*L27*M27</f>
        <v>4024.8230400000007</v>
      </c>
      <c r="P27" s="79">
        <v>48</v>
      </c>
      <c r="Q27" s="78">
        <v>36.799999999999997</v>
      </c>
      <c r="R27" s="78">
        <v>21.9</v>
      </c>
      <c r="S27" s="78">
        <v>23.2</v>
      </c>
      <c r="T27" s="78">
        <v>5.2</v>
      </c>
      <c r="U27" s="80">
        <f>Q27*R27*S27/1728</f>
        <v>10.82022222222222</v>
      </c>
      <c r="V27" s="26"/>
      <c r="W27" s="26"/>
      <c r="X27" s="26"/>
      <c r="Y27" s="26"/>
      <c r="Z27" s="81" t="s">
        <v>4905</v>
      </c>
      <c r="AA27" s="14"/>
      <c r="AB27" s="15"/>
      <c r="AC27" s="15"/>
      <c r="AD27" s="15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 ht="15" customHeight="1">
      <c r="A28" s="6" t="s">
        <v>4915</v>
      </c>
      <c r="B28" s="6" t="s">
        <v>4916</v>
      </c>
      <c r="C28" s="137" t="s">
        <v>4917</v>
      </c>
      <c r="D28" s="141">
        <v>13.19</v>
      </c>
      <c r="E28" s="141">
        <f t="shared" si="2"/>
        <v>5.2759999999999998</v>
      </c>
      <c r="F28" s="78">
        <v>4.9375</v>
      </c>
      <c r="G28" s="78">
        <v>2.875</v>
      </c>
      <c r="H28" s="78">
        <v>1.875</v>
      </c>
      <c r="I28" s="7">
        <v>0.25</v>
      </c>
      <c r="J28" s="8">
        <v>12</v>
      </c>
      <c r="K28" s="7">
        <v>20.96</v>
      </c>
      <c r="L28" s="7">
        <v>17.78</v>
      </c>
      <c r="M28" s="7">
        <v>10.8</v>
      </c>
      <c r="N28" s="7">
        <v>1.36</v>
      </c>
      <c r="O28" s="9">
        <f>K28*L28*M28</f>
        <v>4024.8230400000007</v>
      </c>
      <c r="P28" s="8">
        <v>48</v>
      </c>
      <c r="Q28" s="7">
        <v>36.799999999999997</v>
      </c>
      <c r="R28" s="7">
        <v>21.9</v>
      </c>
      <c r="S28" s="7">
        <v>23.2</v>
      </c>
      <c r="T28" s="7">
        <v>5.2</v>
      </c>
      <c r="U28" s="9">
        <f>Q28*R28*S28/1728</f>
        <v>10.82022222222222</v>
      </c>
      <c r="V28" s="2"/>
      <c r="W28" s="2"/>
      <c r="X28" s="2"/>
      <c r="Y28" s="2"/>
      <c r="Z28" s="10" t="s">
        <v>4905</v>
      </c>
      <c r="AA28" s="11"/>
      <c r="AB28" s="5"/>
      <c r="AC28" s="5"/>
      <c r="AD28" s="5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 ht="15" customHeight="1">
      <c r="A29" s="6" t="s">
        <v>4912</v>
      </c>
      <c r="B29" s="6" t="s">
        <v>4913</v>
      </c>
      <c r="C29" s="137" t="s">
        <v>4914</v>
      </c>
      <c r="D29" s="141">
        <v>13.19</v>
      </c>
      <c r="E29" s="141">
        <f t="shared" si="2"/>
        <v>5.2759999999999998</v>
      </c>
      <c r="F29" s="78">
        <v>4.9375</v>
      </c>
      <c r="G29" s="78">
        <v>2.875</v>
      </c>
      <c r="H29" s="78">
        <v>1.875</v>
      </c>
      <c r="I29" s="7">
        <v>0.25</v>
      </c>
      <c r="J29" s="8">
        <v>12</v>
      </c>
      <c r="K29" s="7">
        <v>20.96</v>
      </c>
      <c r="L29" s="7">
        <v>17.78</v>
      </c>
      <c r="M29" s="7">
        <v>10.8</v>
      </c>
      <c r="N29" s="7">
        <v>1.36</v>
      </c>
      <c r="O29" s="9">
        <f>K29*L29*M29</f>
        <v>4024.8230400000007</v>
      </c>
      <c r="P29" s="8">
        <v>48</v>
      </c>
      <c r="Q29" s="7">
        <v>36.799999999999997</v>
      </c>
      <c r="R29" s="7">
        <v>21.9</v>
      </c>
      <c r="S29" s="7">
        <v>23.2</v>
      </c>
      <c r="T29" s="7">
        <v>5.2</v>
      </c>
      <c r="U29" s="9">
        <f>Q29*R29*S29/1728</f>
        <v>10.82022222222222</v>
      </c>
      <c r="V29" s="2"/>
      <c r="W29" s="2"/>
      <c r="X29" s="2"/>
      <c r="Y29" s="2"/>
      <c r="Z29" s="10" t="s">
        <v>4905</v>
      </c>
      <c r="AA29" s="11"/>
      <c r="AB29" s="5"/>
      <c r="AC29" s="5"/>
      <c r="AD29" s="5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 ht="15" customHeight="1">
      <c r="A30" s="6" t="s">
        <v>4909</v>
      </c>
      <c r="B30" s="6" t="s">
        <v>4910</v>
      </c>
      <c r="C30" s="137" t="s">
        <v>4911</v>
      </c>
      <c r="D30" s="141">
        <v>13.19</v>
      </c>
      <c r="E30" s="141">
        <f t="shared" si="2"/>
        <v>5.2759999999999998</v>
      </c>
      <c r="F30" s="78">
        <v>4.9375</v>
      </c>
      <c r="G30" s="78">
        <v>2.875</v>
      </c>
      <c r="H30" s="78">
        <v>1.875</v>
      </c>
      <c r="I30" s="7">
        <v>0.25</v>
      </c>
      <c r="J30" s="8">
        <v>12</v>
      </c>
      <c r="K30" s="7">
        <v>20.96</v>
      </c>
      <c r="L30" s="7">
        <v>17.78</v>
      </c>
      <c r="M30" s="7">
        <v>10.8</v>
      </c>
      <c r="N30" s="7">
        <v>1.36</v>
      </c>
      <c r="O30" s="9">
        <f t="shared" si="0"/>
        <v>4024.8230400000007</v>
      </c>
      <c r="P30" s="8">
        <v>48</v>
      </c>
      <c r="Q30" s="7">
        <v>36.799999999999997</v>
      </c>
      <c r="R30" s="7">
        <v>21.9</v>
      </c>
      <c r="S30" s="7">
        <v>23.2</v>
      </c>
      <c r="T30" s="7">
        <v>5.2</v>
      </c>
      <c r="U30" s="9">
        <f t="shared" si="1"/>
        <v>10.82022222222222</v>
      </c>
      <c r="V30" s="2"/>
      <c r="W30" s="2"/>
      <c r="X30" s="2"/>
      <c r="Y30" s="2"/>
      <c r="Z30" s="10" t="s">
        <v>4905</v>
      </c>
      <c r="AA30" s="11"/>
      <c r="AB30" s="5"/>
      <c r="AC30" s="5"/>
      <c r="AD30" s="5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 ht="15" customHeight="1">
      <c r="A31" s="6" t="s">
        <v>4930</v>
      </c>
      <c r="B31" s="6" t="s">
        <v>4931</v>
      </c>
      <c r="C31" s="137" t="s">
        <v>4932</v>
      </c>
      <c r="D31" s="141">
        <v>17.59</v>
      </c>
      <c r="E31" s="141">
        <f t="shared" si="2"/>
        <v>7.0360000000000005</v>
      </c>
      <c r="F31" s="78">
        <v>6.75</v>
      </c>
      <c r="G31" s="78">
        <v>3.75</v>
      </c>
      <c r="H31" s="78">
        <v>2.25</v>
      </c>
      <c r="I31" s="7">
        <v>0.42499999999999999</v>
      </c>
      <c r="J31" s="8">
        <v>12</v>
      </c>
      <c r="K31" s="7">
        <v>26.67</v>
      </c>
      <c r="L31" s="7">
        <v>21.59</v>
      </c>
      <c r="M31" s="7">
        <v>12.7</v>
      </c>
      <c r="N31" s="7">
        <v>2.52</v>
      </c>
      <c r="O31" s="9">
        <f>K31*L31*M31</f>
        <v>7312.7273099999993</v>
      </c>
      <c r="P31" s="8">
        <v>48</v>
      </c>
      <c r="Q31" s="7">
        <v>44.5</v>
      </c>
      <c r="R31" s="7">
        <v>27.9</v>
      </c>
      <c r="S31" s="7">
        <v>27</v>
      </c>
      <c r="T31" s="7">
        <v>9.9</v>
      </c>
      <c r="U31" s="9">
        <f>Q31*R31*S31/1728</f>
        <v>19.399218749999999</v>
      </c>
      <c r="V31" s="2"/>
      <c r="W31" s="2"/>
      <c r="X31" s="2"/>
      <c r="Y31" s="2"/>
      <c r="Z31" s="10" t="s">
        <v>4905</v>
      </c>
      <c r="AA31" s="11"/>
      <c r="AB31" s="5"/>
      <c r="AC31" s="5"/>
      <c r="AD31" s="5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15" customHeight="1">
      <c r="A32" s="6" t="s">
        <v>4927</v>
      </c>
      <c r="B32" s="6" t="s">
        <v>4928</v>
      </c>
      <c r="C32" s="137" t="s">
        <v>4929</v>
      </c>
      <c r="D32" s="141">
        <v>17.59</v>
      </c>
      <c r="E32" s="141">
        <f t="shared" si="2"/>
        <v>7.0360000000000005</v>
      </c>
      <c r="F32" s="78">
        <v>6.75</v>
      </c>
      <c r="G32" s="78">
        <v>3.75</v>
      </c>
      <c r="H32" s="78">
        <v>2.25</v>
      </c>
      <c r="I32" s="7">
        <v>0.42499999999999999</v>
      </c>
      <c r="J32" s="8">
        <v>12</v>
      </c>
      <c r="K32" s="7">
        <v>26.67</v>
      </c>
      <c r="L32" s="7">
        <v>21.59</v>
      </c>
      <c r="M32" s="7">
        <v>12.7</v>
      </c>
      <c r="N32" s="7">
        <v>2.52</v>
      </c>
      <c r="O32" s="9">
        <f>K32*L32*M32</f>
        <v>7312.7273099999993</v>
      </c>
      <c r="P32" s="8">
        <v>48</v>
      </c>
      <c r="Q32" s="7">
        <v>44.5</v>
      </c>
      <c r="R32" s="7">
        <v>27.9</v>
      </c>
      <c r="S32" s="7">
        <v>27</v>
      </c>
      <c r="T32" s="7">
        <v>9.9</v>
      </c>
      <c r="U32" s="9">
        <f>Q32*R32*S32/1728</f>
        <v>19.399218749999999</v>
      </c>
      <c r="V32" s="2"/>
      <c r="W32" s="2"/>
      <c r="X32" s="2"/>
      <c r="Y32" s="2"/>
      <c r="Z32" s="10" t="s">
        <v>4905</v>
      </c>
      <c r="AA32" s="11"/>
      <c r="AB32" s="5"/>
      <c r="AC32" s="5"/>
      <c r="AD32" s="5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:47" ht="15" customHeight="1">
      <c r="A33" s="6" t="s">
        <v>4924</v>
      </c>
      <c r="B33" s="6" t="s">
        <v>4925</v>
      </c>
      <c r="C33" s="137" t="s">
        <v>4926</v>
      </c>
      <c r="D33" s="141">
        <v>17.59</v>
      </c>
      <c r="E33" s="141">
        <f t="shared" si="2"/>
        <v>7.0360000000000005</v>
      </c>
      <c r="F33" s="78">
        <v>6.75</v>
      </c>
      <c r="G33" s="78">
        <v>3.75</v>
      </c>
      <c r="H33" s="78">
        <v>2.25</v>
      </c>
      <c r="I33" s="7">
        <v>0.42499999999999999</v>
      </c>
      <c r="J33" s="8">
        <v>12</v>
      </c>
      <c r="K33" s="7">
        <v>26.67</v>
      </c>
      <c r="L33" s="7">
        <v>21.59</v>
      </c>
      <c r="M33" s="7">
        <v>12.7</v>
      </c>
      <c r="N33" s="7">
        <v>2.52</v>
      </c>
      <c r="O33" s="9">
        <f>K33*L33*M33</f>
        <v>7312.7273099999993</v>
      </c>
      <c r="P33" s="8">
        <v>48</v>
      </c>
      <c r="Q33" s="7">
        <v>44.5</v>
      </c>
      <c r="R33" s="7">
        <v>27.9</v>
      </c>
      <c r="S33" s="7">
        <v>27</v>
      </c>
      <c r="T33" s="7">
        <v>9.9</v>
      </c>
      <c r="U33" s="9">
        <f>Q33*R33*S33/1728</f>
        <v>19.399218749999999</v>
      </c>
      <c r="V33" s="2"/>
      <c r="W33" s="2"/>
      <c r="X33" s="2"/>
      <c r="Y33" s="2"/>
      <c r="Z33" s="10" t="s">
        <v>4905</v>
      </c>
      <c r="AA33" s="11"/>
      <c r="AB33" s="5"/>
      <c r="AC33" s="5"/>
      <c r="AD33" s="5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 ht="15" customHeight="1">
      <c r="A34" s="6" t="s">
        <v>4921</v>
      </c>
      <c r="B34" s="6" t="s">
        <v>4922</v>
      </c>
      <c r="C34" s="137" t="s">
        <v>4923</v>
      </c>
      <c r="D34" s="141">
        <v>17.59</v>
      </c>
      <c r="E34" s="141">
        <f t="shared" si="2"/>
        <v>7.0360000000000005</v>
      </c>
      <c r="F34" s="78">
        <v>6.75</v>
      </c>
      <c r="G34" s="78">
        <v>3.75</v>
      </c>
      <c r="H34" s="78">
        <v>2.25</v>
      </c>
      <c r="I34" s="7">
        <v>0.42499999999999999</v>
      </c>
      <c r="J34" s="8">
        <v>12</v>
      </c>
      <c r="K34" s="7">
        <v>26.67</v>
      </c>
      <c r="L34" s="7">
        <v>21.59</v>
      </c>
      <c r="M34" s="7">
        <v>12.7</v>
      </c>
      <c r="N34" s="7">
        <v>2.52</v>
      </c>
      <c r="O34" s="9">
        <f t="shared" si="0"/>
        <v>7312.7273099999993</v>
      </c>
      <c r="P34" s="8">
        <v>48</v>
      </c>
      <c r="Q34" s="7">
        <v>44.5</v>
      </c>
      <c r="R34" s="7">
        <v>27.9</v>
      </c>
      <c r="S34" s="7">
        <v>27</v>
      </c>
      <c r="T34" s="7">
        <v>9.9</v>
      </c>
      <c r="U34" s="9">
        <f t="shared" si="1"/>
        <v>19.399218749999999</v>
      </c>
      <c r="V34" s="2"/>
      <c r="W34" s="2"/>
      <c r="X34" s="2"/>
      <c r="Y34" s="2"/>
      <c r="Z34" s="10" t="s">
        <v>4905</v>
      </c>
      <c r="AA34" s="11"/>
      <c r="AB34" s="5"/>
      <c r="AC34" s="5"/>
      <c r="AD34" s="5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47" ht="15" customHeight="1">
      <c r="A35" s="6" t="s">
        <v>4948</v>
      </c>
      <c r="B35" s="6" t="s">
        <v>4949</v>
      </c>
      <c r="C35" s="137" t="s">
        <v>4950</v>
      </c>
      <c r="D35" s="141">
        <v>19.79</v>
      </c>
      <c r="E35" s="141">
        <f t="shared" si="2"/>
        <v>7.9160000000000004</v>
      </c>
      <c r="F35" s="78">
        <v>6.875</v>
      </c>
      <c r="G35" s="78">
        <v>4.25</v>
      </c>
      <c r="H35" s="78">
        <v>2.75</v>
      </c>
      <c r="I35" s="7">
        <v>0.28749999999999998</v>
      </c>
      <c r="J35" s="8">
        <v>1</v>
      </c>
      <c r="K35" s="7">
        <v>10.8</v>
      </c>
      <c r="L35" s="7">
        <v>7.3</v>
      </c>
      <c r="M35" s="7">
        <v>17.399999999999999</v>
      </c>
      <c r="N35" s="7">
        <v>0.27300000000000002</v>
      </c>
      <c r="O35" s="9">
        <f>K35*L35*M35</f>
        <v>1371.816</v>
      </c>
      <c r="P35" s="8">
        <v>24</v>
      </c>
      <c r="Q35" s="7">
        <v>32.700000000000003</v>
      </c>
      <c r="R35" s="7">
        <v>31.1</v>
      </c>
      <c r="S35" s="7">
        <v>30.2</v>
      </c>
      <c r="T35" s="7">
        <v>6.7</v>
      </c>
      <c r="U35" s="9">
        <f>Q35*R35*S35/1728</f>
        <v>17.773434027777778</v>
      </c>
      <c r="V35" s="2"/>
      <c r="W35" s="2"/>
      <c r="X35" s="2"/>
      <c r="Y35" s="2"/>
      <c r="Z35" s="10" t="s">
        <v>4905</v>
      </c>
      <c r="AA35" s="11"/>
      <c r="AB35" s="5"/>
      <c r="AC35" s="5"/>
      <c r="AD35" s="5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1:47" ht="15" customHeight="1">
      <c r="A36" s="6" t="s">
        <v>4945</v>
      </c>
      <c r="B36" s="6" t="s">
        <v>4946</v>
      </c>
      <c r="C36" s="137" t="s">
        <v>4947</v>
      </c>
      <c r="D36" s="141">
        <v>19.79</v>
      </c>
      <c r="E36" s="141">
        <f t="shared" si="2"/>
        <v>7.9160000000000004</v>
      </c>
      <c r="F36" s="78">
        <v>6.875</v>
      </c>
      <c r="G36" s="78">
        <v>4.25</v>
      </c>
      <c r="H36" s="78">
        <v>2.75</v>
      </c>
      <c r="I36" s="7">
        <v>0.28749999999999998</v>
      </c>
      <c r="J36" s="8">
        <v>1</v>
      </c>
      <c r="K36" s="7">
        <v>10.8</v>
      </c>
      <c r="L36" s="7">
        <v>7.3</v>
      </c>
      <c r="M36" s="7">
        <v>17.399999999999999</v>
      </c>
      <c r="N36" s="7">
        <v>0.27300000000000002</v>
      </c>
      <c r="O36" s="9">
        <f t="shared" si="0"/>
        <v>1371.816</v>
      </c>
      <c r="P36" s="8">
        <v>24</v>
      </c>
      <c r="Q36" s="7">
        <v>32.700000000000003</v>
      </c>
      <c r="R36" s="7">
        <v>31.1</v>
      </c>
      <c r="S36" s="7">
        <v>30.2</v>
      </c>
      <c r="T36" s="7">
        <v>6.7</v>
      </c>
      <c r="U36" s="9">
        <f t="shared" si="1"/>
        <v>17.773434027777778</v>
      </c>
      <c r="V36" s="2"/>
      <c r="W36" s="2"/>
      <c r="X36" s="2"/>
      <c r="Y36" s="2"/>
      <c r="Z36" s="10" t="s">
        <v>4905</v>
      </c>
      <c r="AA36" s="11"/>
      <c r="AB36" s="5"/>
      <c r="AC36" s="5"/>
      <c r="AD36" s="5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1:47" ht="15" customHeight="1">
      <c r="A37" s="6" t="s">
        <v>4942</v>
      </c>
      <c r="B37" s="6" t="s">
        <v>4943</v>
      </c>
      <c r="C37" s="137" t="s">
        <v>4944</v>
      </c>
      <c r="D37" s="141">
        <v>19.79</v>
      </c>
      <c r="E37" s="141">
        <f t="shared" si="2"/>
        <v>7.9160000000000004</v>
      </c>
      <c r="F37" s="78">
        <v>6.875</v>
      </c>
      <c r="G37" s="78">
        <v>4.25</v>
      </c>
      <c r="H37" s="78">
        <v>2.75</v>
      </c>
      <c r="I37" s="7">
        <v>0.28749999999999998</v>
      </c>
      <c r="J37" s="8">
        <v>1</v>
      </c>
      <c r="K37" s="7">
        <v>10.8</v>
      </c>
      <c r="L37" s="7">
        <v>7.3</v>
      </c>
      <c r="M37" s="7">
        <v>17.399999999999999</v>
      </c>
      <c r="N37" s="7">
        <v>0.27300000000000002</v>
      </c>
      <c r="O37" s="9">
        <f t="shared" ref="O37:O45" si="5">K37*L37*M37</f>
        <v>1371.816</v>
      </c>
      <c r="P37" s="8">
        <v>24</v>
      </c>
      <c r="Q37" s="7">
        <v>32.700000000000003</v>
      </c>
      <c r="R37" s="7">
        <v>31.1</v>
      </c>
      <c r="S37" s="7">
        <v>30.2</v>
      </c>
      <c r="T37" s="7">
        <v>6.7</v>
      </c>
      <c r="U37" s="9">
        <f t="shared" ref="U37:U45" si="6">Q37*R37*S37/1728</f>
        <v>17.773434027777778</v>
      </c>
      <c r="V37" s="2"/>
      <c r="W37" s="2"/>
      <c r="X37" s="2"/>
      <c r="Y37" s="2"/>
      <c r="Z37" s="10" t="s">
        <v>4905</v>
      </c>
      <c r="AA37" s="11"/>
      <c r="AB37" s="5"/>
      <c r="AC37" s="5"/>
      <c r="AD37" s="5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47" ht="15" customHeight="1">
      <c r="A38" s="6" t="s">
        <v>4939</v>
      </c>
      <c r="B38" s="6" t="s">
        <v>4940</v>
      </c>
      <c r="C38" s="137" t="s">
        <v>4941</v>
      </c>
      <c r="D38" s="141">
        <v>19.79</v>
      </c>
      <c r="E38" s="141">
        <f t="shared" si="2"/>
        <v>7.9160000000000004</v>
      </c>
      <c r="F38" s="78">
        <v>6.875</v>
      </c>
      <c r="G38" s="78">
        <v>4.25</v>
      </c>
      <c r="H38" s="78">
        <v>2.75</v>
      </c>
      <c r="I38" s="7">
        <v>0.28749999999999998</v>
      </c>
      <c r="J38" s="8">
        <v>1</v>
      </c>
      <c r="K38" s="7">
        <v>10.8</v>
      </c>
      <c r="L38" s="7">
        <v>7.3</v>
      </c>
      <c r="M38" s="7">
        <v>17.399999999999999</v>
      </c>
      <c r="N38" s="7">
        <v>0.27300000000000002</v>
      </c>
      <c r="O38" s="9">
        <f t="shared" si="5"/>
        <v>1371.816</v>
      </c>
      <c r="P38" s="8">
        <v>24</v>
      </c>
      <c r="Q38" s="7">
        <v>32.700000000000003</v>
      </c>
      <c r="R38" s="7">
        <v>31.1</v>
      </c>
      <c r="S38" s="7">
        <v>30.2</v>
      </c>
      <c r="T38" s="7">
        <v>6.7</v>
      </c>
      <c r="U38" s="9">
        <f t="shared" si="6"/>
        <v>17.773434027777778</v>
      </c>
      <c r="V38" s="2"/>
      <c r="W38" s="2"/>
      <c r="X38" s="2"/>
      <c r="Y38" s="2"/>
      <c r="Z38" s="10" t="s">
        <v>4905</v>
      </c>
      <c r="AA38" s="11"/>
      <c r="AB38" s="5"/>
      <c r="AC38" s="5"/>
      <c r="AD38" s="5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47" ht="15" customHeight="1">
      <c r="A39" s="6" t="s">
        <v>4936</v>
      </c>
      <c r="B39" s="6" t="s">
        <v>4937</v>
      </c>
      <c r="C39" s="137" t="s">
        <v>4938</v>
      </c>
      <c r="D39" s="141">
        <v>19.79</v>
      </c>
      <c r="E39" s="141">
        <f t="shared" si="2"/>
        <v>7.9160000000000004</v>
      </c>
      <c r="F39" s="78">
        <v>6.875</v>
      </c>
      <c r="G39" s="78">
        <v>4.25</v>
      </c>
      <c r="H39" s="78">
        <v>2.75</v>
      </c>
      <c r="I39" s="7">
        <v>0.28749999999999998</v>
      </c>
      <c r="J39" s="8">
        <v>1</v>
      </c>
      <c r="K39" s="7">
        <v>10.8</v>
      </c>
      <c r="L39" s="7">
        <v>7.3</v>
      </c>
      <c r="M39" s="7">
        <v>17.399999999999999</v>
      </c>
      <c r="N39" s="7">
        <v>0.27300000000000002</v>
      </c>
      <c r="O39" s="9">
        <f t="shared" si="5"/>
        <v>1371.816</v>
      </c>
      <c r="P39" s="8">
        <v>24</v>
      </c>
      <c r="Q39" s="7">
        <v>32.700000000000003</v>
      </c>
      <c r="R39" s="7">
        <v>31.1</v>
      </c>
      <c r="S39" s="7">
        <v>30.2</v>
      </c>
      <c r="T39" s="7">
        <v>6.7</v>
      </c>
      <c r="U39" s="9">
        <f t="shared" si="6"/>
        <v>17.773434027777778</v>
      </c>
      <c r="V39" s="2"/>
      <c r="W39" s="2"/>
      <c r="X39" s="2"/>
      <c r="Y39" s="2"/>
      <c r="Z39" s="10" t="s">
        <v>4905</v>
      </c>
      <c r="AA39" s="11"/>
      <c r="AB39" s="5"/>
      <c r="AC39" s="5"/>
      <c r="AD39" s="5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1:47" ht="15" customHeight="1">
      <c r="A40" s="6" t="s">
        <v>4933</v>
      </c>
      <c r="B40" s="6" t="s">
        <v>4934</v>
      </c>
      <c r="C40" s="137" t="s">
        <v>4935</v>
      </c>
      <c r="D40" s="141">
        <v>19.79</v>
      </c>
      <c r="E40" s="141">
        <f t="shared" si="2"/>
        <v>7.9160000000000004</v>
      </c>
      <c r="F40" s="78">
        <v>6.875</v>
      </c>
      <c r="G40" s="78">
        <v>4.25</v>
      </c>
      <c r="H40" s="78">
        <v>2.75</v>
      </c>
      <c r="I40" s="7">
        <v>0.28749999999999998</v>
      </c>
      <c r="J40" s="8">
        <v>1</v>
      </c>
      <c r="K40" s="7">
        <v>10.8</v>
      </c>
      <c r="L40" s="7">
        <v>7.3</v>
      </c>
      <c r="M40" s="7">
        <v>17.399999999999999</v>
      </c>
      <c r="N40" s="7">
        <v>0.27300000000000002</v>
      </c>
      <c r="O40" s="9">
        <f t="shared" si="5"/>
        <v>1371.816</v>
      </c>
      <c r="P40" s="8">
        <v>24</v>
      </c>
      <c r="Q40" s="7">
        <v>32.700000000000003</v>
      </c>
      <c r="R40" s="7">
        <v>31.1</v>
      </c>
      <c r="S40" s="7">
        <v>30.2</v>
      </c>
      <c r="T40" s="7">
        <v>6.7</v>
      </c>
      <c r="U40" s="9">
        <f t="shared" si="6"/>
        <v>17.773434027777778</v>
      </c>
      <c r="V40" s="2"/>
      <c r="W40" s="2"/>
      <c r="X40" s="2"/>
      <c r="Y40" s="2"/>
      <c r="Z40" s="10" t="s">
        <v>4905</v>
      </c>
      <c r="AA40" s="11"/>
      <c r="AB40" s="5"/>
      <c r="AC40" s="5"/>
      <c r="AD40" s="5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1:47" ht="15" customHeight="1">
      <c r="A41" s="6" t="s">
        <v>4960</v>
      </c>
      <c r="B41" s="6" t="s">
        <v>4961</v>
      </c>
      <c r="C41" s="137" t="s">
        <v>4962</v>
      </c>
      <c r="D41" s="141">
        <v>25.29</v>
      </c>
      <c r="E41" s="141">
        <f t="shared" si="2"/>
        <v>10.116</v>
      </c>
      <c r="F41" s="78">
        <v>7.125</v>
      </c>
      <c r="G41" s="78">
        <v>4.75</v>
      </c>
      <c r="H41" s="78">
        <v>2.875</v>
      </c>
      <c r="I41" s="7">
        <v>0.63749999999999996</v>
      </c>
      <c r="J41" s="8">
        <v>1</v>
      </c>
      <c r="K41" s="7">
        <v>11.9</v>
      </c>
      <c r="L41" s="7">
        <v>7.3</v>
      </c>
      <c r="M41" s="7">
        <v>17.899999999999999</v>
      </c>
      <c r="N41" s="7">
        <v>0.35199999999999998</v>
      </c>
      <c r="O41" s="9">
        <f t="shared" si="5"/>
        <v>1554.973</v>
      </c>
      <c r="P41" s="8">
        <v>24</v>
      </c>
      <c r="Q41" s="7">
        <v>50.8</v>
      </c>
      <c r="R41" s="7">
        <v>23.5</v>
      </c>
      <c r="S41" s="7">
        <v>34</v>
      </c>
      <c r="T41" s="7">
        <v>11</v>
      </c>
      <c r="U41" s="9">
        <f t="shared" si="6"/>
        <v>23.489120370370369</v>
      </c>
      <c r="V41" s="2"/>
      <c r="W41" s="2"/>
      <c r="X41" s="2"/>
      <c r="Y41" s="2"/>
      <c r="Z41" s="10" t="s">
        <v>4905</v>
      </c>
      <c r="AA41" s="11"/>
      <c r="AB41" s="5"/>
      <c r="AC41" s="5"/>
      <c r="AD41" s="5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1:47" ht="15" customHeight="1">
      <c r="A42" s="6" t="s">
        <v>4957</v>
      </c>
      <c r="B42" s="6" t="s">
        <v>4958</v>
      </c>
      <c r="C42" s="137" t="s">
        <v>4959</v>
      </c>
      <c r="D42" s="141">
        <v>25.29</v>
      </c>
      <c r="E42" s="141">
        <f t="shared" si="2"/>
        <v>10.116</v>
      </c>
      <c r="F42" s="78">
        <v>7.125</v>
      </c>
      <c r="G42" s="78">
        <v>4.75</v>
      </c>
      <c r="H42" s="78">
        <v>2.875</v>
      </c>
      <c r="I42" s="7">
        <v>0.63749999999999996</v>
      </c>
      <c r="J42" s="8">
        <v>1</v>
      </c>
      <c r="K42" s="7">
        <v>11.9</v>
      </c>
      <c r="L42" s="7">
        <v>7.3</v>
      </c>
      <c r="M42" s="7">
        <v>17.899999999999999</v>
      </c>
      <c r="N42" s="7">
        <v>0.35199999999999998</v>
      </c>
      <c r="O42" s="9">
        <f t="shared" si="5"/>
        <v>1554.973</v>
      </c>
      <c r="P42" s="8">
        <v>24</v>
      </c>
      <c r="Q42" s="7">
        <v>50.8</v>
      </c>
      <c r="R42" s="7">
        <v>23.5</v>
      </c>
      <c r="S42" s="7">
        <v>34</v>
      </c>
      <c r="T42" s="7">
        <v>11</v>
      </c>
      <c r="U42" s="9">
        <f t="shared" si="6"/>
        <v>23.489120370370369</v>
      </c>
      <c r="V42" s="2"/>
      <c r="W42" s="2"/>
      <c r="X42" s="2"/>
      <c r="Y42" s="2"/>
      <c r="Z42" s="10" t="s">
        <v>4905</v>
      </c>
      <c r="AA42" s="11"/>
      <c r="AB42" s="5"/>
      <c r="AC42" s="5"/>
      <c r="AD42" s="5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1:47" ht="15" customHeight="1">
      <c r="A43" s="6" t="s">
        <v>4954</v>
      </c>
      <c r="B43" s="6" t="s">
        <v>4955</v>
      </c>
      <c r="C43" s="137" t="s">
        <v>4956</v>
      </c>
      <c r="D43" s="141">
        <v>25.29</v>
      </c>
      <c r="E43" s="141">
        <f t="shared" si="2"/>
        <v>10.116</v>
      </c>
      <c r="F43" s="78">
        <v>7.125</v>
      </c>
      <c r="G43" s="78">
        <v>4.75</v>
      </c>
      <c r="H43" s="78">
        <v>2.875</v>
      </c>
      <c r="I43" s="7">
        <v>0.63749999999999996</v>
      </c>
      <c r="J43" s="8">
        <v>1</v>
      </c>
      <c r="K43" s="7">
        <v>11.9</v>
      </c>
      <c r="L43" s="7">
        <v>7.3</v>
      </c>
      <c r="M43" s="7">
        <v>17.899999999999999</v>
      </c>
      <c r="N43" s="7">
        <v>0.35199999999999998</v>
      </c>
      <c r="O43" s="9">
        <f t="shared" si="5"/>
        <v>1554.973</v>
      </c>
      <c r="P43" s="8">
        <v>24</v>
      </c>
      <c r="Q43" s="7">
        <v>50.8</v>
      </c>
      <c r="R43" s="7">
        <v>23.5</v>
      </c>
      <c r="S43" s="7">
        <v>34</v>
      </c>
      <c r="T43" s="7">
        <v>11</v>
      </c>
      <c r="U43" s="9">
        <f t="shared" si="6"/>
        <v>23.489120370370369</v>
      </c>
      <c r="V43" s="2"/>
      <c r="W43" s="2"/>
      <c r="X43" s="2"/>
      <c r="Y43" s="2"/>
      <c r="Z43" s="10" t="s">
        <v>4905</v>
      </c>
      <c r="AA43" s="11"/>
      <c r="AB43" s="5"/>
      <c r="AC43" s="5"/>
      <c r="AD43" s="5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1:47" ht="15" customHeight="1">
      <c r="A44" s="6" t="s">
        <v>4951</v>
      </c>
      <c r="B44" s="6" t="s">
        <v>4952</v>
      </c>
      <c r="C44" s="137" t="s">
        <v>4953</v>
      </c>
      <c r="D44" s="141">
        <v>25.29</v>
      </c>
      <c r="E44" s="141">
        <f t="shared" si="2"/>
        <v>10.116</v>
      </c>
      <c r="F44" s="78">
        <v>7.125</v>
      </c>
      <c r="G44" s="78">
        <v>4.75</v>
      </c>
      <c r="H44" s="78">
        <v>2.875</v>
      </c>
      <c r="I44" s="7">
        <v>0.63749999999999996</v>
      </c>
      <c r="J44" s="8">
        <v>1</v>
      </c>
      <c r="K44" s="7">
        <v>11.9</v>
      </c>
      <c r="L44" s="7">
        <v>7.3</v>
      </c>
      <c r="M44" s="7">
        <v>17.899999999999999</v>
      </c>
      <c r="N44" s="7">
        <v>0.35199999999999998</v>
      </c>
      <c r="O44" s="9">
        <f t="shared" si="5"/>
        <v>1554.973</v>
      </c>
      <c r="P44" s="8">
        <v>24</v>
      </c>
      <c r="Q44" s="7">
        <v>50.8</v>
      </c>
      <c r="R44" s="7">
        <v>23.5</v>
      </c>
      <c r="S44" s="7">
        <v>34</v>
      </c>
      <c r="T44" s="7">
        <v>11</v>
      </c>
      <c r="U44" s="9">
        <f t="shared" si="6"/>
        <v>23.489120370370369</v>
      </c>
      <c r="V44" s="2"/>
      <c r="W44" s="2"/>
      <c r="X44" s="2"/>
      <c r="Y44" s="2"/>
      <c r="Z44" s="10" t="s">
        <v>4905</v>
      </c>
      <c r="AA44" s="11"/>
      <c r="AB44" s="5"/>
      <c r="AC44" s="5"/>
      <c r="AD44" s="5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1:47" ht="15" customHeight="1">
      <c r="A45" s="6" t="s">
        <v>4975</v>
      </c>
      <c r="B45" s="6" t="s">
        <v>4976</v>
      </c>
      <c r="C45" s="137" t="s">
        <v>4977</v>
      </c>
      <c r="D45" s="141">
        <v>31.89</v>
      </c>
      <c r="E45" s="141">
        <f t="shared" si="2"/>
        <v>12.756</v>
      </c>
      <c r="F45" s="78">
        <v>7.75</v>
      </c>
      <c r="G45" s="78">
        <v>4.8125</v>
      </c>
      <c r="H45" s="78">
        <v>3</v>
      </c>
      <c r="I45" s="7">
        <v>1.10625</v>
      </c>
      <c r="J45" s="8">
        <v>1</v>
      </c>
      <c r="K45" s="7">
        <v>12.2</v>
      </c>
      <c r="L45" s="7">
        <v>7.5</v>
      </c>
      <c r="M45" s="7">
        <v>19.5</v>
      </c>
      <c r="N45" s="7">
        <v>0.51500000000000001</v>
      </c>
      <c r="O45" s="9">
        <f t="shared" si="5"/>
        <v>1784.25</v>
      </c>
      <c r="P45" s="8">
        <v>18</v>
      </c>
      <c r="Q45" s="7">
        <v>54</v>
      </c>
      <c r="R45" s="7">
        <v>24.8</v>
      </c>
      <c r="S45" s="7">
        <v>27.3</v>
      </c>
      <c r="T45" s="7">
        <v>10.5</v>
      </c>
      <c r="U45" s="9">
        <f t="shared" si="6"/>
        <v>21.157500000000002</v>
      </c>
      <c r="V45" s="2"/>
      <c r="W45" s="2"/>
      <c r="X45" s="2"/>
      <c r="Y45" s="2"/>
      <c r="Z45" s="10" t="s">
        <v>4905</v>
      </c>
      <c r="AA45" s="11"/>
      <c r="AB45" s="5"/>
      <c r="AC45" s="5"/>
      <c r="AD45" s="5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1:47" ht="15" customHeight="1">
      <c r="A46" s="6" t="s">
        <v>4972</v>
      </c>
      <c r="B46" s="6" t="s">
        <v>4973</v>
      </c>
      <c r="C46" s="137" t="s">
        <v>4974</v>
      </c>
      <c r="D46" s="141">
        <v>31.89</v>
      </c>
      <c r="E46" s="141">
        <f t="shared" si="2"/>
        <v>12.756</v>
      </c>
      <c r="F46" s="78">
        <v>7.75</v>
      </c>
      <c r="G46" s="78">
        <v>4.8125</v>
      </c>
      <c r="H46" s="78">
        <v>3</v>
      </c>
      <c r="I46" s="7">
        <v>1.10625</v>
      </c>
      <c r="J46" s="8">
        <v>1</v>
      </c>
      <c r="K46" s="7">
        <v>12.2</v>
      </c>
      <c r="L46" s="7">
        <v>7.5</v>
      </c>
      <c r="M46" s="7">
        <v>19.5</v>
      </c>
      <c r="N46" s="7">
        <v>0.51500000000000001</v>
      </c>
      <c r="O46" s="9">
        <f t="shared" si="0"/>
        <v>1784.25</v>
      </c>
      <c r="P46" s="8">
        <v>18</v>
      </c>
      <c r="Q46" s="7">
        <v>54</v>
      </c>
      <c r="R46" s="7">
        <v>24.8</v>
      </c>
      <c r="S46" s="7">
        <v>27.3</v>
      </c>
      <c r="T46" s="7">
        <v>10.5</v>
      </c>
      <c r="U46" s="9">
        <f t="shared" si="1"/>
        <v>21.157500000000002</v>
      </c>
      <c r="V46" s="2"/>
      <c r="W46" s="2"/>
      <c r="X46" s="2"/>
      <c r="Y46" s="2"/>
      <c r="Z46" s="10" t="s">
        <v>4905</v>
      </c>
      <c r="AA46" s="11"/>
      <c r="AB46" s="5"/>
      <c r="AC46" s="5"/>
      <c r="AD46" s="5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1:47" ht="15" customHeight="1">
      <c r="A47" s="6" t="s">
        <v>4969</v>
      </c>
      <c r="B47" s="6" t="s">
        <v>4970</v>
      </c>
      <c r="C47" s="137" t="s">
        <v>4971</v>
      </c>
      <c r="D47" s="141">
        <v>31.89</v>
      </c>
      <c r="E47" s="141">
        <f t="shared" si="2"/>
        <v>12.756</v>
      </c>
      <c r="F47" s="78">
        <v>7.75</v>
      </c>
      <c r="G47" s="78">
        <v>4.8125</v>
      </c>
      <c r="H47" s="78">
        <v>3</v>
      </c>
      <c r="I47" s="7">
        <v>1.10625</v>
      </c>
      <c r="J47" s="8">
        <v>1</v>
      </c>
      <c r="K47" s="7">
        <v>12.2</v>
      </c>
      <c r="L47" s="7">
        <v>7.5</v>
      </c>
      <c r="M47" s="7">
        <v>19.5</v>
      </c>
      <c r="N47" s="7">
        <v>0.51500000000000001</v>
      </c>
      <c r="O47" s="9">
        <f>K47*L47*M47</f>
        <v>1784.25</v>
      </c>
      <c r="P47" s="8">
        <v>18</v>
      </c>
      <c r="Q47" s="7">
        <v>54</v>
      </c>
      <c r="R47" s="7">
        <v>24.8</v>
      </c>
      <c r="S47" s="7">
        <v>27.3</v>
      </c>
      <c r="T47" s="7">
        <v>10.5</v>
      </c>
      <c r="U47" s="9">
        <f>Q47*R47*S47/1728</f>
        <v>21.157500000000002</v>
      </c>
      <c r="V47" s="2"/>
      <c r="W47" s="2"/>
      <c r="X47" s="2"/>
      <c r="Y47" s="2"/>
      <c r="Z47" s="10" t="s">
        <v>4905</v>
      </c>
      <c r="AA47" s="11"/>
      <c r="AB47" s="5"/>
      <c r="AC47" s="5"/>
      <c r="AD47" s="5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47" ht="15" customHeight="1">
      <c r="A48" s="6" t="s">
        <v>4966</v>
      </c>
      <c r="B48" s="6" t="s">
        <v>4967</v>
      </c>
      <c r="C48" s="137" t="s">
        <v>4968</v>
      </c>
      <c r="D48" s="141">
        <v>31.89</v>
      </c>
      <c r="E48" s="141">
        <f t="shared" si="2"/>
        <v>12.756</v>
      </c>
      <c r="F48" s="78">
        <v>7.75</v>
      </c>
      <c r="G48" s="78">
        <v>4.8125</v>
      </c>
      <c r="H48" s="78">
        <v>3</v>
      </c>
      <c r="I48" s="7">
        <v>1.10625</v>
      </c>
      <c r="J48" s="8">
        <v>1</v>
      </c>
      <c r="K48" s="7">
        <v>12.2</v>
      </c>
      <c r="L48" s="7">
        <v>7.5</v>
      </c>
      <c r="M48" s="7">
        <v>19.5</v>
      </c>
      <c r="N48" s="7">
        <v>0.51500000000000001</v>
      </c>
      <c r="O48" s="9">
        <f>K48*L48*M48</f>
        <v>1784.25</v>
      </c>
      <c r="P48" s="8">
        <v>18</v>
      </c>
      <c r="Q48" s="7">
        <v>54</v>
      </c>
      <c r="R48" s="7">
        <v>24.8</v>
      </c>
      <c r="S48" s="7">
        <v>27.3</v>
      </c>
      <c r="T48" s="7">
        <v>10.5</v>
      </c>
      <c r="U48" s="9">
        <f>Q48*R48*S48/1728</f>
        <v>21.157500000000002</v>
      </c>
      <c r="V48" s="2"/>
      <c r="W48" s="2"/>
      <c r="X48" s="2"/>
      <c r="Y48" s="2"/>
      <c r="Z48" s="10" t="s">
        <v>4905</v>
      </c>
      <c r="AA48" s="11"/>
      <c r="AB48" s="5"/>
      <c r="AC48" s="5"/>
      <c r="AD48" s="5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ht="15" customHeight="1">
      <c r="A49" s="6" t="s">
        <v>4963</v>
      </c>
      <c r="B49" s="6" t="s">
        <v>4964</v>
      </c>
      <c r="C49" s="137" t="s">
        <v>4965</v>
      </c>
      <c r="D49" s="141">
        <v>31.89</v>
      </c>
      <c r="E49" s="141">
        <f t="shared" si="2"/>
        <v>12.756</v>
      </c>
      <c r="F49" s="78">
        <v>7.75</v>
      </c>
      <c r="G49" s="78">
        <v>4.8125</v>
      </c>
      <c r="H49" s="78">
        <v>3</v>
      </c>
      <c r="I49" s="7">
        <v>1.10625</v>
      </c>
      <c r="J49" s="8">
        <v>1</v>
      </c>
      <c r="K49" s="7">
        <v>12.2</v>
      </c>
      <c r="L49" s="7">
        <v>7.5</v>
      </c>
      <c r="M49" s="7">
        <v>19.5</v>
      </c>
      <c r="N49" s="7">
        <v>0.51500000000000001</v>
      </c>
      <c r="O49" s="9">
        <f>K49*L49*M49</f>
        <v>1784.25</v>
      </c>
      <c r="P49" s="8">
        <v>18</v>
      </c>
      <c r="Q49" s="7">
        <v>54</v>
      </c>
      <c r="R49" s="7">
        <v>24.8</v>
      </c>
      <c r="S49" s="7">
        <v>27.3</v>
      </c>
      <c r="T49" s="7">
        <v>10.5</v>
      </c>
      <c r="U49" s="9">
        <f>Q49*R49*S49/1728</f>
        <v>21.157500000000002</v>
      </c>
      <c r="V49" s="2"/>
      <c r="W49" s="2"/>
      <c r="X49" s="2"/>
      <c r="Y49" s="2"/>
      <c r="Z49" s="10" t="s">
        <v>4905</v>
      </c>
      <c r="AA49" s="11"/>
      <c r="AB49" s="5"/>
      <c r="AC49" s="5"/>
      <c r="AD49" s="5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ht="15" customHeight="1">
      <c r="A50" s="6" t="s">
        <v>4984</v>
      </c>
      <c r="B50" s="6" t="s">
        <v>4985</v>
      </c>
      <c r="C50" s="137" t="s">
        <v>4986</v>
      </c>
      <c r="D50" s="141">
        <v>34.090000000000003</v>
      </c>
      <c r="E50" s="141">
        <f t="shared" si="2"/>
        <v>13.636000000000003</v>
      </c>
      <c r="F50" s="78">
        <v>8.875</v>
      </c>
      <c r="G50" s="78">
        <v>5.875</v>
      </c>
      <c r="H50" s="78">
        <v>3.375</v>
      </c>
      <c r="I50" s="7">
        <v>1.5625</v>
      </c>
      <c r="J50" s="8">
        <v>1</v>
      </c>
      <c r="K50" s="7">
        <v>14.9</v>
      </c>
      <c r="L50" s="7">
        <v>9</v>
      </c>
      <c r="M50" s="7">
        <v>22.5</v>
      </c>
      <c r="N50" s="7">
        <v>0.70099999999999996</v>
      </c>
      <c r="O50" s="9">
        <f t="shared" si="0"/>
        <v>3017.25</v>
      </c>
      <c r="P50" s="8">
        <v>12</v>
      </c>
      <c r="Q50" s="7">
        <v>43.2</v>
      </c>
      <c r="R50" s="7">
        <v>30.5</v>
      </c>
      <c r="S50" s="7">
        <v>27.9</v>
      </c>
      <c r="T50" s="7">
        <v>8.6999999999999993</v>
      </c>
      <c r="U50" s="9">
        <f t="shared" si="1"/>
        <v>21.27375</v>
      </c>
      <c r="V50" s="2"/>
      <c r="W50" s="2"/>
      <c r="X50" s="2"/>
      <c r="Y50" s="2"/>
      <c r="Z50" s="10" t="s">
        <v>4905</v>
      </c>
    </row>
    <row r="51" spans="1:47" ht="15" customHeight="1">
      <c r="A51" s="6" t="s">
        <v>4981</v>
      </c>
      <c r="B51" s="6" t="s">
        <v>4982</v>
      </c>
      <c r="C51" s="137" t="s">
        <v>4983</v>
      </c>
      <c r="D51" s="141">
        <v>34.090000000000003</v>
      </c>
      <c r="E51" s="141">
        <f t="shared" si="2"/>
        <v>13.636000000000003</v>
      </c>
      <c r="F51" s="78">
        <v>8.875</v>
      </c>
      <c r="G51" s="78">
        <v>5.875</v>
      </c>
      <c r="H51" s="78">
        <v>3.375</v>
      </c>
      <c r="I51" s="7">
        <v>1.5625</v>
      </c>
      <c r="J51" s="8">
        <v>1</v>
      </c>
      <c r="K51" s="7">
        <v>14.9</v>
      </c>
      <c r="L51" s="7">
        <v>9</v>
      </c>
      <c r="M51" s="7">
        <v>22.5</v>
      </c>
      <c r="N51" s="7">
        <v>0.70099999999999996</v>
      </c>
      <c r="O51" s="9">
        <f>K51*L51*M51</f>
        <v>3017.25</v>
      </c>
      <c r="P51" s="8">
        <v>12</v>
      </c>
      <c r="Q51" s="7">
        <v>43.2</v>
      </c>
      <c r="R51" s="7">
        <v>30.5</v>
      </c>
      <c r="S51" s="7">
        <v>27.9</v>
      </c>
      <c r="T51" s="7">
        <v>8.6999999999999993</v>
      </c>
      <c r="U51" s="9">
        <f>Q51*R51*S51/1728</f>
        <v>21.27375</v>
      </c>
      <c r="V51" s="2"/>
      <c r="W51" s="2"/>
      <c r="X51" s="2"/>
      <c r="Y51" s="2"/>
      <c r="Z51" s="10" t="s">
        <v>4905</v>
      </c>
      <c r="AA51" s="11"/>
      <c r="AB51" s="5"/>
      <c r="AC51" s="5"/>
      <c r="AD51" s="5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 ht="15" customHeight="1">
      <c r="A52" s="6" t="s">
        <v>4978</v>
      </c>
      <c r="B52" s="6" t="s">
        <v>4979</v>
      </c>
      <c r="C52" s="137" t="s">
        <v>4980</v>
      </c>
      <c r="D52" s="141">
        <v>34.090000000000003</v>
      </c>
      <c r="E52" s="141">
        <f t="shared" si="2"/>
        <v>13.636000000000003</v>
      </c>
      <c r="F52" s="78">
        <v>8.875</v>
      </c>
      <c r="G52" s="78">
        <v>5.875</v>
      </c>
      <c r="H52" s="78">
        <v>3.375</v>
      </c>
      <c r="I52" s="7">
        <v>1.5625</v>
      </c>
      <c r="J52" s="8">
        <v>1</v>
      </c>
      <c r="K52" s="7">
        <v>14.9</v>
      </c>
      <c r="L52" s="7">
        <v>9</v>
      </c>
      <c r="M52" s="7">
        <v>22.5</v>
      </c>
      <c r="N52" s="7">
        <v>0.70099999999999996</v>
      </c>
      <c r="O52" s="9">
        <f>K52*L52*M52</f>
        <v>3017.25</v>
      </c>
      <c r="P52" s="8">
        <v>12</v>
      </c>
      <c r="Q52" s="7">
        <v>43.2</v>
      </c>
      <c r="R52" s="7">
        <v>30.5</v>
      </c>
      <c r="S52" s="7">
        <v>27.9</v>
      </c>
      <c r="T52" s="7">
        <v>8.6999999999999993</v>
      </c>
      <c r="U52" s="9">
        <f>Q52*R52*S52/1728</f>
        <v>21.27375</v>
      </c>
      <c r="V52" s="2"/>
      <c r="W52" s="2"/>
      <c r="X52" s="2"/>
      <c r="Y52" s="2"/>
      <c r="Z52" s="10" t="s">
        <v>4905</v>
      </c>
      <c r="AA52" s="11"/>
      <c r="AB52" s="5"/>
      <c r="AC52" s="5"/>
      <c r="AD52" s="5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</sheetData>
  <autoFilter ref="A2:AU2" xr:uid="{00000000-0001-0000-0600-000000000000}"/>
  <mergeCells count="5">
    <mergeCell ref="F1:I1"/>
    <mergeCell ref="J1:O1"/>
    <mergeCell ref="P1:U1"/>
    <mergeCell ref="V1:Y1"/>
    <mergeCell ref="A1:C1"/>
  </mergeCells>
  <phoneticPr fontId="10" type="noConversion"/>
  <pageMargins left="0.7" right="0.7" top="0.75" bottom="0.75" header="0.3" footer="0.3"/>
  <pageSetup scale="30" orientation="landscape" horizontalDpi="1200" verticalDpi="1200" r:id="rId1"/>
  <colBreaks count="1" manualBreakCount="1">
    <brk id="2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1000"/>
  <sheetViews>
    <sheetView showGridLines="0" workbookViewId="0"/>
  </sheetViews>
  <sheetFormatPr defaultColWidth="12.75" defaultRowHeight="15" customHeight="1"/>
  <cols>
    <col min="1" max="5" width="8.75" customWidth="1"/>
  </cols>
  <sheetData>
    <row r="1" spans="1:16" ht="12.75" customHeight="1">
      <c r="A1" s="17"/>
      <c r="B1" s="18"/>
      <c r="C1" s="18"/>
      <c r="D1" s="18"/>
      <c r="E1" s="19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2.75" customHeight="1">
      <c r="A2" s="20"/>
      <c r="B2" s="21"/>
      <c r="C2" s="21"/>
      <c r="D2" s="21"/>
      <c r="E2" s="22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.75" customHeight="1">
      <c r="A3" s="20"/>
      <c r="B3" s="21"/>
      <c r="C3" s="21"/>
      <c r="D3" s="21"/>
      <c r="E3" s="22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2.75" customHeight="1">
      <c r="A4" s="20"/>
      <c r="B4" s="21"/>
      <c r="C4" s="21"/>
      <c r="D4" s="21"/>
      <c r="E4" s="22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2.75" customHeight="1">
      <c r="A5" s="20"/>
      <c r="B5" s="21"/>
      <c r="C5" s="21"/>
      <c r="D5" s="21"/>
      <c r="E5" s="22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2.75" customHeight="1">
      <c r="A6" s="20"/>
      <c r="B6" s="21"/>
      <c r="C6" s="21"/>
      <c r="D6" s="21"/>
      <c r="E6" s="22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2.75" customHeight="1">
      <c r="A7" s="20"/>
      <c r="B7" s="21"/>
      <c r="C7" s="21"/>
      <c r="D7" s="21"/>
      <c r="E7" s="22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2.75" customHeight="1">
      <c r="A8" s="20"/>
      <c r="B8" s="21"/>
      <c r="C8" s="21"/>
      <c r="D8" s="21"/>
      <c r="E8" s="22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2.75" customHeight="1">
      <c r="A9" s="20"/>
      <c r="B9" s="21"/>
      <c r="C9" s="21"/>
      <c r="D9" s="21"/>
      <c r="E9" s="22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12.75" customHeight="1">
      <c r="A10" s="20"/>
      <c r="B10" s="21"/>
      <c r="C10" s="21"/>
      <c r="D10" s="21"/>
      <c r="E10" s="2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2.75" customHeight="1">
      <c r="A11" s="20"/>
      <c r="B11" s="21"/>
      <c r="C11" s="21"/>
      <c r="D11" s="21"/>
      <c r="E11" s="2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2.75" customHeight="1">
      <c r="A12" s="20"/>
      <c r="B12" s="21"/>
      <c r="C12" s="21"/>
      <c r="D12" s="21"/>
      <c r="E12" s="2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2.75" customHeight="1">
      <c r="A13" s="20"/>
      <c r="B13" s="21"/>
      <c r="C13" s="21"/>
      <c r="D13" s="21"/>
      <c r="E13" s="2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12.75" customHeight="1">
      <c r="A14" s="20"/>
      <c r="B14" s="21"/>
      <c r="C14" s="21"/>
      <c r="D14" s="21"/>
      <c r="E14" s="2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2.75" customHeight="1">
      <c r="A15" s="20"/>
      <c r="B15" s="21"/>
      <c r="C15" s="21"/>
      <c r="D15" s="21"/>
      <c r="E15" s="2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2.75" customHeight="1">
      <c r="A16" s="20"/>
      <c r="B16" s="21"/>
      <c r="C16" s="21"/>
      <c r="D16" s="21"/>
      <c r="E16" s="2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12.75" customHeight="1">
      <c r="A17" s="20"/>
      <c r="B17" s="21"/>
      <c r="C17" s="21"/>
      <c r="D17" s="21"/>
      <c r="E17" s="2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12.75" customHeight="1">
      <c r="A18" s="20"/>
      <c r="B18" s="21"/>
      <c r="C18" s="21"/>
      <c r="D18" s="21"/>
      <c r="E18" s="2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2.75" customHeight="1">
      <c r="A19" s="20"/>
      <c r="B19" s="21"/>
      <c r="C19" s="21"/>
      <c r="D19" s="21"/>
      <c r="E19" s="2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2.75" customHeight="1">
      <c r="A20" s="20"/>
      <c r="B20" s="21"/>
      <c r="C20" s="21"/>
      <c r="D20" s="21"/>
      <c r="E20" s="2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12.75" customHeight="1">
      <c r="A21" s="20"/>
      <c r="B21" s="21"/>
      <c r="C21" s="21"/>
      <c r="D21" s="21"/>
      <c r="E21" s="2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12.75" customHeight="1">
      <c r="A22" s="20"/>
      <c r="B22" s="21"/>
      <c r="C22" s="21"/>
      <c r="D22" s="21"/>
      <c r="E22" s="2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12.75" customHeight="1">
      <c r="A23" s="20"/>
      <c r="B23" s="21"/>
      <c r="C23" s="21"/>
      <c r="D23" s="21"/>
      <c r="E23" s="2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12.75" customHeight="1">
      <c r="A24" s="20"/>
      <c r="B24" s="21"/>
      <c r="C24" s="21"/>
      <c r="D24" s="21"/>
      <c r="E24" s="2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12.75" customHeight="1">
      <c r="A25" s="20"/>
      <c r="B25" s="21"/>
      <c r="C25" s="21"/>
      <c r="D25" s="21"/>
      <c r="E25" s="2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12.75" customHeight="1">
      <c r="A26" s="20"/>
      <c r="B26" s="21"/>
      <c r="C26" s="21"/>
      <c r="D26" s="21"/>
      <c r="E26" s="2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2.75" customHeight="1">
      <c r="A27" s="20"/>
      <c r="B27" s="21"/>
      <c r="C27" s="21"/>
      <c r="D27" s="21"/>
      <c r="E27" s="2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2.75" customHeight="1">
      <c r="A28" s="20"/>
      <c r="B28" s="21"/>
      <c r="C28" s="21"/>
      <c r="D28" s="21"/>
      <c r="E28" s="2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2.75" customHeight="1">
      <c r="A29" s="20"/>
      <c r="B29" s="21"/>
      <c r="C29" s="21"/>
      <c r="D29" s="21"/>
      <c r="E29" s="2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2.75" customHeight="1">
      <c r="A30" s="20"/>
      <c r="B30" s="21"/>
      <c r="C30" s="21"/>
      <c r="D30" s="21"/>
      <c r="E30" s="2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12.75" customHeight="1">
      <c r="A31" s="20"/>
      <c r="B31" s="21"/>
      <c r="C31" s="21"/>
      <c r="D31" s="21"/>
      <c r="E31" s="2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12.75" customHeight="1">
      <c r="A32" s="20"/>
      <c r="B32" s="21"/>
      <c r="C32" s="21"/>
      <c r="D32" s="21"/>
      <c r="E32" s="2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2.75" customHeight="1">
      <c r="A33" s="20"/>
      <c r="B33" s="21"/>
      <c r="C33" s="21"/>
      <c r="D33" s="21"/>
      <c r="E33" s="2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2.75" customHeight="1">
      <c r="A34" s="20"/>
      <c r="B34" s="21"/>
      <c r="C34" s="21"/>
      <c r="D34" s="21"/>
      <c r="E34" s="2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2.75" customHeight="1">
      <c r="A35" s="20"/>
      <c r="B35" s="21"/>
      <c r="C35" s="21"/>
      <c r="D35" s="21"/>
      <c r="E35" s="2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2.75" customHeight="1">
      <c r="A36" s="20"/>
      <c r="B36" s="21"/>
      <c r="C36" s="21"/>
      <c r="D36" s="21"/>
      <c r="E36" s="2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2.75" customHeight="1">
      <c r="A37" s="20"/>
      <c r="B37" s="21"/>
      <c r="C37" s="21"/>
      <c r="D37" s="21"/>
      <c r="E37" s="2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2.75" customHeight="1">
      <c r="A38" s="20"/>
      <c r="B38" s="21"/>
      <c r="C38" s="21"/>
      <c r="D38" s="21"/>
      <c r="E38" s="2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2.75" customHeight="1">
      <c r="A39" s="20"/>
      <c r="B39" s="21"/>
      <c r="C39" s="21"/>
      <c r="D39" s="21"/>
      <c r="E39" s="2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2.75" customHeight="1">
      <c r="A40" s="20"/>
      <c r="B40" s="21"/>
      <c r="C40" s="21"/>
      <c r="D40" s="21"/>
      <c r="E40" s="2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2.75" customHeight="1">
      <c r="A41" s="20"/>
      <c r="B41" s="21"/>
      <c r="C41" s="21"/>
      <c r="D41" s="21"/>
      <c r="E41" s="2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2.75" customHeight="1">
      <c r="A42" s="20"/>
      <c r="B42" s="21"/>
      <c r="C42" s="21"/>
      <c r="D42" s="21"/>
      <c r="E42" s="2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12.75" customHeight="1">
      <c r="A43" s="20"/>
      <c r="B43" s="21"/>
      <c r="C43" s="21"/>
      <c r="D43" s="21"/>
      <c r="E43" s="2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2.75" customHeight="1">
      <c r="A44" s="20"/>
      <c r="B44" s="21"/>
      <c r="C44" s="21"/>
      <c r="D44" s="21"/>
      <c r="E44" s="2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12.75" customHeight="1">
      <c r="A45" s="20"/>
      <c r="B45" s="21"/>
      <c r="C45" s="21"/>
      <c r="D45" s="21"/>
      <c r="E45" s="2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2.75" customHeight="1">
      <c r="A46" s="20"/>
      <c r="B46" s="21"/>
      <c r="C46" s="21"/>
      <c r="D46" s="21"/>
      <c r="E46" s="2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2.75" customHeight="1">
      <c r="A47" s="20"/>
      <c r="B47" s="21"/>
      <c r="C47" s="21"/>
      <c r="D47" s="21"/>
      <c r="E47" s="2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2.75" customHeight="1">
      <c r="A48" s="20"/>
      <c r="B48" s="21"/>
      <c r="C48" s="21"/>
      <c r="D48" s="21"/>
      <c r="E48" s="2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2.75" customHeight="1">
      <c r="A49" s="20"/>
      <c r="B49" s="21"/>
      <c r="C49" s="21"/>
      <c r="D49" s="21"/>
      <c r="E49" s="2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2.75" customHeight="1">
      <c r="A50" s="20"/>
      <c r="B50" s="21"/>
      <c r="C50" s="21"/>
      <c r="D50" s="21"/>
      <c r="E50" s="2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2.75" customHeight="1">
      <c r="A51" s="20"/>
      <c r="B51" s="21"/>
      <c r="C51" s="21"/>
      <c r="D51" s="21"/>
      <c r="E51" s="2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12.75" customHeight="1">
      <c r="A52" s="20"/>
      <c r="B52" s="21"/>
      <c r="C52" s="21"/>
      <c r="D52" s="21"/>
      <c r="E52" s="2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2.75" customHeight="1">
      <c r="A53" s="20"/>
      <c r="B53" s="21"/>
      <c r="C53" s="21"/>
      <c r="D53" s="21"/>
      <c r="E53" s="2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2.75" customHeight="1">
      <c r="A54" s="20"/>
      <c r="B54" s="21"/>
      <c r="C54" s="21"/>
      <c r="D54" s="21"/>
      <c r="E54" s="2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2.75" customHeight="1">
      <c r="A55" s="20"/>
      <c r="B55" s="21"/>
      <c r="C55" s="21"/>
      <c r="D55" s="21"/>
      <c r="E55" s="2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12.75" customHeight="1">
      <c r="A56" s="20"/>
      <c r="B56" s="21"/>
      <c r="C56" s="21"/>
      <c r="D56" s="21"/>
      <c r="E56" s="2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12.75" customHeight="1">
      <c r="A57" s="20"/>
      <c r="B57" s="21"/>
      <c r="C57" s="21"/>
      <c r="D57" s="21"/>
      <c r="E57" s="2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2.75" customHeight="1">
      <c r="A58" s="20"/>
      <c r="B58" s="21"/>
      <c r="C58" s="21"/>
      <c r="D58" s="21"/>
      <c r="E58" s="2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12.75" customHeight="1">
      <c r="A59" s="20"/>
      <c r="B59" s="21"/>
      <c r="C59" s="21"/>
      <c r="D59" s="21"/>
      <c r="E59" s="2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2.75" customHeight="1">
      <c r="A60" s="21"/>
      <c r="B60" s="21"/>
      <c r="C60" s="21"/>
      <c r="D60" s="21"/>
      <c r="E60" s="2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2.75" customHeight="1">
      <c r="A61" s="21"/>
      <c r="B61" s="21"/>
      <c r="C61" s="21"/>
      <c r="D61" s="21"/>
      <c r="E61" s="2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12.75" customHeight="1">
      <c r="A62" s="21"/>
      <c r="B62" s="21"/>
      <c r="C62" s="21"/>
      <c r="D62" s="21"/>
      <c r="E62" s="2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2.75" customHeight="1">
      <c r="A63" s="21"/>
      <c r="B63" s="21"/>
      <c r="C63" s="21"/>
      <c r="D63" s="21"/>
      <c r="E63" s="2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2.75" customHeight="1">
      <c r="A64" s="21"/>
      <c r="B64" s="21"/>
      <c r="C64" s="21"/>
      <c r="D64" s="21"/>
      <c r="E64" s="2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2.75" customHeight="1">
      <c r="A65" s="21"/>
      <c r="B65" s="21"/>
      <c r="C65" s="21"/>
      <c r="D65" s="21"/>
      <c r="E65" s="2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2.75" customHeight="1">
      <c r="A66" s="21"/>
      <c r="B66" s="21"/>
      <c r="C66" s="21"/>
      <c r="D66" s="21"/>
      <c r="E66" s="2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2.75" customHeight="1">
      <c r="A67" s="21"/>
      <c r="B67" s="21"/>
      <c r="C67" s="21"/>
      <c r="D67" s="21"/>
      <c r="E67" s="2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2.75" customHeight="1">
      <c r="A68" s="21"/>
      <c r="B68" s="21"/>
      <c r="C68" s="21"/>
      <c r="D68" s="21"/>
      <c r="E68" s="2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2.75" customHeight="1">
      <c r="A69" s="23"/>
      <c r="B69" s="23"/>
      <c r="C69" s="23"/>
      <c r="D69" s="23"/>
      <c r="E69" s="2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</sheetData>
  <pageMargins left="0.7" right="0.7" top="0.75" bottom="0.75" header="0" footer="0"/>
  <pageSetup orientation="portrait"/>
  <headerFooter>
    <oddFooter>&amp;C000000000000&amp;P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a10316-17a9-404a-a125-08740a44bc14" xsi:nil="true"/>
    <lcf76f155ced4ddcb4097134ff3c332f xmlns="20d1839a-82c2-41e1-8737-5452679c1de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84461F784F094BA50813379F46E761" ma:contentTypeVersion="14" ma:contentTypeDescription="Create a new document." ma:contentTypeScope="" ma:versionID="4ecd1920c2e84f8e9dc479643ab6f026">
  <xsd:schema xmlns:xsd="http://www.w3.org/2001/XMLSchema" xmlns:xs="http://www.w3.org/2001/XMLSchema" xmlns:p="http://schemas.microsoft.com/office/2006/metadata/properties" xmlns:ns2="20d1839a-82c2-41e1-8737-5452679c1dee" xmlns:ns3="9fa10316-17a9-404a-a125-08740a44bc14" targetNamespace="http://schemas.microsoft.com/office/2006/metadata/properties" ma:root="true" ma:fieldsID="04303d3c249228ee9832238f5e526a48" ns2:_="" ns3:_="">
    <xsd:import namespace="20d1839a-82c2-41e1-8737-5452679c1dee"/>
    <xsd:import namespace="9fa10316-17a9-404a-a125-08740a44bc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1839a-82c2-41e1-8737-5452679c1d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59c4f05-382d-4f32-95ba-7aae1a8e43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10316-17a9-404a-a125-08740a44bc1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e812bb9-8513-47cc-90fc-a429800edb67}" ma:internalName="TaxCatchAll" ma:showField="CatchAllData" ma:web="9fa10316-17a9-404a-a125-08740a44bc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0A963A-D67D-4BA9-801C-CA0D6A8AAC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86D913-0C3F-46CE-BC9D-F3A6E9529E68}">
  <ds:schemaRefs>
    <ds:schemaRef ds:uri="http://schemas.microsoft.com/office/2006/metadata/properties"/>
    <ds:schemaRef ds:uri="http://schemas.microsoft.com/office/infopath/2007/PartnerControls"/>
    <ds:schemaRef ds:uri="9fa10316-17a9-404a-a125-08740a44bc14"/>
    <ds:schemaRef ds:uri="20d1839a-82c2-41e1-8737-5452679c1dee"/>
  </ds:schemaRefs>
</ds:datastoreItem>
</file>

<file path=customXml/itemProps3.xml><?xml version="1.0" encoding="utf-8"?>
<ds:datastoreItem xmlns:ds="http://schemas.openxmlformats.org/officeDocument/2006/customXml" ds:itemID="{175D2B08-90D4-4089-A378-22EFE53978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1839a-82c2-41e1-8737-5452679c1dee"/>
    <ds:schemaRef ds:uri="9fa10316-17a9-404a-a125-08740a44bc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Chalk Marker</vt:lpstr>
      <vt:lpstr>Paint Marker</vt:lpstr>
      <vt:lpstr>Fabric Marker</vt:lpstr>
      <vt:lpstr>Shoe-Decor</vt:lpstr>
      <vt:lpstr>Crafting Marker</vt:lpstr>
      <vt:lpstr>Writing Instrument</vt:lpstr>
      <vt:lpstr>Drawing Marker</vt:lpstr>
      <vt:lpstr>Crafting Tool</vt:lpstr>
      <vt:lpstr>Product-Mesurement-Sheet</vt:lpstr>
      <vt:lpstr>'Crafting Tool'!Print_Area</vt:lpstr>
      <vt:lpstr>'Chalk Marker'!Print_Titles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Shuya Takagi</dc:creator>
  <cp:lastModifiedBy>Chris Wyckoff</cp:lastModifiedBy>
  <cp:lastPrinted>2025-02-11T23:28:49Z</cp:lastPrinted>
  <dcterms:created xsi:type="dcterms:W3CDTF">2021-06-08T21:58:16Z</dcterms:created>
  <dcterms:modified xsi:type="dcterms:W3CDTF">2026-02-20T17:58:25Z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0x0101002B84461F784F094BA50813379F46E761</vt:lpwstr>
  </property>
  <property fmtid="{D5CDD505-2E9C-101B-9397-08002B2CF9AE}" pid="3" name="Jet Reports Function Literals">
    <vt:lpwstr>,	;	,	{	}	[@[{0}]]	1033	1033</vt:lpwstr>
  </property>
</Properties>
</file>