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nl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WebImage.xml" ContentType="application/vnd.ms-excel.rdrichvaluewebimage+xml"/>
  <Override PartName="/xl/media/image3.nl" ContentType="image/png"/>
  <Override PartName="/xl/media/image4.nl" ContentType="image/png"/>
  <Override PartName="/xl/media/image5.nl" ContentType="image/png"/>
  <Override PartName="/xl/media/image6.nl" ContentType="image/png"/>
  <Override PartName="/xl/media/image7.nl" ContentType="image/png"/>
  <Override PartName="/xl/media/image8.nl" ContentType="image/png"/>
  <Override PartName="/xl/media/image9.nl" ContentType="image/png"/>
  <Override PartName="/xl/media/image10.nl" ContentType="image/png"/>
  <Override PartName="/xl/media/image11.nl" ContentType="image/png"/>
  <Override PartName="/xl/media/image12.nl" ContentType="image/png"/>
  <Override PartName="/xl/media/image13.nl" ContentType="image/png"/>
  <Override PartName="/xl/media/image14.nl" ContentType="image/png"/>
  <Override PartName="/xl/media/image19.nl" ContentType="image/png"/>
  <Override PartName="/xl/media/image20.nl" ContentType="image/png"/>
  <Override PartName="/xl/media/image37.nl" ContentType="image/png"/>
  <Override PartName="/xl/media/image39.nl" ContentType="image/png"/>
  <Override PartName="/xl/media/image40.nl" ContentType="image/png"/>
  <Override PartName="/xl/media/image41.nl" ContentType="image/png"/>
  <Override PartName="/xl/media/image42.nl" ContentType="image/png"/>
  <Override PartName="/xl/media/image43.nl" ContentType="image/png"/>
  <Override PartName="/xl/media/image56.nl" ContentType="image/png"/>
  <Override PartName="/xl/media/image58.nl" ContentType="image/png"/>
  <Override PartName="/xl/media/image59.nl" ContentType="image/png"/>
  <Override PartName="/xl/media/image63.nl" ContentType="image/png"/>
  <Override PartName="/xl/media/image64.nl" ContentType="image/png"/>
  <Override PartName="/xl/media/image65.nl" ContentType="image/png"/>
  <Override PartName="/xl/media/image66.nl" ContentType="image/png"/>
  <Override PartName="/xl/media/image67.nl" ContentType="image/png"/>
  <Override PartName="/xl/media/image68.nl" ContentType="image/png"/>
  <Override PartName="/xl/media/image69.nl" ContentType="image/png"/>
  <Override PartName="/xl/media/image70.nl" ContentType="image/png"/>
  <Override PartName="/xl/media/image71.nl" ContentType="image/png"/>
  <Override PartName="/xl/media/image74.nl" ContentType="image/png"/>
  <Override PartName="/xl/media/image89.nl" ContentType="image/png"/>
  <Override PartName="/xl/media/image90.nl" ContentType="image/png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alefpackaging.sharepoint.com/sites/Alef/Shared Documents/Documents/Trade Shows/PFA/"/>
    </mc:Choice>
  </mc:AlternateContent>
  <xr:revisionPtr revIDLastSave="2" documentId="8_{9C8C4B18-4BAC-46C9-BCA4-B84CEDA82FDC}" xr6:coauthVersionLast="47" xr6:coauthVersionMax="47" xr10:uidLastSave="{DCFBDFC6-E6A8-4FF3-BFE2-0496DAA53BFD}"/>
  <bookViews>
    <workbookView xWindow="-28920" yWindow="30" windowWidth="29040" windowHeight="15720" xr2:uid="{45F2A1C8-D81A-467B-AC16-42DF7892C035}"/>
  </bookViews>
  <sheets>
    <sheet name="Customer Information" sheetId="1" r:id="rId1"/>
    <sheet name="Halloween" sheetId="4" r:id="rId2"/>
    <sheet name="Patriotic" sheetId="5" r:id="rId3"/>
    <sheet name="Valentines" sheetId="6" r:id="rId4"/>
    <sheet name="Hanukkah NYE" sheetId="7" r:id="rId5"/>
    <sheet name="Additional" sheetId="8" r:id="rId6"/>
  </sheets>
  <externalReferences>
    <externalReference r:id="rId7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4" i="4" l="1"/>
  <c r="H5" i="4"/>
  <c r="H6" i="4"/>
  <c r="H7" i="4"/>
  <c r="H8" i="4"/>
  <c r="H9" i="4"/>
  <c r="H10" i="4"/>
  <c r="H11" i="4"/>
  <c r="H12" i="4"/>
  <c r="H13" i="4"/>
  <c r="H14" i="4"/>
  <c r="H15" i="4"/>
  <c r="H16" i="4"/>
  <c r="H3" i="4"/>
  <c r="F23" i="4"/>
  <c r="F24" i="4"/>
  <c r="F25" i="4"/>
  <c r="F20" i="4"/>
  <c r="F6" i="7" l="1"/>
  <c r="H16" i="7"/>
  <c r="J16" i="7" s="1"/>
  <c r="H9" i="7"/>
  <c r="J9" i="7" s="1"/>
  <c r="H10" i="7"/>
  <c r="J10" i="7" s="1"/>
  <c r="I12" i="7"/>
  <c r="H13" i="7"/>
  <c r="J13" i="7" s="1"/>
  <c r="H14" i="7"/>
  <c r="J14" i="7" s="1"/>
  <c r="H15" i="7"/>
  <c r="J15" i="7" s="1"/>
  <c r="I22" i="7"/>
  <c r="I3" i="7"/>
  <c r="H11" i="6"/>
  <c r="J11" i="6" s="1"/>
  <c r="I7" i="6"/>
  <c r="I3" i="6"/>
  <c r="G4" i="5"/>
  <c r="G5" i="5"/>
  <c r="G6" i="5"/>
  <c r="G7" i="5"/>
  <c r="G8" i="5"/>
  <c r="G9" i="5"/>
  <c r="G10" i="5"/>
  <c r="G11" i="5"/>
  <c r="H11" i="5" s="1"/>
  <c r="J11" i="5" s="1"/>
  <c r="G12" i="5"/>
  <c r="H12" i="5" s="1"/>
  <c r="J12" i="5" s="1"/>
  <c r="G13" i="5"/>
  <c r="H13" i="5" s="1"/>
  <c r="J13" i="5" s="1"/>
  <c r="G14" i="5"/>
  <c r="G15" i="5"/>
  <c r="G16" i="5"/>
  <c r="G17" i="5"/>
  <c r="G18" i="5"/>
  <c r="H18" i="5" s="1"/>
  <c r="J18" i="5" s="1"/>
  <c r="G19" i="5"/>
  <c r="G20" i="5"/>
  <c r="G21" i="5"/>
  <c r="G22" i="5"/>
  <c r="G23" i="5"/>
  <c r="G24" i="5"/>
  <c r="G25" i="5"/>
  <c r="G26" i="5"/>
  <c r="G27" i="5"/>
  <c r="H27" i="5" s="1"/>
  <c r="J27" i="5" s="1"/>
  <c r="G3" i="5"/>
  <c r="D4" i="5"/>
  <c r="D5" i="5"/>
  <c r="D6" i="5"/>
  <c r="D7" i="5"/>
  <c r="D8" i="5"/>
  <c r="I8" i="5" s="1"/>
  <c r="D9" i="5"/>
  <c r="I9" i="5" s="1"/>
  <c r="D10" i="5"/>
  <c r="H10" i="5" s="1"/>
  <c r="J10" i="5" s="1"/>
  <c r="D11" i="5"/>
  <c r="D12" i="5"/>
  <c r="D13" i="5"/>
  <c r="D14" i="5"/>
  <c r="I14" i="5" s="1"/>
  <c r="D15" i="5"/>
  <c r="I15" i="5" s="1"/>
  <c r="D16" i="5"/>
  <c r="I16" i="5" s="1"/>
  <c r="D17" i="5"/>
  <c r="I17" i="5" s="1"/>
  <c r="D18" i="5"/>
  <c r="I18" i="5" s="1"/>
  <c r="D19" i="5"/>
  <c r="I19" i="5" s="1"/>
  <c r="D20" i="5"/>
  <c r="D21" i="5"/>
  <c r="D22" i="5"/>
  <c r="D23" i="5"/>
  <c r="D24" i="5"/>
  <c r="I24" i="5" s="1"/>
  <c r="D25" i="5"/>
  <c r="H25" i="5" s="1"/>
  <c r="J25" i="5" s="1"/>
  <c r="D26" i="5"/>
  <c r="D27" i="5"/>
  <c r="D3" i="5"/>
  <c r="I3" i="5" s="1"/>
  <c r="C4" i="5"/>
  <c r="C5" i="5"/>
  <c r="C6" i="5"/>
  <c r="C7" i="5"/>
  <c r="C8" i="5"/>
  <c r="C9" i="5"/>
  <c r="C10" i="5"/>
  <c r="C11" i="5"/>
  <c r="C12" i="5"/>
  <c r="C13" i="5"/>
  <c r="C14" i="5"/>
  <c r="C15" i="5"/>
  <c r="C16" i="5"/>
  <c r="C17" i="5"/>
  <c r="C18" i="5"/>
  <c r="C19" i="5"/>
  <c r="C20" i="5"/>
  <c r="C21" i="5"/>
  <c r="C22" i="5"/>
  <c r="C23" i="5"/>
  <c r="C24" i="5"/>
  <c r="C25" i="5"/>
  <c r="C26" i="5"/>
  <c r="C27" i="5"/>
  <c r="C3" i="5"/>
  <c r="H17" i="4"/>
  <c r="J17" i="4" s="1"/>
  <c r="H25" i="4"/>
  <c r="J25" i="4" s="1"/>
  <c r="H30" i="4"/>
  <c r="J30" i="4" s="1"/>
  <c r="H33" i="4"/>
  <c r="J33" i="4" s="1"/>
  <c r="H40" i="4"/>
  <c r="J40" i="4" s="1"/>
  <c r="H41" i="4"/>
  <c r="J41" i="4" s="1"/>
  <c r="H46" i="4"/>
  <c r="J46" i="4" s="1"/>
  <c r="H56" i="4"/>
  <c r="J56" i="4" s="1"/>
  <c r="H57" i="4"/>
  <c r="J57" i="4" s="1"/>
  <c r="I4" i="4"/>
  <c r="I5" i="4"/>
  <c r="I6" i="4"/>
  <c r="I7" i="4"/>
  <c r="I8" i="4"/>
  <c r="I9" i="4"/>
  <c r="I10" i="4"/>
  <c r="I11" i="4"/>
  <c r="I12" i="4"/>
  <c r="I13" i="4"/>
  <c r="I14" i="4"/>
  <c r="I15" i="4"/>
  <c r="I16" i="4"/>
  <c r="I21" i="4"/>
  <c r="H22" i="4"/>
  <c r="J22" i="4" s="1"/>
  <c r="I26" i="4"/>
  <c r="I28" i="4"/>
  <c r="I29" i="4"/>
  <c r="I31" i="4"/>
  <c r="I32" i="4"/>
  <c r="I36" i="4"/>
  <c r="I37" i="4"/>
  <c r="I42" i="4"/>
  <c r="I44" i="4"/>
  <c r="I45" i="4"/>
  <c r="I47" i="4"/>
  <c r="I48" i="4"/>
  <c r="I52" i="4"/>
  <c r="I53" i="4"/>
  <c r="I3" i="4"/>
  <c r="B24" i="1"/>
  <c r="B25" i="1"/>
  <c r="D24" i="1"/>
  <c r="B22" i="1"/>
  <c r="H3" i="8"/>
  <c r="I3" i="8"/>
  <c r="J3" i="8"/>
  <c r="H4" i="8"/>
  <c r="I4" i="8"/>
  <c r="J4" i="8"/>
  <c r="H5" i="8"/>
  <c r="I5" i="8"/>
  <c r="J5" i="8"/>
  <c r="H6" i="8"/>
  <c r="I6" i="8"/>
  <c r="J6" i="8"/>
  <c r="H7" i="8"/>
  <c r="I7" i="8"/>
  <c r="J7" i="8"/>
  <c r="H8" i="8"/>
  <c r="I8" i="8"/>
  <c r="J8" i="8"/>
  <c r="J23" i="8" s="1"/>
  <c r="F25" i="1" s="1"/>
  <c r="H9" i="8"/>
  <c r="I9" i="8"/>
  <c r="J9" i="8"/>
  <c r="H10" i="8"/>
  <c r="I10" i="8"/>
  <c r="J10" i="8"/>
  <c r="H11" i="8"/>
  <c r="I11" i="8"/>
  <c r="J11" i="8"/>
  <c r="H12" i="8"/>
  <c r="I12" i="8"/>
  <c r="J12" i="8"/>
  <c r="H13" i="8"/>
  <c r="I13" i="8"/>
  <c r="J13" i="8"/>
  <c r="H14" i="8"/>
  <c r="I14" i="8"/>
  <c r="J14" i="8"/>
  <c r="H15" i="8"/>
  <c r="I15" i="8"/>
  <c r="J15" i="8"/>
  <c r="H16" i="8"/>
  <c r="I16" i="8"/>
  <c r="J16" i="8"/>
  <c r="H17" i="8"/>
  <c r="I17" i="8"/>
  <c r="J17" i="8"/>
  <c r="H18" i="8"/>
  <c r="I18" i="8"/>
  <c r="J18" i="8"/>
  <c r="H19" i="8"/>
  <c r="I19" i="8"/>
  <c r="J19" i="8"/>
  <c r="H20" i="8"/>
  <c r="I20" i="8"/>
  <c r="J20" i="8"/>
  <c r="H21" i="8"/>
  <c r="I21" i="8"/>
  <c r="J21" i="8"/>
  <c r="H22" i="8"/>
  <c r="I22" i="8"/>
  <c r="J22" i="8"/>
  <c r="E23" i="8"/>
  <c r="I23" i="8"/>
  <c r="D25" i="1" s="1"/>
  <c r="E12" i="6"/>
  <c r="B23" i="1" s="1"/>
  <c r="E23" i="7"/>
  <c r="I15" i="7"/>
  <c r="I16" i="7"/>
  <c r="H20" i="7"/>
  <c r="I20" i="7"/>
  <c r="J20" i="7"/>
  <c r="H21" i="7"/>
  <c r="I21" i="7"/>
  <c r="J21" i="7"/>
  <c r="H4" i="7"/>
  <c r="J4" i="7" s="1"/>
  <c r="I4" i="7"/>
  <c r="H5" i="7"/>
  <c r="I5" i="7"/>
  <c r="J5" i="7"/>
  <c r="H6" i="7"/>
  <c r="J6" i="7" s="1"/>
  <c r="I6" i="7"/>
  <c r="H7" i="7"/>
  <c r="J7" i="7" s="1"/>
  <c r="I7" i="7"/>
  <c r="H8" i="7"/>
  <c r="J8" i="7" s="1"/>
  <c r="I8" i="7"/>
  <c r="H11" i="7"/>
  <c r="I11" i="7"/>
  <c r="J11" i="7"/>
  <c r="H4" i="6"/>
  <c r="J4" i="6" s="1"/>
  <c r="I4" i="6"/>
  <c r="H5" i="6"/>
  <c r="J5" i="6" s="1"/>
  <c r="I5" i="6"/>
  <c r="H6" i="6"/>
  <c r="I6" i="6"/>
  <c r="J6" i="6"/>
  <c r="H7" i="6"/>
  <c r="J7" i="6" s="1"/>
  <c r="H8" i="6"/>
  <c r="J8" i="6" s="1"/>
  <c r="I8" i="6"/>
  <c r="H9" i="6"/>
  <c r="I9" i="6"/>
  <c r="J9" i="6"/>
  <c r="H10" i="6"/>
  <c r="J10" i="6" s="1"/>
  <c r="I10" i="6"/>
  <c r="I11" i="6"/>
  <c r="K7" i="5"/>
  <c r="K5" i="5"/>
  <c r="E28" i="5"/>
  <c r="I27" i="5"/>
  <c r="I26" i="5"/>
  <c r="H26" i="5"/>
  <c r="J26" i="5" s="1"/>
  <c r="I25" i="5"/>
  <c r="I23" i="5"/>
  <c r="H23" i="5"/>
  <c r="J23" i="5" s="1"/>
  <c r="I22" i="5"/>
  <c r="H22" i="5"/>
  <c r="J22" i="5" s="1"/>
  <c r="I21" i="5"/>
  <c r="H21" i="5"/>
  <c r="J21" i="5" s="1"/>
  <c r="I20" i="5"/>
  <c r="H20" i="5"/>
  <c r="J20" i="5" s="1"/>
  <c r="I13" i="5"/>
  <c r="I12" i="5"/>
  <c r="I11" i="5"/>
  <c r="I10" i="5"/>
  <c r="H8" i="5"/>
  <c r="J8" i="5" s="1"/>
  <c r="I7" i="5"/>
  <c r="H7" i="5"/>
  <c r="J7" i="5" s="1"/>
  <c r="I6" i="5"/>
  <c r="H6" i="5"/>
  <c r="J6" i="5" s="1"/>
  <c r="I5" i="5"/>
  <c r="H5" i="5"/>
  <c r="J5" i="5" s="1"/>
  <c r="I4" i="5"/>
  <c r="H4" i="5"/>
  <c r="J4" i="5" s="1"/>
  <c r="E58" i="4"/>
  <c r="B21" i="1" s="1"/>
  <c r="I57" i="4"/>
  <c r="I56" i="4"/>
  <c r="I55" i="4"/>
  <c r="H55" i="4"/>
  <c r="J55" i="4" s="1"/>
  <c r="I54" i="4"/>
  <c r="H54" i="4"/>
  <c r="J54" i="4" s="1"/>
  <c r="H52" i="4"/>
  <c r="J52" i="4" s="1"/>
  <c r="I51" i="4"/>
  <c r="H51" i="4"/>
  <c r="J51" i="4" s="1"/>
  <c r="I50" i="4"/>
  <c r="H50" i="4"/>
  <c r="J50" i="4" s="1"/>
  <c r="I49" i="4"/>
  <c r="H49" i="4"/>
  <c r="J49" i="4" s="1"/>
  <c r="I46" i="4"/>
  <c r="I41" i="4"/>
  <c r="I40" i="4"/>
  <c r="I39" i="4"/>
  <c r="H39" i="4"/>
  <c r="J39" i="4" s="1"/>
  <c r="I38" i="4"/>
  <c r="H38" i="4"/>
  <c r="J38" i="4" s="1"/>
  <c r="H36" i="4"/>
  <c r="J36" i="4" s="1"/>
  <c r="I35" i="4"/>
  <c r="H35" i="4"/>
  <c r="J35" i="4" s="1"/>
  <c r="I34" i="4"/>
  <c r="H34" i="4"/>
  <c r="J34" i="4" s="1"/>
  <c r="I33" i="4"/>
  <c r="I30" i="4"/>
  <c r="I25" i="4"/>
  <c r="I24" i="4"/>
  <c r="H24" i="4"/>
  <c r="J24" i="4" s="1"/>
  <c r="I23" i="4"/>
  <c r="H23" i="4"/>
  <c r="J23" i="4" s="1"/>
  <c r="I22" i="4"/>
  <c r="I20" i="4"/>
  <c r="H20" i="4"/>
  <c r="J20" i="4" s="1"/>
  <c r="I19" i="4"/>
  <c r="H19" i="4"/>
  <c r="J19" i="4" s="1"/>
  <c r="I18" i="4"/>
  <c r="H18" i="4"/>
  <c r="J18" i="4" s="1"/>
  <c r="I17" i="4"/>
  <c r="H17" i="7" l="1"/>
  <c r="J17" i="7" s="1"/>
  <c r="H19" i="7"/>
  <c r="J19" i="7" s="1"/>
  <c r="H18" i="7"/>
  <c r="J18" i="7" s="1"/>
  <c r="H12" i="7"/>
  <c r="J12" i="7" s="1"/>
  <c r="H22" i="7"/>
  <c r="J22" i="7" s="1"/>
  <c r="I14" i="7"/>
  <c r="I19" i="7"/>
  <c r="I10" i="7"/>
  <c r="I13" i="7"/>
  <c r="I18" i="7"/>
  <c r="I9" i="7"/>
  <c r="I17" i="7"/>
  <c r="H3" i="7"/>
  <c r="J3" i="7" s="1"/>
  <c r="J23" i="7"/>
  <c r="F24" i="1" s="1"/>
  <c r="I12" i="6"/>
  <c r="D23" i="1" s="1"/>
  <c r="H3" i="6"/>
  <c r="J3" i="6" s="1"/>
  <c r="J12" i="6" s="1"/>
  <c r="F23" i="1" s="1"/>
  <c r="H19" i="5"/>
  <c r="J19" i="5" s="1"/>
  <c r="H14" i="5"/>
  <c r="J14" i="5" s="1"/>
  <c r="I28" i="5"/>
  <c r="D22" i="1" s="1"/>
  <c r="H15" i="5"/>
  <c r="J15" i="5" s="1"/>
  <c r="H16" i="5"/>
  <c r="J16" i="5" s="1"/>
  <c r="H9" i="5"/>
  <c r="J9" i="5" s="1"/>
  <c r="H24" i="5"/>
  <c r="J24" i="5" s="1"/>
  <c r="H17" i="5"/>
  <c r="J17" i="5" s="1"/>
  <c r="H3" i="5"/>
  <c r="J3" i="5" s="1"/>
  <c r="H43" i="4"/>
  <c r="J43" i="4" s="1"/>
  <c r="H27" i="4"/>
  <c r="J27" i="4" s="1"/>
  <c r="H31" i="4"/>
  <c r="J31" i="4" s="1"/>
  <c r="H47" i="4"/>
  <c r="J47" i="4" s="1"/>
  <c r="I27" i="4"/>
  <c r="I43" i="4"/>
  <c r="H28" i="4"/>
  <c r="J28" i="4" s="1"/>
  <c r="H44" i="4"/>
  <c r="J44" i="4" s="1"/>
  <c r="H21" i="4"/>
  <c r="J21" i="4" s="1"/>
  <c r="H29" i="4"/>
  <c r="J29" i="4" s="1"/>
  <c r="H37" i="4"/>
  <c r="J37" i="4" s="1"/>
  <c r="H45" i="4"/>
  <c r="J45" i="4" s="1"/>
  <c r="H53" i="4"/>
  <c r="J53" i="4" s="1"/>
  <c r="H32" i="4"/>
  <c r="J32" i="4" s="1"/>
  <c r="H48" i="4"/>
  <c r="J48" i="4" s="1"/>
  <c r="I58" i="4"/>
  <c r="D21" i="1" s="1"/>
  <c r="D26" i="1" s="1"/>
  <c r="H26" i="4"/>
  <c r="J26" i="4" s="1"/>
  <c r="H42" i="4"/>
  <c r="J42" i="4" s="1"/>
  <c r="J28" i="5"/>
  <c r="F22" i="1" s="1"/>
  <c r="J16" i="4"/>
  <c r="J15" i="4"/>
  <c r="J14" i="4"/>
  <c r="J13" i="4"/>
  <c r="J12" i="4"/>
  <c r="J11" i="4"/>
  <c r="J10" i="4"/>
  <c r="J9" i="4"/>
  <c r="J8" i="4"/>
  <c r="J7" i="4"/>
  <c r="J6" i="4"/>
  <c r="J5" i="4"/>
  <c r="J4" i="4"/>
  <c r="J3" i="4"/>
  <c r="B26" i="1"/>
  <c r="I23" i="7" l="1"/>
  <c r="J58" i="4"/>
  <c r="F21" i="1" s="1"/>
  <c r="F26" i="1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08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</futureMetadata>
  <valueMetadata count="108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</valueMetadata>
</metadata>
</file>

<file path=xl/sharedStrings.xml><?xml version="1.0" encoding="utf-8"?>
<sst xmlns="http://schemas.openxmlformats.org/spreadsheetml/2006/main" count="384" uniqueCount="334">
  <si>
    <t>Customer Order Form</t>
  </si>
  <si>
    <t>Customer Name</t>
  </si>
  <si>
    <t>Shipping Address</t>
  </si>
  <si>
    <t>First:</t>
  </si>
  <si>
    <t xml:space="preserve"> Please Provide a Ship Date:</t>
  </si>
  <si>
    <t>Last:</t>
  </si>
  <si>
    <t>Street:</t>
  </si>
  <si>
    <t>Apt:</t>
  </si>
  <si>
    <t>City:</t>
  </si>
  <si>
    <t>State:</t>
  </si>
  <si>
    <t>Zip Code:</t>
  </si>
  <si>
    <t>Is the shipping address the same as billing?</t>
  </si>
  <si>
    <t>Yes/No</t>
  </si>
  <si>
    <t>Lift Gate Required? (Y/N)</t>
  </si>
  <si>
    <t>Appointment for Delivery (Y/N)</t>
  </si>
  <si>
    <t>Company Name:</t>
  </si>
  <si>
    <t>Billing Address</t>
  </si>
  <si>
    <t>Email:</t>
  </si>
  <si>
    <t>Adressee:</t>
  </si>
  <si>
    <t>Phone:</t>
  </si>
  <si>
    <t>Customer Pickup? Yes/No:</t>
  </si>
  <si>
    <t xml:space="preserve">State: </t>
  </si>
  <si>
    <t>Order Summary</t>
  </si>
  <si>
    <t>Category</t>
  </si>
  <si>
    <t># of Case Purchased</t>
  </si>
  <si>
    <t>Total Units Purchased</t>
  </si>
  <si>
    <t>Total Cost</t>
  </si>
  <si>
    <t>Additional</t>
  </si>
  <si>
    <t>Order Total:</t>
  </si>
  <si>
    <t>Item #</t>
  </si>
  <si>
    <t>Item</t>
  </si>
  <si>
    <t>UPC</t>
  </si>
  <si>
    <t>Case Pack</t>
  </si>
  <si>
    <r>
      <t xml:space="preserve">Insert </t>
    </r>
    <r>
      <rPr>
        <b/>
        <i/>
        <sz val="14"/>
        <rFont val="Arial"/>
        <family val="2"/>
      </rPr>
      <t>Case Pack</t>
    </r>
    <r>
      <rPr>
        <b/>
        <sz val="14"/>
        <rFont val="Arial"/>
        <family val="2"/>
      </rPr>
      <t xml:space="preserve"> Quantity</t>
    </r>
  </si>
  <si>
    <t>Unit Price</t>
  </si>
  <si>
    <t>PFA Unit Price</t>
  </si>
  <si>
    <t>PFA Case Price</t>
  </si>
  <si>
    <t>TTL Units</t>
  </si>
  <si>
    <t>TTL Cost</t>
  </si>
  <si>
    <t>Image</t>
  </si>
  <si>
    <t>PFA Order Form - Halloween</t>
  </si>
  <si>
    <t>GM Halloween (1ct) 5ft Light Up Ghost</t>
  </si>
  <si>
    <t>GM Halloween (1ct) Character Candy Bag</t>
  </si>
  <si>
    <t>GM Halloween (1ct) Dog Bandana</t>
  </si>
  <si>
    <t>GM Halloween (1ct) Felt Pumpkin Candy Bag</t>
  </si>
  <si>
    <t>GM Halloween (1ct) Hanging Ghost - Pumpkin</t>
  </si>
  <si>
    <t>GM Halloween (1ct) Light Up Candy Bag</t>
  </si>
  <si>
    <t>GM Halloween (1ct) Light Up Witches Hat</t>
  </si>
  <si>
    <t>GM Halloween (1ct) Monster Pumpkin Candy Bag</t>
  </si>
  <si>
    <t>GM Halloween (1ct) Non Woven Candy Bag</t>
  </si>
  <si>
    <t>GM Halloween (1ct) Skeleton</t>
  </si>
  <si>
    <t>GM Halloween (1ct) Trick or Ttreat Candy Bag</t>
  </si>
  <si>
    <t>GM Halloween (1ct) Witches Broom</t>
  </si>
  <si>
    <t>GM Halloween (66ct) Pumpkin Sticker Kit</t>
  </si>
  <si>
    <t>GM Halloween Bopper (1ct) Skeleton Pumpkin</t>
  </si>
  <si>
    <t>46520</t>
  </si>
  <si>
    <t>46514</t>
  </si>
  <si>
    <t>46522</t>
  </si>
  <si>
    <t>46513</t>
  </si>
  <si>
    <t>46546</t>
  </si>
  <si>
    <t>46515</t>
  </si>
  <si>
    <t>46517</t>
  </si>
  <si>
    <t>46512</t>
  </si>
  <si>
    <t>46518</t>
  </si>
  <si>
    <t>46511</t>
  </si>
  <si>
    <t>46521</t>
  </si>
  <si>
    <t>46545</t>
  </si>
  <si>
    <t>46516</t>
  </si>
  <si>
    <t>Gm Halloween (10ct) Halloween Treat Bags</t>
  </si>
  <si>
    <t>Gm Halloween (4ct) Die-Cut Gift Sacks</t>
  </si>
  <si>
    <t>GM Halloween Bopper (1ct) Bat Wings</t>
  </si>
  <si>
    <t>Gm Halloween Bopper (1ct) Black Light up Horns</t>
  </si>
  <si>
    <t>GM Halloween Bopper (1ct) Halloween Icons</t>
  </si>
  <si>
    <t>Gm Halloween Bopper (1ct) Light up Horns</t>
  </si>
  <si>
    <t>Gm Halloween Bopper (1ct) Red Light up Horns</t>
  </si>
  <si>
    <t>GM Halloween Bopper (1ct) Witches Hat</t>
  </si>
  <si>
    <t>GM Halloween Bopper (1ct) Witches Legs</t>
  </si>
  <si>
    <t>GM Halloween Glasses (1ct) Boo Asst</t>
  </si>
  <si>
    <t>GM Halloween Glasses (1ct) Pumpkin Asst</t>
  </si>
  <si>
    <t>GM Halloween Hat (1ct) Rainbow Witches Hat</t>
  </si>
  <si>
    <t>GM Halloween Hat (1ct) Witches Legs</t>
  </si>
  <si>
    <t>Gm Halloween Bows (1ct) 12 x 17 Flocked Spiderwebs</t>
  </si>
  <si>
    <t>Gm Halloween Cling (1ct) 20x6 Blood red Halloween Cling</t>
  </si>
  <si>
    <t>Gm Halloween Cling (1ct) 20x6 Halloween Cling</t>
  </si>
  <si>
    <t>Gm Halloween Cling (1ct) 8x8 Blood red Window Cling</t>
  </si>
  <si>
    <t>Gm Halloween Cling (1ct) 8x8 Halloween Window Cling</t>
  </si>
  <si>
    <t>GM Halloween Decor (1ct) 2oz Spider Web</t>
  </si>
  <si>
    <t>GM Halloween Decor (1ct) 2oz Spider Web with 16 Spiders</t>
  </si>
  <si>
    <t>Gm Halloween Decor (1ct) Boo</t>
  </si>
  <si>
    <t>Gm Halloween Decor (1ct) Boo Holographic</t>
  </si>
  <si>
    <t>Gm Halloween Decor (1ct) Boo- Cat and Pumpkin</t>
  </si>
  <si>
    <t>Gm Halloween Decor (1ct) Cat with Bow</t>
  </si>
  <si>
    <t>Gm Halloween Decor (1ct) Ghost</t>
  </si>
  <si>
    <t>Gm Halloween Decor (1ct) Giant 3 Pumpkin</t>
  </si>
  <si>
    <t>Gm Halloween Decor (1ct) Giant Haunted House</t>
  </si>
  <si>
    <t>Gm Halloween Decor (1ct) Giant Pumpkin</t>
  </si>
  <si>
    <t>Gm Halloween Decor (1ct) Halloween Friends</t>
  </si>
  <si>
    <t>Gm Halloween Decor (1ct) Happy Halloween 3 Pumpkin</t>
  </si>
  <si>
    <t>Gm Halloween Decor (1ct) Pumpkin with Witch Hat</t>
  </si>
  <si>
    <t>Gm Halloween Decor (1ct) Witches Hat</t>
  </si>
  <si>
    <t>Gm Halloween Decor (1ct) Spider</t>
  </si>
  <si>
    <t>Gm Halloween Decor (1ct) Bat</t>
  </si>
  <si>
    <t>Gm Halloween Decor (1ct) Spider Web</t>
  </si>
  <si>
    <t>Gm Halloween Decor (1ct) Spider Web Asst</t>
  </si>
  <si>
    <t>Gm Halloween Decor (1ct) Wind Sock Ghost</t>
  </si>
  <si>
    <t>GM Halloween Decor (1ct) Light Up Hanging Ghost / Pumpkin</t>
  </si>
  <si>
    <t>Gm Halloween Decor (1ct) Collapsable Pumpkin</t>
  </si>
  <si>
    <t>GM Halloween Metal Decor (1ct) Candy Signs</t>
  </si>
  <si>
    <t>GM Halloween Metal Decor (1ct) Cat / Cauldron Garned Stake</t>
  </si>
  <si>
    <t>41477</t>
  </si>
  <si>
    <t>41476</t>
  </si>
  <si>
    <t>46408</t>
  </si>
  <si>
    <t>41542</t>
  </si>
  <si>
    <t>46407</t>
  </si>
  <si>
    <t>41540</t>
  </si>
  <si>
    <t>41541</t>
  </si>
  <si>
    <t>46405</t>
  </si>
  <si>
    <t>46406</t>
  </si>
  <si>
    <t>46410</t>
  </si>
  <si>
    <t>46409</t>
  </si>
  <si>
    <t>46412</t>
  </si>
  <si>
    <t>46411</t>
  </si>
  <si>
    <t>46292</t>
  </si>
  <si>
    <t>41504</t>
  </si>
  <si>
    <t>41503</t>
  </si>
  <si>
    <t>41502</t>
  </si>
  <si>
    <t>41501</t>
  </si>
  <si>
    <t>46415</t>
  </si>
  <si>
    <t>46416</t>
  </si>
  <si>
    <t>46007</t>
  </si>
  <si>
    <t>46008</t>
  </si>
  <si>
    <t>46010</t>
  </si>
  <si>
    <t>46019</t>
  </si>
  <si>
    <t>46006</t>
  </si>
  <si>
    <t>46021</t>
  </si>
  <si>
    <t>46015</t>
  </si>
  <si>
    <t>46011</t>
  </si>
  <si>
    <t>46025</t>
  </si>
  <si>
    <t>46020</t>
  </si>
  <si>
    <t>46013</t>
  </si>
  <si>
    <t>46014</t>
  </si>
  <si>
    <t>46009</t>
  </si>
  <si>
    <t>46005</t>
  </si>
  <si>
    <t>46004</t>
  </si>
  <si>
    <t>46003</t>
  </si>
  <si>
    <t>46294</t>
  </si>
  <si>
    <t>46413</t>
  </si>
  <si>
    <t>46293</t>
  </si>
  <si>
    <t>46424</t>
  </si>
  <si>
    <t>46429</t>
  </si>
  <si>
    <t>Gm Patriotic (1ct) 15 Piece USA Flag Bunting</t>
  </si>
  <si>
    <t>Gm Patriotic (1ct) USA 3ft Window Flag</t>
  </si>
  <si>
    <t>Gm Patriotic (1ct) USA Bopper</t>
  </si>
  <si>
    <t>Gm Patriotic (1ct) USA Windsock</t>
  </si>
  <si>
    <t>Gm Patriotic (2ct) USA 6ft Door Banner</t>
  </si>
  <si>
    <t>41654</t>
  </si>
  <si>
    <t>41657</t>
  </si>
  <si>
    <t>41658</t>
  </si>
  <si>
    <t>41655</t>
  </si>
  <si>
    <t>41656</t>
  </si>
  <si>
    <t>Gm Patriotic 12in Hand Flag</t>
  </si>
  <si>
    <t>Gm Patriotic (1ct) American Car Flag 12x17</t>
  </si>
  <si>
    <t>Gm Patriotic (1ct) American Flags Headboppers</t>
  </si>
  <si>
    <t>Gm Patriotic (1ct) American USA Flag Glasses</t>
  </si>
  <si>
    <t>Gm Patriotic (1ct) Firework Stars Headboppers</t>
  </si>
  <si>
    <t>Gm Patriotic Bows (2ct) USA Stars and Stripes</t>
  </si>
  <si>
    <t>Gm Patriotic Bows (3ct) USA Stars and Stripes</t>
  </si>
  <si>
    <t>Gm Patriotic Decor (1ct) American Flag</t>
  </si>
  <si>
    <t>Gm Patriotic Decor (1ct) Liberty Bell</t>
  </si>
  <si>
    <t>Gm Patriotic Decor (1ct) Shooting Stars</t>
  </si>
  <si>
    <t>Gm Patriotic Decor (1ct) Star 3D</t>
  </si>
  <si>
    <t>Gm Patriotic Decor (1ct) Uncle Sam's Hat</t>
  </si>
  <si>
    <t>Gm Patriotic Decor (1ct) USA on Stripes</t>
  </si>
  <si>
    <t>Gm Patriotic (1ct) USA Tinsel Decor</t>
  </si>
  <si>
    <t>Gm Patriotic Tinsel Star</t>
  </si>
  <si>
    <t>Gm Patriotic Wreath</t>
  </si>
  <si>
    <t>Gm Patriotic Wire Tinsel Garland</t>
  </si>
  <si>
    <t>Gm Patriotic 9ft Tinsel Garland</t>
  </si>
  <si>
    <t>Gm Patriotic Ring Garland</t>
  </si>
  <si>
    <t>Gm Patriotic Tassle Garland</t>
  </si>
  <si>
    <t>41645</t>
  </si>
  <si>
    <t>12745</t>
  </si>
  <si>
    <t>41494</t>
  </si>
  <si>
    <t>41538</t>
  </si>
  <si>
    <t>41495</t>
  </si>
  <si>
    <t>41492</t>
  </si>
  <si>
    <t>41493</t>
  </si>
  <si>
    <t>41484</t>
  </si>
  <si>
    <t>41498</t>
  </si>
  <si>
    <t>41483</t>
  </si>
  <si>
    <t>41487</t>
  </si>
  <si>
    <t>41486</t>
  </si>
  <si>
    <t>41485</t>
  </si>
  <si>
    <t>41544</t>
  </si>
  <si>
    <t>41553</t>
  </si>
  <si>
    <t>41545</t>
  </si>
  <si>
    <t>41543</t>
  </si>
  <si>
    <t>41549</t>
  </si>
  <si>
    <t>41546</t>
  </si>
  <si>
    <t>41547</t>
  </si>
  <si>
    <t>PFA Order Form - Patriotic</t>
  </si>
  <si>
    <t>PFA Order Form - Valentines</t>
  </si>
  <si>
    <t>Gm Valentine 10ct Facial Napkins PDQ</t>
  </si>
  <si>
    <t>Gm Valentine 2pk Plastic Wine Glass PDQ</t>
  </si>
  <si>
    <t>Gm Valentine 3pk Heart Shaped Bowl PDQ</t>
  </si>
  <si>
    <t>Gm Valentine Heart Shaped Plastic Tray Asst PDQ</t>
  </si>
  <si>
    <t>Gm Valentine Ice Cube Tray Asst PDQ</t>
  </si>
  <si>
    <t>Gm Valentine Paper Goods Asst PDQ</t>
  </si>
  <si>
    <t>Gm Valentine 9ft Tinsel Garland</t>
  </si>
  <si>
    <t>Gm Valentine Heart Décor</t>
  </si>
  <si>
    <t>Gm Valentine Love Décor</t>
  </si>
  <si>
    <t>41633</t>
  </si>
  <si>
    <t>41634</t>
  </si>
  <si>
    <t>41636</t>
  </si>
  <si>
    <t>41635</t>
  </si>
  <si>
    <t>41629</t>
  </si>
  <si>
    <t>41642</t>
  </si>
  <si>
    <t>12762</t>
  </si>
  <si>
    <t>41551</t>
  </si>
  <si>
    <t>41550</t>
  </si>
  <si>
    <t>PFA Order Form - Hanukkah NYE</t>
  </si>
  <si>
    <t>Gm Display (12/8ct) Stars of  Hanukkah</t>
  </si>
  <si>
    <t>Gm Display Plate (8ct) Stars Of Hanukkah</t>
  </si>
  <si>
    <t>Gm Hannukah (3pk) Gift Card Holder</t>
  </si>
  <si>
    <t>Gm Hanukkah (1ct) Sq 20x6 Window Cling</t>
  </si>
  <si>
    <t>Gm Hanukkah (1ct) Sq 8x8 Window Cling</t>
  </si>
  <si>
    <t>Gm Hanukkah (9ft) Hanukkah Ring Garland</t>
  </si>
  <si>
    <t>Gm Hanukkah Decor (1ct) Hanukkah Dreidel Decor</t>
  </si>
  <si>
    <t>Gm Hanukkah Decor (9ft) Hanukkah Tinsel</t>
  </si>
  <si>
    <t>Gm Hanukkah Decor(1ct) Hanukkah Menorah Decor</t>
  </si>
  <si>
    <t>Gm Hanukkah Bopper (1ct) Dreidel Headband Boppers</t>
  </si>
  <si>
    <t>Gm Hanukkah Bopper (1ct) Menorah Headband Boppers</t>
  </si>
  <si>
    <t>Gm Hanukkah Bopper (1ct) Star of David Headband Boppers</t>
  </si>
  <si>
    <t>Gm Hanukkah Glasses (1ct) Star of David</t>
  </si>
  <si>
    <t>Gm Hanukkah (1ct) Menorah Glasses</t>
  </si>
  <si>
    <t>Paper bag (L) Happy Hanukkah</t>
  </si>
  <si>
    <t>Paper bag (M) Happy Hanukkah</t>
  </si>
  <si>
    <t>Paper Bag (Sq) Star of David</t>
  </si>
  <si>
    <t>11970</t>
  </si>
  <si>
    <t>11866</t>
  </si>
  <si>
    <t>41574</t>
  </si>
  <si>
    <t>11701</t>
  </si>
  <si>
    <t>11700</t>
  </si>
  <si>
    <t>45962</t>
  </si>
  <si>
    <t>45964</t>
  </si>
  <si>
    <t>46104</t>
  </si>
  <si>
    <t>45965</t>
  </si>
  <si>
    <t>45961</t>
  </si>
  <si>
    <t>45959</t>
  </si>
  <si>
    <t>45960</t>
  </si>
  <si>
    <t>46026</t>
  </si>
  <si>
    <t>45958</t>
  </si>
  <si>
    <t>24057</t>
  </si>
  <si>
    <t>24056</t>
  </si>
  <si>
    <t>24555</t>
  </si>
  <si>
    <t>Gm New Year (1ct) Headband Bopper</t>
  </si>
  <si>
    <t>Gm New Year (1ct) Headband Topper w/ Feathers</t>
  </si>
  <si>
    <t>Gm New Year (1ct) Happy New Year Glasses</t>
  </si>
  <si>
    <t>46318</t>
  </si>
  <si>
    <t>46319</t>
  </si>
  <si>
    <t>Halloween</t>
  </si>
  <si>
    <t>Patriotic</t>
  </si>
  <si>
    <t>Valentines</t>
  </si>
  <si>
    <t>Hanukkah/NYE</t>
  </si>
  <si>
    <t>PFA Order Form - Additional</t>
  </si>
  <si>
    <t>802141414773</t>
  </si>
  <si>
    <t>802141414766</t>
  </si>
  <si>
    <t>802141464082</t>
  </si>
  <si>
    <t>802141415428</t>
  </si>
  <si>
    <t>802141464075</t>
  </si>
  <si>
    <t>802141415404</t>
  </si>
  <si>
    <t>802141415411</t>
  </si>
  <si>
    <t>802141464051</t>
  </si>
  <si>
    <t>802141464068</t>
  </si>
  <si>
    <t>802141464105</t>
  </si>
  <si>
    <t>802141464099</t>
  </si>
  <si>
    <t>802141464129</t>
  </si>
  <si>
    <t>802141464112</t>
  </si>
  <si>
    <t>802141462927</t>
  </si>
  <si>
    <t>802141415046</t>
  </si>
  <si>
    <t>802141415039</t>
  </si>
  <si>
    <t>802141415022</t>
  </si>
  <si>
    <t>802141415015</t>
  </si>
  <si>
    <t>802141464150</t>
  </si>
  <si>
    <t>802141464167</t>
  </si>
  <si>
    <t>802141460077</t>
  </si>
  <si>
    <t>802141460084</t>
  </si>
  <si>
    <t>802141460107</t>
  </si>
  <si>
    <t>802141460190</t>
  </si>
  <si>
    <t>802141460060</t>
  </si>
  <si>
    <t>802141460213</t>
  </si>
  <si>
    <t>802141460152</t>
  </si>
  <si>
    <t>802141460114</t>
  </si>
  <si>
    <t>802141460251</t>
  </si>
  <si>
    <t>802141460206</t>
  </si>
  <si>
    <t>802141460138</t>
  </si>
  <si>
    <t>802141460145</t>
  </si>
  <si>
    <t>802141460091</t>
  </si>
  <si>
    <t>802141460053</t>
  </si>
  <si>
    <t>802141460046</t>
  </si>
  <si>
    <t>802141460039</t>
  </si>
  <si>
    <t>802141462941</t>
  </si>
  <si>
    <t>802141464136</t>
  </si>
  <si>
    <t>802141462934</t>
  </si>
  <si>
    <t>802141464242</t>
  </si>
  <si>
    <t>802141464297</t>
  </si>
  <si>
    <t>840109122612</t>
  </si>
  <si>
    <t>840109122711</t>
  </si>
  <si>
    <t>840109122940</t>
  </si>
  <si>
    <t>840109122797</t>
  </si>
  <si>
    <t>740985900017</t>
  </si>
  <si>
    <t>740985900055</t>
  </si>
  <si>
    <t>802141127628</t>
  </si>
  <si>
    <t>802141415510</t>
  </si>
  <si>
    <t>802141415503</t>
  </si>
  <si>
    <t>039938006372</t>
  </si>
  <si>
    <t>039938006389</t>
  </si>
  <si>
    <t>802141415749</t>
  </si>
  <si>
    <t>802141117018</t>
  </si>
  <si>
    <t>802141117001</t>
  </si>
  <si>
    <t>802141459620</t>
  </si>
  <si>
    <t>802141459644</t>
  </si>
  <si>
    <t>802141461043</t>
  </si>
  <si>
    <t>802141459651</t>
  </si>
  <si>
    <t>802141459613</t>
  </si>
  <si>
    <t>802141459590</t>
  </si>
  <si>
    <t>802141459606</t>
  </si>
  <si>
    <t>802141460268</t>
  </si>
  <si>
    <t>802141459583</t>
  </si>
  <si>
    <t>802141240570</t>
  </si>
  <si>
    <t>802141240563</t>
  </si>
  <si>
    <t>802141245551</t>
  </si>
  <si>
    <t>802141463184</t>
  </si>
  <si>
    <t>802141463191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</si>
</sst>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(&quot;$&quot;* #,##0.00_);_(&quot;$&quot;* \(#,##0.00\);_(&quot;$&quot;* &quot;-&quot;??_);_(@_)"/>
    <numFmt numFmtId="164" formatCode="&quot;$&quot;#,##0.00"/>
  </numFmts>
  <fonts count="14" x14ac:knownFonts="1">
    <font>
      <sz val="8"/>
      <name val="Arial"/>
    </font>
    <font>
      <sz val="11"/>
      <color theme="1"/>
      <name val="Aptos Narrow"/>
      <family val="2"/>
      <scheme val="minor"/>
    </font>
    <font>
      <b/>
      <sz val="26"/>
      <name val="Aptos Narrow"/>
      <family val="2"/>
      <scheme val="minor"/>
    </font>
    <font>
      <u/>
      <sz val="18"/>
      <name val="Arial"/>
      <family val="2"/>
    </font>
    <font>
      <u/>
      <sz val="16"/>
      <name val="Arial"/>
      <family val="2"/>
    </font>
    <font>
      <sz val="14"/>
      <name val="Arial"/>
      <family val="2"/>
    </font>
    <font>
      <b/>
      <sz val="20"/>
      <name val="Arial"/>
      <family val="2"/>
    </font>
    <font>
      <b/>
      <sz val="14"/>
      <name val="Arial"/>
      <family val="2"/>
    </font>
    <font>
      <i/>
      <sz val="12"/>
      <name val="Arial"/>
      <family val="2"/>
    </font>
    <font>
      <sz val="12"/>
      <name val="Arial"/>
      <family val="2"/>
    </font>
    <font>
      <b/>
      <sz val="12"/>
      <name val="Arial"/>
      <family val="2"/>
    </font>
    <font>
      <b/>
      <i/>
      <sz val="14"/>
      <name val="Arial"/>
      <family val="2"/>
    </font>
    <font>
      <sz val="8"/>
      <name val="Arial"/>
      <family val="2"/>
    </font>
    <font>
      <sz val="8"/>
      <color rgb="FF262626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D0D0D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indexed="64"/>
      </patternFill>
    </fill>
  </fills>
  <borders count="2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85">
    <xf numFmtId="0" fontId="0" fillId="0" borderId="0" xfId="0"/>
    <xf numFmtId="0" fontId="2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5" fillId="0" borderId="6" xfId="0" applyFont="1" applyBorder="1" applyAlignment="1">
      <alignment horizontal="left"/>
    </xf>
    <xf numFmtId="0" fontId="4" fillId="0" borderId="7" xfId="0" applyFont="1" applyBorder="1" applyAlignment="1">
      <alignment horizontal="center" vertical="center"/>
    </xf>
    <xf numFmtId="0" fontId="0" fillId="0" borderId="7" xfId="0" applyBorder="1"/>
    <xf numFmtId="0" fontId="5" fillId="0" borderId="2" xfId="0" applyFont="1" applyBorder="1"/>
    <xf numFmtId="0" fontId="0" fillId="0" borderId="10" xfId="0" applyBorder="1"/>
    <xf numFmtId="0" fontId="0" fillId="0" borderId="3" xfId="0" applyBorder="1"/>
    <xf numFmtId="0" fontId="0" fillId="0" borderId="6" xfId="0" applyBorder="1" applyAlignment="1">
      <alignment horizontal="left"/>
    </xf>
    <xf numFmtId="0" fontId="5" fillId="0" borderId="6" xfId="0" applyFont="1" applyBorder="1"/>
    <xf numFmtId="0" fontId="0" fillId="0" borderId="1" xfId="0" applyBorder="1"/>
    <xf numFmtId="0" fontId="5" fillId="0" borderId="1" xfId="0" applyFont="1" applyBorder="1"/>
    <xf numFmtId="0" fontId="5" fillId="0" borderId="6" xfId="0" applyFont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0" fontId="5" fillId="0" borderId="2" xfId="0" applyFont="1" applyBorder="1" applyAlignment="1">
      <alignment horizontal="left"/>
    </xf>
    <xf numFmtId="0" fontId="5" fillId="0" borderId="16" xfId="0" applyFont="1" applyBorder="1" applyAlignment="1">
      <alignment horizontal="left"/>
    </xf>
    <xf numFmtId="0" fontId="0" fillId="0" borderId="17" xfId="0" applyBorder="1"/>
    <xf numFmtId="0" fontId="5" fillId="0" borderId="16" xfId="0" applyFont="1" applyBorder="1"/>
    <xf numFmtId="0" fontId="0" fillId="0" borderId="18" xfId="0" applyBorder="1"/>
    <xf numFmtId="0" fontId="5" fillId="0" borderId="18" xfId="0" applyFont="1" applyBorder="1"/>
    <xf numFmtId="0" fontId="0" fillId="0" borderId="0" xfId="0" applyAlignment="1">
      <alignment horizontal="left"/>
    </xf>
    <xf numFmtId="0" fontId="7" fillId="2" borderId="6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8" fillId="0" borderId="6" xfId="0" applyFont="1" applyBorder="1" applyAlignment="1">
      <alignment horizontal="right" vertical="center"/>
    </xf>
    <xf numFmtId="0" fontId="10" fillId="0" borderId="16" xfId="0" applyFont="1" applyBorder="1" applyAlignment="1">
      <alignment horizontal="right" vertical="center"/>
    </xf>
    <xf numFmtId="2" fontId="7" fillId="2" borderId="1" xfId="0" applyNumberFormat="1" applyFont="1" applyFill="1" applyBorder="1" applyAlignment="1">
      <alignment horizontal="center" vertical="center"/>
    </xf>
    <xf numFmtId="1" fontId="7" fillId="3" borderId="1" xfId="0" applyNumberFormat="1" applyFont="1" applyFill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164" fontId="7" fillId="3" borderId="1" xfId="1" applyNumberFormat="1" applyFont="1" applyFill="1" applyBorder="1" applyAlignment="1">
      <alignment horizontal="center" vertical="center"/>
    </xf>
    <xf numFmtId="164" fontId="7" fillId="2" borderId="1" xfId="1" applyNumberFormat="1" applyFont="1" applyFill="1" applyBorder="1" applyAlignment="1">
      <alignment horizontal="center" vertical="center"/>
    </xf>
    <xf numFmtId="1" fontId="7" fillId="2" borderId="1" xfId="1" applyNumberFormat="1" applyFont="1" applyFill="1" applyBorder="1" applyAlignment="1">
      <alignment horizontal="center" vertical="center"/>
    </xf>
    <xf numFmtId="44" fontId="7" fillId="2" borderId="1" xfId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164" fontId="0" fillId="0" borderId="1" xfId="1" applyNumberFormat="1" applyFont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1" fontId="0" fillId="0" borderId="1" xfId="0" applyNumberFormat="1" applyBorder="1" applyAlignment="1">
      <alignment horizontal="center" vertical="center"/>
    </xf>
    <xf numFmtId="0" fontId="0" fillId="0" borderId="0" xfId="0" applyAlignment="1">
      <alignment horizontal="center" vertical="center"/>
    </xf>
    <xf numFmtId="164" fontId="0" fillId="0" borderId="0" xfId="1" applyNumberFormat="1" applyFont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164" fontId="0" fillId="0" borderId="0" xfId="1" applyNumberFormat="1" applyFont="1"/>
    <xf numFmtId="164" fontId="0" fillId="0" borderId="0" xfId="0" applyNumberFormat="1"/>
    <xf numFmtId="1" fontId="0" fillId="0" borderId="0" xfId="0" applyNumberFormat="1"/>
    <xf numFmtId="164" fontId="12" fillId="0" borderId="1" xfId="1" applyNumberFormat="1" applyFont="1" applyBorder="1" applyAlignment="1">
      <alignment horizontal="center" vertical="center"/>
    </xf>
    <xf numFmtId="1" fontId="13" fillId="0" borderId="0" xfId="0" applyNumberFormat="1" applyFont="1" applyAlignment="1">
      <alignment horizontal="center" vertical="center"/>
    </xf>
    <xf numFmtId="0" fontId="9" fillId="0" borderId="1" xfId="0" applyFont="1" applyBorder="1" applyAlignment="1">
      <alignment horizontal="center"/>
    </xf>
    <xf numFmtId="1" fontId="9" fillId="0" borderId="1" xfId="0" applyNumberFormat="1" applyFont="1" applyBorder="1" applyAlignment="1">
      <alignment horizontal="center"/>
    </xf>
    <xf numFmtId="164" fontId="9" fillId="0" borderId="1" xfId="1" applyNumberFormat="1" applyFont="1" applyBorder="1" applyAlignment="1">
      <alignment horizontal="center"/>
    </xf>
    <xf numFmtId="164" fontId="9" fillId="0" borderId="7" xfId="1" applyNumberFormat="1" applyFont="1" applyBorder="1" applyAlignment="1">
      <alignment horizontal="center"/>
    </xf>
    <xf numFmtId="0" fontId="10" fillId="0" borderId="18" xfId="0" applyFont="1" applyBorder="1" applyAlignment="1">
      <alignment horizontal="center"/>
    </xf>
    <xf numFmtId="1" fontId="10" fillId="0" borderId="18" xfId="0" applyNumberFormat="1" applyFont="1" applyBorder="1" applyAlignment="1">
      <alignment horizontal="center"/>
    </xf>
    <xf numFmtId="164" fontId="10" fillId="0" borderId="18" xfId="1" applyNumberFormat="1" applyFont="1" applyBorder="1" applyAlignment="1">
      <alignment horizontal="center"/>
    </xf>
    <xf numFmtId="164" fontId="10" fillId="0" borderId="17" xfId="1" applyNumberFormat="1" applyFont="1" applyBorder="1" applyAlignment="1">
      <alignment horizontal="center"/>
    </xf>
    <xf numFmtId="0" fontId="9" fillId="0" borderId="1" xfId="0" applyFont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64" fontId="9" fillId="0" borderId="1" xfId="1" applyNumberFormat="1" applyFont="1" applyBorder="1" applyAlignment="1">
      <alignment horizontal="center" vertical="center"/>
    </xf>
    <xf numFmtId="164" fontId="9" fillId="0" borderId="7" xfId="1" applyNumberFormat="1" applyFont="1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12" xfId="0" applyBorder="1" applyAlignment="1">
      <alignment horizontal="center"/>
    </xf>
    <xf numFmtId="0" fontId="3" fillId="0" borderId="13" xfId="0" applyFont="1" applyBorder="1" applyAlignment="1">
      <alignment horizontal="center" vertical="center"/>
    </xf>
    <xf numFmtId="0" fontId="3" fillId="0" borderId="14" xfId="0" applyFont="1" applyBorder="1" applyAlignment="1">
      <alignment horizontal="center" vertical="center"/>
    </xf>
    <xf numFmtId="0" fontId="3" fillId="0" borderId="15" xfId="0" applyFont="1" applyBorder="1" applyAlignment="1">
      <alignment horizontal="center" vertical="center"/>
    </xf>
    <xf numFmtId="0" fontId="6" fillId="0" borderId="19" xfId="0" applyFont="1" applyBorder="1" applyAlignment="1">
      <alignment horizontal="center"/>
    </xf>
    <xf numFmtId="0" fontId="6" fillId="0" borderId="20" xfId="0" applyFont="1" applyBorder="1" applyAlignment="1">
      <alignment horizontal="center"/>
    </xf>
    <xf numFmtId="0" fontId="6" fillId="0" borderId="21" xfId="0" applyFont="1" applyBorder="1" applyAlignment="1">
      <alignment horizontal="center"/>
    </xf>
    <xf numFmtId="0" fontId="7" fillId="2" borderId="1" xfId="0" applyFont="1" applyFill="1" applyBorder="1" applyAlignment="1">
      <alignment horizontal="center" vertical="center"/>
    </xf>
    <xf numFmtId="0" fontId="7" fillId="2" borderId="7" xfId="0" applyFont="1" applyFill="1" applyBorder="1" applyAlignment="1">
      <alignment horizontal="center" vertical="center"/>
    </xf>
    <xf numFmtId="0" fontId="5" fillId="0" borderId="8" xfId="0" applyFont="1" applyBorder="1" applyAlignment="1">
      <alignment horizontal="left"/>
    </xf>
    <xf numFmtId="0" fontId="5" fillId="0" borderId="11" xfId="0" applyFont="1" applyBorder="1" applyAlignment="1">
      <alignment horizontal="left"/>
    </xf>
    <xf numFmtId="0" fontId="2" fillId="0" borderId="1" xfId="0" applyFont="1" applyBorder="1" applyAlignment="1">
      <alignment horizont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top"/>
    </xf>
    <xf numFmtId="0" fontId="4" fillId="0" borderId="9" xfId="0" applyFont="1" applyBorder="1" applyAlignment="1">
      <alignment horizontal="center" vertical="top"/>
    </xf>
    <xf numFmtId="0" fontId="4" fillId="0" borderId="1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164" fontId="0" fillId="0" borderId="1" xfId="0" applyNumberForma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</cellXfs>
  <cellStyles count="2">
    <cellStyle name="Currency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microsoft.com/office/2022/10/relationships/richValueRel" Target="richData/richValueRel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1.xml"/><Relationship Id="rId12" Type="http://schemas.microsoft.com/office/2020/07/relationships/rdRichValueWebImage" Target="richData/rdRichValueWebImage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06/relationships/rdRichValueTypes" Target="richData/rdRichValueTypes.xml"/><Relationship Id="rId20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eetMetadata" Target="metadata.xml"/><Relationship Id="rId5" Type="http://schemas.openxmlformats.org/officeDocument/2006/relationships/worksheet" Target="worksheets/sheet5.xml"/><Relationship Id="rId15" Type="http://schemas.microsoft.com/office/2017/06/relationships/rdRichValueStructure" Target="richData/rdrichvaluestructure.xml"/><Relationship Id="rId10" Type="http://schemas.openxmlformats.org/officeDocument/2006/relationships/sharedStrings" Target="sharedStrings.xml"/><Relationship Id="rId19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microsoft.com/office/2017/06/relationships/rdRichValue" Target="richData/rdrichvalue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101600</xdr:colOff>
      <xdr:row>7</xdr:row>
      <xdr:rowOff>482600</xdr:rowOff>
    </xdr:from>
    <xdr:to>
      <xdr:col>3</xdr:col>
      <xdr:colOff>904240</xdr:colOff>
      <xdr:row>7</xdr:row>
      <xdr:rowOff>673100</xdr:rowOff>
    </xdr:to>
    <xdr:cxnSp macro="">
      <xdr:nvCxnSpPr>
        <xdr:cNvPr id="2" name="Connector: Elbow 1">
          <a:extLst>
            <a:ext uri="{FF2B5EF4-FFF2-40B4-BE49-F238E27FC236}">
              <a16:creationId xmlns:a16="http://schemas.microsoft.com/office/drawing/2014/main" id="{FF9079DA-8FDD-48C5-A0CC-616D22B85CE5}"/>
            </a:ext>
          </a:extLst>
        </xdr:cNvPr>
        <xdr:cNvCxnSpPr/>
      </xdr:nvCxnSpPr>
      <xdr:spPr>
        <a:xfrm>
          <a:off x="5632450" y="3117850"/>
          <a:ext cx="802640" cy="190500"/>
        </a:xfrm>
        <a:prstGeom prst="bentConnector3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2336800</xdr:colOff>
      <xdr:row>2</xdr:row>
      <xdr:rowOff>158750</xdr:rowOff>
    </xdr:from>
    <xdr:to>
      <xdr:col>4</xdr:col>
      <xdr:colOff>2885440</xdr:colOff>
      <xdr:row>2</xdr:row>
      <xdr:rowOff>317500</xdr:rowOff>
    </xdr:to>
    <xdr:cxnSp macro="">
      <xdr:nvCxnSpPr>
        <xdr:cNvPr id="3" name="Connector: Elbow 2">
          <a:extLst>
            <a:ext uri="{FF2B5EF4-FFF2-40B4-BE49-F238E27FC236}">
              <a16:creationId xmlns:a16="http://schemas.microsoft.com/office/drawing/2014/main" id="{5F18D316-7E6C-4FCE-82A9-752CD14F7F05}"/>
            </a:ext>
          </a:extLst>
        </xdr:cNvPr>
        <xdr:cNvCxnSpPr/>
      </xdr:nvCxnSpPr>
      <xdr:spPr>
        <a:xfrm>
          <a:off x="8801100" y="1022350"/>
          <a:ext cx="548640" cy="158750"/>
        </a:xfrm>
        <a:prstGeom prst="bentConnector3">
          <a:avLst>
            <a:gd name="adj1" fmla="val 47685"/>
          </a:avLst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69850</xdr:colOff>
      <xdr:row>7</xdr:row>
      <xdr:rowOff>514350</xdr:rowOff>
    </xdr:from>
    <xdr:to>
      <xdr:col>5</xdr:col>
      <xdr:colOff>1885950</xdr:colOff>
      <xdr:row>7</xdr:row>
      <xdr:rowOff>609600</xdr:rowOff>
    </xdr:to>
    <xdr:cxnSp macro="">
      <xdr:nvCxnSpPr>
        <xdr:cNvPr id="4" name="Connector: Elbow 3">
          <a:extLst>
            <a:ext uri="{FF2B5EF4-FFF2-40B4-BE49-F238E27FC236}">
              <a16:creationId xmlns:a16="http://schemas.microsoft.com/office/drawing/2014/main" id="{7E357769-93BD-4E77-B743-E9BB492F2E0A}"/>
            </a:ext>
          </a:extLst>
        </xdr:cNvPr>
        <xdr:cNvCxnSpPr/>
      </xdr:nvCxnSpPr>
      <xdr:spPr>
        <a:xfrm>
          <a:off x="9486900" y="3149600"/>
          <a:ext cx="1816100" cy="95250"/>
        </a:xfrm>
        <a:prstGeom prst="bentConnector3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63500</xdr:colOff>
      <xdr:row>7</xdr:row>
      <xdr:rowOff>533400</xdr:rowOff>
    </xdr:from>
    <xdr:to>
      <xdr:col>7</xdr:col>
      <xdr:colOff>2440940</xdr:colOff>
      <xdr:row>7</xdr:row>
      <xdr:rowOff>679450</xdr:rowOff>
    </xdr:to>
    <xdr:cxnSp macro="">
      <xdr:nvCxnSpPr>
        <xdr:cNvPr id="5" name="Connector: Elbow 4">
          <a:extLst>
            <a:ext uri="{FF2B5EF4-FFF2-40B4-BE49-F238E27FC236}">
              <a16:creationId xmlns:a16="http://schemas.microsoft.com/office/drawing/2014/main" id="{B3791B1C-A0CC-49B8-A9F1-860E1F4E7263}"/>
            </a:ext>
          </a:extLst>
        </xdr:cNvPr>
        <xdr:cNvCxnSpPr/>
      </xdr:nvCxnSpPr>
      <xdr:spPr>
        <a:xfrm>
          <a:off x="12439650" y="3168650"/>
          <a:ext cx="2377440" cy="146050"/>
        </a:xfrm>
        <a:prstGeom prst="bentConnector3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EmmaMcGreer\Downloads\AlefItemSearchSellingResults160.xls" TargetMode="External"/><Relationship Id="rId1" Type="http://schemas.openxmlformats.org/officeDocument/2006/relationships/externalLinkPath" Target="file:///C:\Users\EmmaMcGreer\Downloads\AlefItemSearchSellingResults160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lefItemSearchSellingResults"/>
    </sheetNames>
    <sheetDataSet>
      <sheetData sheetId="0">
        <row r="1">
          <cell r="A1" t="str">
            <v>Cat #</v>
          </cell>
          <cell r="F1" t="str">
            <v>Case Pack</v>
          </cell>
          <cell r="I1" t="str">
            <v>HPU</v>
          </cell>
          <cell r="U1" t="str">
            <v>UPC Code</v>
          </cell>
        </row>
        <row r="2">
          <cell r="A2" t="str">
            <v>41543</v>
          </cell>
          <cell r="F2">
            <v>36</v>
          </cell>
          <cell r="I2">
            <v>0.75</v>
          </cell>
          <cell r="U2" t="str">
            <v>802141415435</v>
          </cell>
        </row>
        <row r="3">
          <cell r="A3" t="str">
            <v>41485</v>
          </cell>
          <cell r="F3">
            <v>36</v>
          </cell>
          <cell r="I3">
            <v>1.05</v>
          </cell>
          <cell r="U3" t="str">
            <v>802141414858</v>
          </cell>
        </row>
        <row r="4">
          <cell r="A4" t="str">
            <v>41654</v>
          </cell>
          <cell r="F4">
            <v>36</v>
          </cell>
          <cell r="I4">
            <v>1.75</v>
          </cell>
          <cell r="U4" t="str">
            <v>802141416548</v>
          </cell>
        </row>
        <row r="5">
          <cell r="A5" t="str">
            <v>41658</v>
          </cell>
          <cell r="F5">
            <v>36</v>
          </cell>
          <cell r="I5">
            <v>0.85</v>
          </cell>
          <cell r="U5" t="str">
            <v>802141416586</v>
          </cell>
        </row>
        <row r="6">
          <cell r="A6" t="str">
            <v>41655</v>
          </cell>
          <cell r="F6">
            <v>36</v>
          </cell>
          <cell r="I6">
            <v>1.25</v>
          </cell>
          <cell r="U6" t="str">
            <v>802141416555</v>
          </cell>
        </row>
        <row r="7">
          <cell r="A7" t="str">
            <v>41631</v>
          </cell>
          <cell r="F7">
            <v>18</v>
          </cell>
          <cell r="I7">
            <v>0.65</v>
          </cell>
          <cell r="U7" t="str">
            <v>740985900161</v>
          </cell>
        </row>
        <row r="8">
          <cell r="A8" t="str">
            <v>41632</v>
          </cell>
          <cell r="F8">
            <v>18</v>
          </cell>
          <cell r="I8">
            <v>0.65</v>
          </cell>
          <cell r="U8" t="str">
            <v>740985901311</v>
          </cell>
        </row>
        <row r="9">
          <cell r="A9" t="str">
            <v>41656</v>
          </cell>
          <cell r="F9">
            <v>24</v>
          </cell>
          <cell r="I9">
            <v>3.25</v>
          </cell>
          <cell r="U9" t="str">
            <v>802141416562</v>
          </cell>
        </row>
        <row r="10">
          <cell r="A10" t="str">
            <v>41487</v>
          </cell>
          <cell r="F10">
            <v>12</v>
          </cell>
          <cell r="I10">
            <v>2.75</v>
          </cell>
          <cell r="U10" t="str">
            <v>802141414872</v>
          </cell>
        </row>
        <row r="11">
          <cell r="A11" t="str">
            <v>41657</v>
          </cell>
          <cell r="F11">
            <v>24</v>
          </cell>
          <cell r="I11">
            <v>1.75</v>
          </cell>
          <cell r="U11" t="str">
            <v>802141416579</v>
          </cell>
        </row>
        <row r="12">
          <cell r="A12" t="str">
            <v>23942</v>
          </cell>
          <cell r="F12">
            <v>48</v>
          </cell>
          <cell r="I12">
            <v>0.85</v>
          </cell>
          <cell r="U12" t="str">
            <v>802141239420</v>
          </cell>
        </row>
        <row r="13">
          <cell r="A13" t="str">
            <v>24139</v>
          </cell>
          <cell r="F13">
            <v>48</v>
          </cell>
          <cell r="I13">
            <v>0.85</v>
          </cell>
          <cell r="U13" t="str">
            <v>802141241393</v>
          </cell>
        </row>
        <row r="14">
          <cell r="A14" t="str">
            <v>46026</v>
          </cell>
          <cell r="F14">
            <v>48</v>
          </cell>
          <cell r="I14">
            <v>0.95</v>
          </cell>
          <cell r="U14" t="str">
            <v>802141460268</v>
          </cell>
        </row>
        <row r="15">
          <cell r="A15" t="str">
            <v>12750</v>
          </cell>
          <cell r="F15">
            <v>24</v>
          </cell>
          <cell r="I15">
            <v>1.1000000000000001</v>
          </cell>
          <cell r="U15" t="str">
            <v>802141127505</v>
          </cell>
        </row>
        <row r="16">
          <cell r="A16" t="str">
            <v>41549</v>
          </cell>
          <cell r="F16">
            <v>36</v>
          </cell>
          <cell r="I16">
            <v>0.95</v>
          </cell>
          <cell r="U16" t="str">
            <v>802141415497</v>
          </cell>
        </row>
        <row r="17">
          <cell r="A17" t="str">
            <v>41486</v>
          </cell>
          <cell r="F17">
            <v>36</v>
          </cell>
          <cell r="I17">
            <v>1.05</v>
          </cell>
          <cell r="U17" t="str">
            <v>802141414865</v>
          </cell>
        </row>
        <row r="18">
          <cell r="A18" t="str">
            <v>11866</v>
          </cell>
          <cell r="F18">
            <v>12</v>
          </cell>
          <cell r="I18">
            <v>0.45</v>
          </cell>
          <cell r="U18" t="str">
            <v>039938006389</v>
          </cell>
        </row>
        <row r="19">
          <cell r="A19" t="str">
            <v>41493</v>
          </cell>
          <cell r="F19">
            <v>36</v>
          </cell>
          <cell r="I19">
            <v>0.95</v>
          </cell>
          <cell r="U19" t="str">
            <v>802141414933</v>
          </cell>
        </row>
        <row r="20">
          <cell r="A20" t="str">
            <v>24138</v>
          </cell>
          <cell r="F20">
            <v>48</v>
          </cell>
          <cell r="I20">
            <v>0.85</v>
          </cell>
          <cell r="U20" t="str">
            <v>802141241386</v>
          </cell>
        </row>
        <row r="21">
          <cell r="A21" t="str">
            <v>46318</v>
          </cell>
          <cell r="F21">
            <v>36</v>
          </cell>
          <cell r="I21">
            <v>0.95</v>
          </cell>
          <cell r="U21" t="str">
            <v>802141463184</v>
          </cell>
        </row>
        <row r="22">
          <cell r="A22" t="str">
            <v>41550</v>
          </cell>
          <cell r="F22">
            <v>12</v>
          </cell>
          <cell r="I22">
            <v>1.25</v>
          </cell>
          <cell r="U22" t="str">
            <v>802141415503</v>
          </cell>
        </row>
        <row r="23">
          <cell r="A23" t="str">
            <v>41546</v>
          </cell>
          <cell r="F23">
            <v>36</v>
          </cell>
          <cell r="I23">
            <v>0.93</v>
          </cell>
          <cell r="U23" t="str">
            <v>802141415466</v>
          </cell>
        </row>
        <row r="24">
          <cell r="A24" t="str">
            <v>45962</v>
          </cell>
          <cell r="F24">
            <v>48</v>
          </cell>
          <cell r="I24">
            <v>1.25</v>
          </cell>
          <cell r="U24" t="str">
            <v>802141459620</v>
          </cell>
        </row>
        <row r="25">
          <cell r="A25" t="str">
            <v>24555</v>
          </cell>
          <cell r="F25">
            <v>36</v>
          </cell>
          <cell r="I25">
            <v>1.45</v>
          </cell>
          <cell r="U25" t="str">
            <v>802141245551</v>
          </cell>
        </row>
        <row r="26">
          <cell r="A26" t="str">
            <v>46319</v>
          </cell>
          <cell r="F26">
            <v>36</v>
          </cell>
          <cell r="I26">
            <v>0.95</v>
          </cell>
          <cell r="U26" t="str">
            <v>802141463191</v>
          </cell>
        </row>
        <row r="27">
          <cell r="A27" t="str">
            <v>12753</v>
          </cell>
          <cell r="F27">
            <v>24</v>
          </cell>
          <cell r="I27">
            <v>0.95</v>
          </cell>
          <cell r="U27" t="str">
            <v>802141127536</v>
          </cell>
        </row>
        <row r="28">
          <cell r="A28" t="str">
            <v>45959</v>
          </cell>
          <cell r="F28">
            <v>48</v>
          </cell>
          <cell r="I28">
            <v>0.75</v>
          </cell>
          <cell r="U28" t="str">
            <v>802141459590</v>
          </cell>
        </row>
        <row r="29">
          <cell r="A29" t="str">
            <v>11700</v>
          </cell>
          <cell r="F29">
            <v>48</v>
          </cell>
          <cell r="I29">
            <v>0.85</v>
          </cell>
          <cell r="U29" t="str">
            <v>802141117001</v>
          </cell>
        </row>
        <row r="30">
          <cell r="A30" t="str">
            <v>24056</v>
          </cell>
          <cell r="F30">
            <v>72</v>
          </cell>
          <cell r="I30">
            <v>0.65</v>
          </cell>
          <cell r="U30" t="str">
            <v>802141240563</v>
          </cell>
        </row>
        <row r="31">
          <cell r="A31" t="str">
            <v>41634</v>
          </cell>
          <cell r="F31">
            <v>18</v>
          </cell>
          <cell r="I31">
            <v>0.65</v>
          </cell>
          <cell r="U31" t="str">
            <v>840109122711</v>
          </cell>
        </row>
        <row r="32">
          <cell r="A32" t="str">
            <v>11701</v>
          </cell>
          <cell r="F32">
            <v>48</v>
          </cell>
          <cell r="I32">
            <v>1.25</v>
          </cell>
          <cell r="U32" t="str">
            <v>802141117018</v>
          </cell>
        </row>
        <row r="33">
          <cell r="A33" t="str">
            <v>12745</v>
          </cell>
          <cell r="F33">
            <v>12</v>
          </cell>
          <cell r="I33">
            <v>1.25</v>
          </cell>
          <cell r="U33" t="str">
            <v/>
          </cell>
        </row>
        <row r="34">
          <cell r="A34" t="str">
            <v>46104</v>
          </cell>
          <cell r="F34">
            <v>48</v>
          </cell>
          <cell r="I34">
            <v>0.95</v>
          </cell>
          <cell r="U34" t="str">
            <v>802141461043</v>
          </cell>
        </row>
        <row r="35">
          <cell r="A35" t="str">
            <v>41547</v>
          </cell>
          <cell r="F35">
            <v>24</v>
          </cell>
          <cell r="I35">
            <v>1.75</v>
          </cell>
          <cell r="U35" t="str">
            <v>802141415473</v>
          </cell>
        </row>
        <row r="36">
          <cell r="A36" t="str">
            <v>24057</v>
          </cell>
          <cell r="F36">
            <v>72</v>
          </cell>
          <cell r="I36">
            <v>0.75</v>
          </cell>
          <cell r="U36" t="str">
            <v>802141240570</v>
          </cell>
        </row>
        <row r="37">
          <cell r="A37" t="str">
            <v>12748</v>
          </cell>
          <cell r="F37">
            <v>24</v>
          </cell>
          <cell r="I37">
            <v>1.25</v>
          </cell>
          <cell r="U37" t="str">
            <v>802141127482</v>
          </cell>
        </row>
        <row r="38">
          <cell r="A38" t="str">
            <v>12752</v>
          </cell>
          <cell r="F38">
            <v>36</v>
          </cell>
          <cell r="I38">
            <v>0.75</v>
          </cell>
          <cell r="U38" t="str">
            <v>802141127529</v>
          </cell>
        </row>
        <row r="39">
          <cell r="A39" t="str">
            <v>12759</v>
          </cell>
          <cell r="F39">
            <v>24</v>
          </cell>
          <cell r="I39">
            <v>1.5</v>
          </cell>
          <cell r="U39" t="str">
            <v>802141127598</v>
          </cell>
        </row>
        <row r="40">
          <cell r="A40" t="str">
            <v>41642</v>
          </cell>
          <cell r="F40">
            <v>36</v>
          </cell>
          <cell r="I40">
            <v>0.65</v>
          </cell>
          <cell r="U40" t="str">
            <v>740985900055</v>
          </cell>
        </row>
        <row r="41">
          <cell r="A41" t="str">
            <v>41645</v>
          </cell>
          <cell r="F41">
            <v>12</v>
          </cell>
          <cell r="I41">
            <v>0.6</v>
          </cell>
          <cell r="U41" t="str">
            <v>802141416456</v>
          </cell>
        </row>
        <row r="42">
          <cell r="A42" t="str">
            <v>41492</v>
          </cell>
          <cell r="F42">
            <v>36</v>
          </cell>
          <cell r="I42">
            <v>0.95</v>
          </cell>
          <cell r="U42" t="str">
            <v>802141414926</v>
          </cell>
        </row>
        <row r="43">
          <cell r="A43" t="str">
            <v>41633</v>
          </cell>
          <cell r="F43">
            <v>24</v>
          </cell>
          <cell r="I43">
            <v>0.65</v>
          </cell>
          <cell r="U43" t="str">
            <v>840109122612</v>
          </cell>
        </row>
        <row r="44">
          <cell r="A44" t="str">
            <v>45960</v>
          </cell>
          <cell r="F44">
            <v>48</v>
          </cell>
          <cell r="I44">
            <v>0.75</v>
          </cell>
          <cell r="U44" t="str">
            <v>802141459606</v>
          </cell>
        </row>
        <row r="45">
          <cell r="A45" t="str">
            <v>12760</v>
          </cell>
          <cell r="F45">
            <v>24</v>
          </cell>
          <cell r="I45">
            <v>0.85</v>
          </cell>
          <cell r="U45" t="str">
            <v>802141127604</v>
          </cell>
        </row>
        <row r="46">
          <cell r="A46" t="str">
            <v>41484</v>
          </cell>
          <cell r="F46">
            <v>12</v>
          </cell>
          <cell r="I46">
            <v>3.25</v>
          </cell>
          <cell r="U46" t="str">
            <v>802141414841</v>
          </cell>
        </row>
        <row r="47">
          <cell r="A47" t="str">
            <v>41544</v>
          </cell>
          <cell r="F47">
            <v>36</v>
          </cell>
          <cell r="I47">
            <v>1.75</v>
          </cell>
          <cell r="U47" t="str">
            <v>802141415442</v>
          </cell>
        </row>
        <row r="48">
          <cell r="A48" t="str">
            <v>41545</v>
          </cell>
          <cell r="F48">
            <v>12</v>
          </cell>
          <cell r="I48">
            <v>3.75</v>
          </cell>
          <cell r="U48" t="str">
            <v>802141415459</v>
          </cell>
        </row>
        <row r="49">
          <cell r="A49" t="str">
            <v>41629</v>
          </cell>
          <cell r="F49">
            <v>15</v>
          </cell>
          <cell r="I49">
            <v>0.65</v>
          </cell>
          <cell r="U49" t="str">
            <v>740985900017</v>
          </cell>
        </row>
        <row r="50">
          <cell r="A50" t="str">
            <v>38349</v>
          </cell>
          <cell r="F50">
            <v>48</v>
          </cell>
          <cell r="I50">
            <v>0.5</v>
          </cell>
          <cell r="U50" t="str">
            <v>802141383499</v>
          </cell>
        </row>
        <row r="51">
          <cell r="A51" t="str">
            <v>12749</v>
          </cell>
          <cell r="F51">
            <v>12</v>
          </cell>
          <cell r="I51">
            <v>3.95</v>
          </cell>
          <cell r="U51" t="str">
            <v>802141127499</v>
          </cell>
        </row>
        <row r="52">
          <cell r="A52" t="str">
            <v>12754</v>
          </cell>
          <cell r="F52">
            <v>24</v>
          </cell>
          <cell r="I52">
            <v>1.25</v>
          </cell>
          <cell r="U52" t="str">
            <v>802141127543</v>
          </cell>
        </row>
        <row r="53">
          <cell r="A53" t="str">
            <v>41483</v>
          </cell>
          <cell r="F53">
            <v>36</v>
          </cell>
          <cell r="I53">
            <v>1.1000000000000001</v>
          </cell>
          <cell r="U53" t="str">
            <v>802141414834</v>
          </cell>
        </row>
        <row r="54">
          <cell r="A54" t="str">
            <v>41574</v>
          </cell>
          <cell r="F54">
            <v>36</v>
          </cell>
          <cell r="I54">
            <v>0.65</v>
          </cell>
          <cell r="U54" t="str">
            <v>802141415749</v>
          </cell>
        </row>
        <row r="55">
          <cell r="A55" t="str">
            <v>45958</v>
          </cell>
          <cell r="F55">
            <v>48</v>
          </cell>
          <cell r="I55">
            <v>0.95</v>
          </cell>
          <cell r="U55" t="str">
            <v>802141459583</v>
          </cell>
        </row>
        <row r="56">
          <cell r="A56" t="str">
            <v>41538</v>
          </cell>
          <cell r="F56">
            <v>36</v>
          </cell>
          <cell r="I56">
            <v>1.1479999999999999</v>
          </cell>
          <cell r="U56" t="str">
            <v>802141415381</v>
          </cell>
        </row>
        <row r="57">
          <cell r="A57" t="str">
            <v>41553</v>
          </cell>
          <cell r="F57">
            <v>12</v>
          </cell>
          <cell r="I57">
            <v>2.33</v>
          </cell>
          <cell r="U57" t="str">
            <v>802141415534</v>
          </cell>
        </row>
        <row r="58">
          <cell r="A58" t="str">
            <v>45965</v>
          </cell>
          <cell r="F58">
            <v>12</v>
          </cell>
          <cell r="I58">
            <v>1.1000000000000001</v>
          </cell>
          <cell r="U58" t="str">
            <v>802141459651</v>
          </cell>
        </row>
        <row r="59">
          <cell r="A59" t="str">
            <v>41635</v>
          </cell>
          <cell r="F59">
            <v>20</v>
          </cell>
          <cell r="I59">
            <v>0.65</v>
          </cell>
          <cell r="U59" t="str">
            <v>840109122797</v>
          </cell>
        </row>
        <row r="60">
          <cell r="A60" t="str">
            <v>12762</v>
          </cell>
          <cell r="F60">
            <v>24</v>
          </cell>
          <cell r="I60">
            <v>0.95</v>
          </cell>
          <cell r="U60" t="str">
            <v>802141127628</v>
          </cell>
        </row>
        <row r="61">
          <cell r="A61" t="str">
            <v>12751</v>
          </cell>
          <cell r="F61">
            <v>12</v>
          </cell>
          <cell r="I61">
            <v>3.75</v>
          </cell>
          <cell r="U61" t="str">
            <v>802141127512</v>
          </cell>
        </row>
        <row r="62">
          <cell r="A62" t="str">
            <v>12761</v>
          </cell>
          <cell r="F62">
            <v>24</v>
          </cell>
          <cell r="I62">
            <v>0.75</v>
          </cell>
          <cell r="U62" t="str">
            <v>802141127611</v>
          </cell>
        </row>
        <row r="63">
          <cell r="A63" t="str">
            <v>41495</v>
          </cell>
          <cell r="F63">
            <v>36</v>
          </cell>
          <cell r="I63">
            <v>0.85</v>
          </cell>
          <cell r="U63" t="str">
            <v>802141414957</v>
          </cell>
        </row>
        <row r="64">
          <cell r="A64" t="str">
            <v>12755</v>
          </cell>
          <cell r="F64">
            <v>24</v>
          </cell>
          <cell r="I64">
            <v>0.85</v>
          </cell>
          <cell r="U64" t="str">
            <v>802141127550</v>
          </cell>
        </row>
        <row r="65">
          <cell r="A65" t="str">
            <v>45964</v>
          </cell>
          <cell r="F65">
            <v>12</v>
          </cell>
          <cell r="I65">
            <v>1.1000000000000001</v>
          </cell>
          <cell r="U65" t="str">
            <v>802141459644</v>
          </cell>
        </row>
        <row r="66">
          <cell r="A66" t="str">
            <v>45961</v>
          </cell>
          <cell r="F66">
            <v>48</v>
          </cell>
          <cell r="I66">
            <v>0.75</v>
          </cell>
          <cell r="U66" t="str">
            <v>802141459613</v>
          </cell>
        </row>
        <row r="67">
          <cell r="A67" t="str">
            <v>41551</v>
          </cell>
          <cell r="F67">
            <v>12</v>
          </cell>
          <cell r="I67">
            <v>3.5</v>
          </cell>
          <cell r="U67" t="str">
            <v>802141415510</v>
          </cell>
        </row>
        <row r="68">
          <cell r="A68" t="str">
            <v>41498</v>
          </cell>
          <cell r="F68">
            <v>12</v>
          </cell>
          <cell r="I68">
            <v>3.25</v>
          </cell>
          <cell r="U68" t="str">
            <v>802141414988</v>
          </cell>
        </row>
        <row r="69">
          <cell r="A69" t="str">
            <v>11970</v>
          </cell>
          <cell r="F69">
            <v>12</v>
          </cell>
          <cell r="I69">
            <v>0.5</v>
          </cell>
          <cell r="U69" t="str">
            <v>039938006372</v>
          </cell>
        </row>
        <row r="70">
          <cell r="A70" t="str">
            <v>41494</v>
          </cell>
          <cell r="F70">
            <v>36</v>
          </cell>
          <cell r="I70">
            <v>1.05</v>
          </cell>
          <cell r="U70" t="str">
            <v>802141414940</v>
          </cell>
        </row>
        <row r="71">
          <cell r="A71" t="str">
            <v>41636</v>
          </cell>
          <cell r="F71">
            <v>24</v>
          </cell>
          <cell r="I71">
            <v>0.65</v>
          </cell>
          <cell r="U71" t="str">
            <v>840109122940</v>
          </cell>
        </row>
      </sheetData>
    </sheetDataSet>
  </externalBook>
</externalLink>
</file>

<file path=xl/richData/_rels/rdRichValueWebImage.xml.rels><?xml version="1.0" encoding="UTF-8" standalone="yes"?>
<Relationships xmlns="http://schemas.openxmlformats.org/package/2006/relationships"><Relationship Id="rId117" Type="http://schemas.openxmlformats.org/officeDocument/2006/relationships/hyperlink" Target="https://3694911.app.netsuite.com/core/media/media.nl?id=40338&amp;c=3694911&amp;h=FWbU_A_d3sEhwxIrxXqYrw-XgHC228_scg_6h0OydE1VPKnG" TargetMode="External"/><Relationship Id="rId21" Type="http://schemas.openxmlformats.org/officeDocument/2006/relationships/hyperlink" Target="https://3694911.app.netsuite.com/core/media/media.nl?id=51513&amp;c=3694911&amp;h=07SIXIii4LjyHCt_1Jk61mswpPAwHRdjZvw9IzP0EiWVG-Wi" TargetMode="External"/><Relationship Id="rId42" Type="http://schemas.openxmlformats.org/officeDocument/2006/relationships/image" Target="../media/image21.nl"/><Relationship Id="rId63" Type="http://schemas.openxmlformats.org/officeDocument/2006/relationships/hyperlink" Target="https://3694911.app.netsuite.com/core/media/media.nl?id=25161&amp;c=3694911&amp;h=4ad3K4vih8jvNqVfw1-6ItDRbv-a2KvcYNXG3_l5IJAgybyI" TargetMode="External"/><Relationship Id="rId84" Type="http://schemas.openxmlformats.org/officeDocument/2006/relationships/image" Target="../media/image42.nl"/><Relationship Id="rId138" Type="http://schemas.openxmlformats.org/officeDocument/2006/relationships/image" Target="../media/image69.nl"/><Relationship Id="rId159" Type="http://schemas.openxmlformats.org/officeDocument/2006/relationships/hyperlink" Target="https://3694911.app.netsuite.com/core/media/media.nl?id=25142&amp;c=3694911&amp;h=fTUVs9bGf94q12uOQtKaP_fX80oJdIsQKBK3XfP1Tif7SFXu" TargetMode="External"/><Relationship Id="rId170" Type="http://schemas.openxmlformats.org/officeDocument/2006/relationships/image" Target="../media/image85.nl"/><Relationship Id="rId107" Type="http://schemas.openxmlformats.org/officeDocument/2006/relationships/hyperlink" Target="https://3694911.app.netsuite.com/core/media/media.nl?id=25890&amp;c=3694911&amp;h=92BUcDscY7oTaXvQrI0e7-IHRTi8uz-oFIpdkZe2hw_MCy58" TargetMode="External"/><Relationship Id="rId11" Type="http://schemas.openxmlformats.org/officeDocument/2006/relationships/hyperlink" Target="https://3694911.app.netsuite.com/core/media/media.nl?id=36424&amp;c=3694911&amp;h=2g7WKEMrYl0y4e_dGRy3t8MCKpV9qrO3l-V7Rvg9zu8y-F_t" TargetMode="External"/><Relationship Id="rId32" Type="http://schemas.openxmlformats.org/officeDocument/2006/relationships/image" Target="../media/image16.nl"/><Relationship Id="rId53" Type="http://schemas.openxmlformats.org/officeDocument/2006/relationships/hyperlink" Target="https://3694911.app.netsuite.com/core/media/media.nl?id=26148&amp;c=3694911&amp;h=hT8LlEh2g3cAKbYRhdTEBZlL0pu2AUVNruDDHexqmyDdujlL" TargetMode="External"/><Relationship Id="rId74" Type="http://schemas.openxmlformats.org/officeDocument/2006/relationships/image" Target="../media/image37.nl"/><Relationship Id="rId128" Type="http://schemas.openxmlformats.org/officeDocument/2006/relationships/image" Target="../media/image64.nl"/><Relationship Id="rId149" Type="http://schemas.openxmlformats.org/officeDocument/2006/relationships/hyperlink" Target="https://3694911.app.netsuite.com/core/media/media.nl?id=37917&amp;c=3694911&amp;h=F8-bgMDFwCu8ALXchXSTAHtH0_MIEXT_dIR4R-c1HWNVsYuW" TargetMode="External"/><Relationship Id="rId5" Type="http://schemas.openxmlformats.org/officeDocument/2006/relationships/hyperlink" Target="https://3694911.app.netsuite.com/core/media/media.nl?id=43789&amp;c=3694911&amp;h=X6Myl5y3k0gNjEnMmwROFBD1mGiFifXJW2MDcnEtdz0o0t-6" TargetMode="External"/><Relationship Id="rId95" Type="http://schemas.openxmlformats.org/officeDocument/2006/relationships/hyperlink" Target="https://3694911.app.netsuite.com/core/media/media.nl?id=25885&amp;c=3694911&amp;h=LX_pxhpPwDahPi3ZFkeSbhnRxw8QpPiMf1XfjM45T19bMM5s" TargetMode="External"/><Relationship Id="rId160" Type="http://schemas.openxmlformats.org/officeDocument/2006/relationships/image" Target="../media/image80.nl"/><Relationship Id="rId22" Type="http://schemas.openxmlformats.org/officeDocument/2006/relationships/image" Target="../media/image11.nl"/><Relationship Id="rId43" Type="http://schemas.openxmlformats.org/officeDocument/2006/relationships/hyperlink" Target="https://3694911.app.netsuite.com/core/media/media.nl?id=25164&amp;c=3694911&amp;h=NyJQGN6N9MobKnWZ1MQM4Z_vB2Oj2xNExgVDP4HIa6uaQSbA" TargetMode="External"/><Relationship Id="rId64" Type="http://schemas.openxmlformats.org/officeDocument/2006/relationships/image" Target="../media/image32.nl"/><Relationship Id="rId118" Type="http://schemas.openxmlformats.org/officeDocument/2006/relationships/image" Target="../media/image59.nl"/><Relationship Id="rId139" Type="http://schemas.openxmlformats.org/officeDocument/2006/relationships/hyperlink" Target="https://3694911.app.netsuite.com/core/media/media.nl?id=42857&amp;c=3694911&amp;h=e7hEfwjG4NQtN7cgTH0bCCEYeVg4ulw8hi2wgIHX4dePh0ng" TargetMode="External"/><Relationship Id="rId85" Type="http://schemas.openxmlformats.org/officeDocument/2006/relationships/hyperlink" Target="https://3694911.app.netsuite.com/core/media/media.nl?id=49854&amp;c=3694911&amp;h=By5PTn9TYO3zH0KZ9X5SsT8P3Cl1vumW4AT85xXuO1D55zlR" TargetMode="External"/><Relationship Id="rId150" Type="http://schemas.openxmlformats.org/officeDocument/2006/relationships/image" Target="../media/image75.nl"/><Relationship Id="rId171" Type="http://schemas.openxmlformats.org/officeDocument/2006/relationships/hyperlink" Target="https://3694911.app.netsuite.com/core/media/media.nl?id=37910&amp;c=3694911&amp;h=mVtgTL5-EIYqJNr-qk5iGtOCp1dcRTZ0UrfsTf3uXC8y-vcS" TargetMode="External"/><Relationship Id="rId12" Type="http://schemas.openxmlformats.org/officeDocument/2006/relationships/image" Target="../media/image6.nl"/><Relationship Id="rId33" Type="http://schemas.openxmlformats.org/officeDocument/2006/relationships/hyperlink" Target="https://3694911.app.netsuite.com/core/media/media.nl?id=25179&amp;c=3694911&amp;h=mYaSH5vbhz-xTDADnWIeoK7RyIOupsZdhsnExvMasoOGkA74" TargetMode="External"/><Relationship Id="rId108" Type="http://schemas.openxmlformats.org/officeDocument/2006/relationships/image" Target="../media/image54.nl"/><Relationship Id="rId129" Type="http://schemas.openxmlformats.org/officeDocument/2006/relationships/hyperlink" Target="https://3694911.app.netsuite.com/core/media/media.nl?id=42629&amp;c=3694911&amp;h=UjZxU_2lvmt5ivPuIazz6EC02d0jgo_wuu5IpWr9ORY_-A3L" TargetMode="External"/><Relationship Id="rId54" Type="http://schemas.openxmlformats.org/officeDocument/2006/relationships/image" Target="../media/image27.nl"/><Relationship Id="rId75" Type="http://schemas.openxmlformats.org/officeDocument/2006/relationships/hyperlink" Target="https://3694911.app.netsuite.com/core/media/media.nl?id=36914&amp;c=3694911&amp;h=L64eUHppDF_4WApUCF5ThHK93BOU69JpdZ0aLJuZnuTsQ8OO" TargetMode="External"/><Relationship Id="rId96" Type="http://schemas.openxmlformats.org/officeDocument/2006/relationships/image" Target="../media/image48.nl"/><Relationship Id="rId140" Type="http://schemas.openxmlformats.org/officeDocument/2006/relationships/image" Target="../media/image70.nl"/><Relationship Id="rId161" Type="http://schemas.openxmlformats.org/officeDocument/2006/relationships/hyperlink" Target="https://3694911.app.netsuite.com/core/media/media.nl?id=24448&amp;c=3694911&amp;h=7EFlydDoAu_pHlKdl_dO06uXQxiBfVNDlXJYwlfaaa4arsJR" TargetMode="External"/><Relationship Id="rId6" Type="http://schemas.openxmlformats.org/officeDocument/2006/relationships/image" Target="../media/image3.nl"/><Relationship Id="rId23" Type="http://schemas.openxmlformats.org/officeDocument/2006/relationships/hyperlink" Target="https://3694911.app.netsuite.com/core/media/media.nl?id=43793&amp;c=3694911&amp;h=JO1uUenUcXr-fW0IyiZpTkub_kDEMpGw3b0K8VPPfPnKeDFR" TargetMode="External"/><Relationship Id="rId28" Type="http://schemas.openxmlformats.org/officeDocument/2006/relationships/image" Target="../media/image14.nl"/><Relationship Id="rId49" Type="http://schemas.openxmlformats.org/officeDocument/2006/relationships/hyperlink" Target="https://3694911.app.netsuite.com/core/media/media.nl?id=25165&amp;c=3694911&amp;h=Ri04u5uV84bZyKt9uMFr9tp5c-jTM9ANGTo3QWe6SpUbxWC8" TargetMode="External"/><Relationship Id="rId114" Type="http://schemas.openxmlformats.org/officeDocument/2006/relationships/image" Target="../media/image57.nl"/><Relationship Id="rId119" Type="http://schemas.openxmlformats.org/officeDocument/2006/relationships/hyperlink" Target="https://3694911.app.netsuite.com/core/media/media.nl?id=39044&amp;c=3694911&amp;h=X3fvdz6DzSVm-GL8p-B7fljYGQa7940n9SXhJD9wwU0XYh2l" TargetMode="External"/><Relationship Id="rId44" Type="http://schemas.openxmlformats.org/officeDocument/2006/relationships/image" Target="../media/image22.nl"/><Relationship Id="rId60" Type="http://schemas.openxmlformats.org/officeDocument/2006/relationships/image" Target="../media/image30.nl"/><Relationship Id="rId65" Type="http://schemas.openxmlformats.org/officeDocument/2006/relationships/hyperlink" Target="https://3694911.app.netsuite.com/core/media/media.nl?id=25183&amp;c=3694911&amp;h=cR_PvmW7TTD--0mPndK6TQ_hC8njXnJ_W0HEVYMBGL23dC8R" TargetMode="External"/><Relationship Id="rId81" Type="http://schemas.openxmlformats.org/officeDocument/2006/relationships/hyperlink" Target="https://3694911.app.netsuite.com/core/media/media.nl?id=67066&amp;c=3694911&amp;h=iVS1XLcgqxi9i4IA9Vxk60GEph-RWtTOWK_OfGDSMLSy2vKs" TargetMode="External"/><Relationship Id="rId86" Type="http://schemas.openxmlformats.org/officeDocument/2006/relationships/image" Target="../media/image43.nl"/><Relationship Id="rId130" Type="http://schemas.openxmlformats.org/officeDocument/2006/relationships/image" Target="../media/image65.nl"/><Relationship Id="rId135" Type="http://schemas.openxmlformats.org/officeDocument/2006/relationships/hyperlink" Target="https://3694911.app.netsuite.com/core/media/media.nl?id=42523&amp;c=3694911&amp;h=CkRflQtL3SNlbNyGEds-3GqDXu_T_RjdYd8__OFGhKWWl6CM" TargetMode="External"/><Relationship Id="rId151" Type="http://schemas.openxmlformats.org/officeDocument/2006/relationships/hyperlink" Target="https://3694911.app.netsuite.com/core/media/media.nl?id=37916&amp;c=3694911&amp;h=Ef7Wx_Xou-6OehDoIPp3snfnjKlQtED01aUXIopUdsBb8ke5" TargetMode="External"/><Relationship Id="rId156" Type="http://schemas.openxmlformats.org/officeDocument/2006/relationships/image" Target="../media/image78.nl"/><Relationship Id="rId177" Type="http://schemas.openxmlformats.org/officeDocument/2006/relationships/hyperlink" Target="https://3694911.app.netsuite.com/core/media/media.nl?id=36567&amp;c=3694911&amp;h=Ka3iW1W3lipLlpJlIoMvsrxPPhWTCN59dPU6MWS6sov6o9OG" TargetMode="External"/><Relationship Id="rId172" Type="http://schemas.openxmlformats.org/officeDocument/2006/relationships/image" Target="../media/image86.nl"/><Relationship Id="rId13" Type="http://schemas.openxmlformats.org/officeDocument/2006/relationships/hyperlink" Target="https://3694911.app.netsuite.com/core/media/media.nl?id=36425&amp;c=3694911&amp;h=a0D8KZD8fIBeczNXUQYN5JBqfsyYeKGg-o3Dil6-gaTefchC" TargetMode="External"/><Relationship Id="rId18" Type="http://schemas.openxmlformats.org/officeDocument/2006/relationships/image" Target="../media/image9.nl"/><Relationship Id="rId39" Type="http://schemas.openxmlformats.org/officeDocument/2006/relationships/hyperlink" Target="https://3694911.app.netsuite.com/core/media/media.nl?id=43796&amp;c=3694911&amp;h=6gcMhkeCNyVf-yXNmXAQax_jjJDE4WT52IUHP2mySQdxawK6" TargetMode="External"/><Relationship Id="rId109" Type="http://schemas.openxmlformats.org/officeDocument/2006/relationships/hyperlink" Target="https://3694911.app.netsuite.com/core/media/media.nl?id=25891&amp;c=3694911&amp;h=sQc_VvK-4KO95qZziWAT0qyXNo1e367p5GNJhl3r0SWYkYpO" TargetMode="External"/><Relationship Id="rId34" Type="http://schemas.openxmlformats.org/officeDocument/2006/relationships/image" Target="../media/image17.nl"/><Relationship Id="rId50" Type="http://schemas.openxmlformats.org/officeDocument/2006/relationships/image" Target="../media/image25.nl"/><Relationship Id="rId55" Type="http://schemas.openxmlformats.org/officeDocument/2006/relationships/hyperlink" Target="https://3694911.app.netsuite.com/core/media/media.nl?id=25173&amp;c=3694911&amp;h=jTONGSs08BMA6w2YkCRqAobVaXMPTNVDKS3EnfkUmy3qpWPG" TargetMode="External"/><Relationship Id="rId76" Type="http://schemas.openxmlformats.org/officeDocument/2006/relationships/image" Target="../media/image38.nl"/><Relationship Id="rId97" Type="http://schemas.openxmlformats.org/officeDocument/2006/relationships/hyperlink" Target="https://3694911.app.netsuite.com/core/media/media.nl?id=25886&amp;c=3694911&amp;h=9bwxR_tm0FdcTEN8ifsYoXQJ9D5x1BEqmqmk7muwTr0Imuit" TargetMode="External"/><Relationship Id="rId104" Type="http://schemas.openxmlformats.org/officeDocument/2006/relationships/image" Target="../media/image52.nl"/><Relationship Id="rId120" Type="http://schemas.openxmlformats.org/officeDocument/2006/relationships/image" Target="../media/image60.nl"/><Relationship Id="rId125" Type="http://schemas.openxmlformats.org/officeDocument/2006/relationships/hyperlink" Target="https://3694911.app.netsuite.com/core/media/media.nl?id=42627&amp;c=3694911&amp;h=UxxHlwD-raitb5yCvhFOg3jTZCXEgBgB-DkV5gmqcVJ2WNP8" TargetMode="External"/><Relationship Id="rId141" Type="http://schemas.openxmlformats.org/officeDocument/2006/relationships/hyperlink" Target="https://3694911.app.netsuite.com/core/media/media.nl?id=42858&amp;c=3694911&amp;h=mvKtsavcHm3jBtfw1KDTw9xLYJ-0SwtfHU2_QvGGZkC4yGU3" TargetMode="External"/><Relationship Id="rId146" Type="http://schemas.openxmlformats.org/officeDocument/2006/relationships/image" Target="../media/image73.nl"/><Relationship Id="rId167" Type="http://schemas.openxmlformats.org/officeDocument/2006/relationships/hyperlink" Target="https://3694911.app.netsuite.com/core/media/media.nl?id=29134&amp;c=3694911&amp;h=O8Idi1nxNBkAzG6gG_bBdCXZk4ia1rw5yS-h1U97FqeHvbKl" TargetMode="External"/><Relationship Id="rId7" Type="http://schemas.openxmlformats.org/officeDocument/2006/relationships/hyperlink" Target="https://3694911.app.netsuite.com/core/media/media.nl?id=36426&amp;c=3694911&amp;h=WjrlKb-e3edeIO_Fj8_cIV_VJCm3MKODFC5KLXDjSKwN8mn9" TargetMode="External"/><Relationship Id="rId71" Type="http://schemas.openxmlformats.org/officeDocument/2006/relationships/hyperlink" Target="https://3694911.app.netsuite.com/core/media/media.nl?id=36910&amp;c=3694911&amp;h=L65PM_FNWQEGN4_o6J-ytxxtc4DyUNSdLQDD-QFoQRiXQuwO" TargetMode="External"/><Relationship Id="rId92" Type="http://schemas.openxmlformats.org/officeDocument/2006/relationships/image" Target="../media/image46.nl"/><Relationship Id="rId162" Type="http://schemas.openxmlformats.org/officeDocument/2006/relationships/image" Target="../media/image81.nl"/><Relationship Id="rId2" Type="http://schemas.openxmlformats.org/officeDocument/2006/relationships/image" Target="../media/image1.nl"/><Relationship Id="rId29" Type="http://schemas.openxmlformats.org/officeDocument/2006/relationships/hyperlink" Target="https://3694911.app.netsuite.com/core/media/media.nl?id=25177&amp;c=3694911&amp;h=GYQ1yUaEbW9uUQZdzL_ZMnNcpfidhlfiiFWxuBiKS95feaGT" TargetMode="External"/><Relationship Id="rId24" Type="http://schemas.openxmlformats.org/officeDocument/2006/relationships/image" Target="../media/image12.nl"/><Relationship Id="rId40" Type="http://schemas.openxmlformats.org/officeDocument/2006/relationships/image" Target="../media/image20.nl"/><Relationship Id="rId45" Type="http://schemas.openxmlformats.org/officeDocument/2006/relationships/hyperlink" Target="https://3694911.app.netsuite.com/core/media/media.nl?id=25171&amp;c=3694911&amp;h=Fo6CgKXnYKR0bHWxqU2vbArym-RjDAwSiPe0g2mjQUPRTzsZ" TargetMode="External"/><Relationship Id="rId66" Type="http://schemas.openxmlformats.org/officeDocument/2006/relationships/image" Target="../media/image33.nl"/><Relationship Id="rId87" Type="http://schemas.openxmlformats.org/officeDocument/2006/relationships/hyperlink" Target="https://3694911.app.netsuite.com/core/media/media.nl?id=34439&amp;c=3694911&amp;h=r045Qy3woE0OvW7y_jz22G2-QcEfX-rOcc-25kfLJahRMl-2" TargetMode="External"/><Relationship Id="rId110" Type="http://schemas.openxmlformats.org/officeDocument/2006/relationships/image" Target="../media/image55.nl"/><Relationship Id="rId115" Type="http://schemas.openxmlformats.org/officeDocument/2006/relationships/hyperlink" Target="https://3694911.app.netsuite.com/core/media/media.nl?id=40336&amp;c=3694911&amp;h=xTJdB3bC6IEveKTMycb3-pqpoRSLwlXeEfl3ZhSkTBrE425L" TargetMode="External"/><Relationship Id="rId131" Type="http://schemas.openxmlformats.org/officeDocument/2006/relationships/hyperlink" Target="https://3694911.app.netsuite.com/core/media/media.nl?id=42628&amp;c=3694911&amp;h=ShPLLBddzNfHK4mD4tGFLvwF-D3Wxxh-L5jJFtl1xhWpaZNw" TargetMode="External"/><Relationship Id="rId136" Type="http://schemas.openxmlformats.org/officeDocument/2006/relationships/image" Target="../media/image68.nl"/><Relationship Id="rId157" Type="http://schemas.openxmlformats.org/officeDocument/2006/relationships/hyperlink" Target="https://3694911.app.netsuite.com/core/media/media.nl?id=25534&amp;c=3694911&amp;h=lmc9nT7i5SWKP8c4d0m7zjmyG0Kzh8JGLr3WeHhP8o8EWAIu" TargetMode="External"/><Relationship Id="rId178" Type="http://schemas.openxmlformats.org/officeDocument/2006/relationships/image" Target="../media/image89.nl"/><Relationship Id="rId61" Type="http://schemas.openxmlformats.org/officeDocument/2006/relationships/hyperlink" Target="https://3694911.app.netsuite.com/core/media/media.nl?id=25166&amp;c=3694911&amp;h=QLfqfagmNbpFVZ-lrO0-LbrMCm38vg-rp_UfkWEcudv75ItZ" TargetMode="External"/><Relationship Id="rId82" Type="http://schemas.openxmlformats.org/officeDocument/2006/relationships/image" Target="../media/image41.nl"/><Relationship Id="rId152" Type="http://schemas.openxmlformats.org/officeDocument/2006/relationships/image" Target="../media/image76.nl"/><Relationship Id="rId173" Type="http://schemas.openxmlformats.org/officeDocument/2006/relationships/hyperlink" Target="https://3694911.app.netsuite.com/core/media/media.nl?id=37911&amp;c=3694911&amp;h=f-OFCJjLr6lty6_fcqwz_ElJJS3P5hsTYkXeV86A6irugH0W" TargetMode="External"/><Relationship Id="rId19" Type="http://schemas.openxmlformats.org/officeDocument/2006/relationships/hyperlink" Target="https://3694911.app.netsuite.com/core/media/media.nl?id=51514&amp;c=3694911&amp;h=e4JAJuXyYiVyjb_4kT-FkdXL6rjbReHgVFuF0TtyCV257-im" TargetMode="External"/><Relationship Id="rId14" Type="http://schemas.openxmlformats.org/officeDocument/2006/relationships/image" Target="../media/image7.nl"/><Relationship Id="rId30" Type="http://schemas.openxmlformats.org/officeDocument/2006/relationships/image" Target="../media/image15.nl"/><Relationship Id="rId35" Type="http://schemas.openxmlformats.org/officeDocument/2006/relationships/hyperlink" Target="https://3694911.app.netsuite.com/core/media/media.nl?id=25178&amp;c=3694911&amp;h=6ETRoVsytq7LkvkXl1nGfgopR2Le9I8zVVpRW7sMGfsctMgE" TargetMode="External"/><Relationship Id="rId56" Type="http://schemas.openxmlformats.org/officeDocument/2006/relationships/image" Target="../media/image28.nl"/><Relationship Id="rId77" Type="http://schemas.openxmlformats.org/officeDocument/2006/relationships/hyperlink" Target="https://3694911.app.netsuite.com/core/media/media.nl?id=45856&amp;c=3694911&amp;h=SLw_T66GqQRrvmkmLTovxU6nOjpyFh7liv_nMivsQ93fqo4O" TargetMode="External"/><Relationship Id="rId100" Type="http://schemas.openxmlformats.org/officeDocument/2006/relationships/image" Target="../media/image50.nl"/><Relationship Id="rId105" Type="http://schemas.openxmlformats.org/officeDocument/2006/relationships/hyperlink" Target="https://3694911.app.netsuite.com/core/media/media.nl?id=25889&amp;c=3694911&amp;h=TBsZe88tZ-WWRk7PLBRinR0ozbrDo1EiXCJKH3iX8WBaFOFQ" TargetMode="External"/><Relationship Id="rId126" Type="http://schemas.openxmlformats.org/officeDocument/2006/relationships/image" Target="../media/image63.nl"/><Relationship Id="rId147" Type="http://schemas.openxmlformats.org/officeDocument/2006/relationships/hyperlink" Target="https://3694911.app.netsuite.com/core/media/media.nl?id=49852&amp;c=3694911&amp;h=8a06IZk5iXjwnhxq_0FTXFLxmBiK5ZFWGpDMVAIRvvpHnyXa" TargetMode="External"/><Relationship Id="rId168" Type="http://schemas.openxmlformats.org/officeDocument/2006/relationships/image" Target="../media/image84.nl"/><Relationship Id="rId8" Type="http://schemas.openxmlformats.org/officeDocument/2006/relationships/image" Target="../media/image4.nl"/><Relationship Id="rId51" Type="http://schemas.openxmlformats.org/officeDocument/2006/relationships/hyperlink" Target="https://3694911.app.netsuite.com/core/media/media.nl?id=25168&amp;c=3694911&amp;h=4QCwtCONQow0wAZQ0hLIdqfSQWfuywd71vXBplxqTeXgRmdR" TargetMode="External"/><Relationship Id="rId72" Type="http://schemas.openxmlformats.org/officeDocument/2006/relationships/image" Target="../media/image36.nl"/><Relationship Id="rId93" Type="http://schemas.openxmlformats.org/officeDocument/2006/relationships/hyperlink" Target="https://3694911.app.netsuite.com/core/media/media.nl?id=25160&amp;c=3694911&amp;h=_Gyqu_A3zx8INLsXgq2zQ4W51aZeYEyUfEQDQzcL_ZbeNj6E" TargetMode="External"/><Relationship Id="rId98" Type="http://schemas.openxmlformats.org/officeDocument/2006/relationships/image" Target="../media/image49.nl"/><Relationship Id="rId121" Type="http://schemas.openxmlformats.org/officeDocument/2006/relationships/hyperlink" Target="https://3694911.app.netsuite.com/core/media/media.nl?id=39042&amp;c=3694911&amp;h=S2zu2iUO85kwgkmEBYKNEgjio_ach4ToSaNiJwVIv9VIAQBM" TargetMode="External"/><Relationship Id="rId142" Type="http://schemas.openxmlformats.org/officeDocument/2006/relationships/image" Target="../media/image71.nl"/><Relationship Id="rId163" Type="http://schemas.openxmlformats.org/officeDocument/2006/relationships/hyperlink" Target="https://3694911.app.netsuite.com/core/media/media.nl?id=24436&amp;c=3694911&amp;h=3sLYxKdOFUBc9uRezwRMo6IJrAC-Nj7DgmUTr9tb-EfLPNt5" TargetMode="External"/><Relationship Id="rId3" Type="http://schemas.openxmlformats.org/officeDocument/2006/relationships/hyperlink" Target="https://3694911.app.netsuite.com/core/media/media.nl?id=25188&amp;c=3694911&amp;h=1XDuXkBS-YzNUGMY8VwgzLD2vpG--I-ii4UfC3-7S-Rco90L" TargetMode="External"/><Relationship Id="rId25" Type="http://schemas.openxmlformats.org/officeDocument/2006/relationships/hyperlink" Target="https://3694911.app.netsuite.com/core/media/media.nl?id=43792&amp;c=3694911&amp;h=hxr3UMAl2_A0ZF31tFqqP-7QF6zQra8y3Z4AJTQNC795eOcj" TargetMode="External"/><Relationship Id="rId46" Type="http://schemas.openxmlformats.org/officeDocument/2006/relationships/image" Target="../media/image23.nl"/><Relationship Id="rId67" Type="http://schemas.openxmlformats.org/officeDocument/2006/relationships/hyperlink" Target="https://3694911.app.netsuite.com/core/media/media.nl?id=25172&amp;c=3694911&amp;h=QhvziqiNR7-FdfGmTRJcl3inVn4ZMz2C2N8WwlMQ1QeWfvNK" TargetMode="External"/><Relationship Id="rId116" Type="http://schemas.openxmlformats.org/officeDocument/2006/relationships/image" Target="../media/image58.nl"/><Relationship Id="rId137" Type="http://schemas.openxmlformats.org/officeDocument/2006/relationships/hyperlink" Target="https://3694911.app.netsuite.com/core/media/media.nl?id=42859&amp;c=3694911&amp;h=Zjz2xvUdqbLY3Q-jHnoym-ORq-ppUFvoTfPkeDA7KDHv1z5e" TargetMode="External"/><Relationship Id="rId158" Type="http://schemas.openxmlformats.org/officeDocument/2006/relationships/image" Target="../media/image79.nl"/><Relationship Id="rId20" Type="http://schemas.openxmlformats.org/officeDocument/2006/relationships/image" Target="../media/image10.nl"/><Relationship Id="rId41" Type="http://schemas.openxmlformats.org/officeDocument/2006/relationships/hyperlink" Target="https://3694911.app.netsuite.com/core/media/media.nl?id=25170&amp;c=3694911&amp;h=KJ_XJ7WsSKgLGuNBdCYE8Xo7UAhK3uulMIs-mUF-M5K5f0jU" TargetMode="External"/><Relationship Id="rId62" Type="http://schemas.openxmlformats.org/officeDocument/2006/relationships/image" Target="../media/image31.nl"/><Relationship Id="rId83" Type="http://schemas.openxmlformats.org/officeDocument/2006/relationships/hyperlink" Target="https://3694911.app.netsuite.com/core/media/media.nl?id=67067&amp;c=3694911&amp;h=aeIrHv6c-f7jYWmm2m-ND3KI0h0aQCHqOR_Pn9_PyLM03rqE" TargetMode="External"/><Relationship Id="rId88" Type="http://schemas.openxmlformats.org/officeDocument/2006/relationships/image" Target="../media/image44.nl"/><Relationship Id="rId111" Type="http://schemas.openxmlformats.org/officeDocument/2006/relationships/hyperlink" Target="https://3694911.app.netsuite.com/core/media/media.nl?id=40337&amp;c=3694911&amp;h=Icg360hfku66OKtswDSx_QVzzRoMs9NzwRsYEvzw9T9hXbep" TargetMode="External"/><Relationship Id="rId132" Type="http://schemas.openxmlformats.org/officeDocument/2006/relationships/image" Target="../media/image66.nl"/><Relationship Id="rId153" Type="http://schemas.openxmlformats.org/officeDocument/2006/relationships/hyperlink" Target="https://3694911.app.netsuite.com/core/media/media.nl?id=25533&amp;c=3694911&amp;h=PCtiJyVCDn-NjsgmMW0E02xjs8ctZTcrBq3C_wDUnVqp0wQ3" TargetMode="External"/><Relationship Id="rId174" Type="http://schemas.openxmlformats.org/officeDocument/2006/relationships/image" Target="../media/image87.nl"/><Relationship Id="rId179" Type="http://schemas.openxmlformats.org/officeDocument/2006/relationships/hyperlink" Target="https://3694911.app.netsuite.com/core/media/media.nl?id=36568&amp;c=3694911&amp;h=EbHKtKpip1I-sFmHaVTyu3tO2aQ9WfVJvxlj6vYqk9APUnej" TargetMode="External"/><Relationship Id="rId15" Type="http://schemas.openxmlformats.org/officeDocument/2006/relationships/hyperlink" Target="https://3694911.app.netsuite.com/core/media/media.nl?id=43786&amp;c=3694911&amp;h=_Bqdy06xPHa3k6ucpwQ2sa9SuknFVFBN4qtKbLdSSlkdfUD2" TargetMode="External"/><Relationship Id="rId36" Type="http://schemas.openxmlformats.org/officeDocument/2006/relationships/image" Target="../media/image18.nl"/><Relationship Id="rId57" Type="http://schemas.openxmlformats.org/officeDocument/2006/relationships/hyperlink" Target="https://3694911.app.netsuite.com/core/media/media.nl?id=25192&amp;c=3694911&amp;h=Gu1YOJKaqycuiGVRtgOIML3kwKGV9MrveXU6d77S3tBGVF3G" TargetMode="External"/><Relationship Id="rId106" Type="http://schemas.openxmlformats.org/officeDocument/2006/relationships/image" Target="../media/image53.nl"/><Relationship Id="rId127" Type="http://schemas.openxmlformats.org/officeDocument/2006/relationships/hyperlink" Target="https://3694911.app.netsuite.com/core/media/media.nl?id=42631&amp;c=3694911&amp;h=4srRDxg4-jL5S9wcmD5-k_zmVbdJyz77e2Lo4fuXE_rc-ht_" TargetMode="External"/><Relationship Id="rId10" Type="http://schemas.openxmlformats.org/officeDocument/2006/relationships/image" Target="../media/image5.nl"/><Relationship Id="rId31" Type="http://schemas.openxmlformats.org/officeDocument/2006/relationships/hyperlink" Target="https://3694911.app.netsuite.com/core/media/media.nl?id=25176&amp;c=3694911&amp;h=6eHnP7Jm1FH_OCqf2ECqn9XGaoFAFMwGXxi-1wTyLIKY92QL" TargetMode="External"/><Relationship Id="rId52" Type="http://schemas.openxmlformats.org/officeDocument/2006/relationships/image" Target="../media/image26.nl"/><Relationship Id="rId73" Type="http://schemas.openxmlformats.org/officeDocument/2006/relationships/hyperlink" Target="https://3694911.app.netsuite.com/core/media/media.nl?id=43794&amp;c=3694911&amp;h=G-yjPTg2g6GQWzsXxhOWN0Kdm91OKv-dtuDmRH-_CnaBMKCM" TargetMode="External"/><Relationship Id="rId78" Type="http://schemas.openxmlformats.org/officeDocument/2006/relationships/image" Target="../media/image39.nl"/><Relationship Id="rId94" Type="http://schemas.openxmlformats.org/officeDocument/2006/relationships/image" Target="../media/image47.nl"/><Relationship Id="rId99" Type="http://schemas.openxmlformats.org/officeDocument/2006/relationships/hyperlink" Target="https://3694911.app.netsuite.com/core/media/media.nl?id=25669&amp;c=3694911&amp;h=jWQMgL08mj-ya2Thp5Ep-HnijxdgZaN9B4qJDFHlxkfsaKzC" TargetMode="External"/><Relationship Id="rId101" Type="http://schemas.openxmlformats.org/officeDocument/2006/relationships/hyperlink" Target="https://3694911.app.netsuite.com/core/media/media.nl?id=25887&amp;c=3694911&amp;h=yivl4ma2hZWRyVRNOfDVpil8Hr5k4uXEDjYbW4N4ROwwaznL" TargetMode="External"/><Relationship Id="rId122" Type="http://schemas.openxmlformats.org/officeDocument/2006/relationships/image" Target="../media/image61.nl"/><Relationship Id="rId143" Type="http://schemas.openxmlformats.org/officeDocument/2006/relationships/hyperlink" Target="https://3694911.app.netsuite.com/core/media/media.nl?id=18447&amp;c=3694911&amp;h=kA7UIFqgiNVDN0h50I8u4nagoc_gfwHM6oilpIdr7sl4fZWe" TargetMode="External"/><Relationship Id="rId148" Type="http://schemas.openxmlformats.org/officeDocument/2006/relationships/image" Target="../media/image74.nl"/><Relationship Id="rId164" Type="http://schemas.openxmlformats.org/officeDocument/2006/relationships/image" Target="../media/image82.nl"/><Relationship Id="rId169" Type="http://schemas.openxmlformats.org/officeDocument/2006/relationships/hyperlink" Target="https://3694911.app.netsuite.com/core/media/media.nl?id=25897&amp;c=3694911&amp;h=_OaKmHRmVn3HaAIRKguRhFLXdeb2kr5p0Vmq0UC36BQHJETU" TargetMode="External"/><Relationship Id="rId4" Type="http://schemas.openxmlformats.org/officeDocument/2006/relationships/image" Target="../media/image2.nl"/><Relationship Id="rId9" Type="http://schemas.openxmlformats.org/officeDocument/2006/relationships/hyperlink" Target="https://3694911.app.netsuite.com/core/media/media.nl?id=43788&amp;c=3694911&amp;h=QIaURcX4rcMQ3U5iv545Aeobw7fuRounlJOEliceDaV4Ef_K" TargetMode="External"/><Relationship Id="rId180" Type="http://schemas.openxmlformats.org/officeDocument/2006/relationships/image" Target="../media/image90.nl"/><Relationship Id="rId26" Type="http://schemas.openxmlformats.org/officeDocument/2006/relationships/image" Target="../media/image13.nl"/><Relationship Id="rId47" Type="http://schemas.openxmlformats.org/officeDocument/2006/relationships/hyperlink" Target="https://3694911.app.netsuite.com/core/media/media.nl?id=25169&amp;c=3694911&amp;h=gPcui7MHlmwfbUh7v9W7Jcbd7jJntnssZVWFQs4s0wPLocf3" TargetMode="External"/><Relationship Id="rId68" Type="http://schemas.openxmlformats.org/officeDocument/2006/relationships/image" Target="../media/image34.nl"/><Relationship Id="rId89" Type="http://schemas.openxmlformats.org/officeDocument/2006/relationships/hyperlink" Target="https://3694911.app.netsuite.com/core/media/media.nl?id=25882&amp;c=3694911&amp;h=z9XDw1Z5uhawSr5RbvK7np8IGGtQ5Gp6-iJ3qWHYV0YjFDoS" TargetMode="External"/><Relationship Id="rId112" Type="http://schemas.openxmlformats.org/officeDocument/2006/relationships/image" Target="../media/image56.nl"/><Relationship Id="rId133" Type="http://schemas.openxmlformats.org/officeDocument/2006/relationships/hyperlink" Target="https://3694911.app.netsuite.com/core/media/media.nl?id=42625&amp;c=3694911&amp;h=AWIIkITkzRa-7_BpT719XU8wr_w9T4Nw7pMv9RdetRhwsf66" TargetMode="External"/><Relationship Id="rId154" Type="http://schemas.openxmlformats.org/officeDocument/2006/relationships/image" Target="../media/image77.nl"/><Relationship Id="rId175" Type="http://schemas.openxmlformats.org/officeDocument/2006/relationships/hyperlink" Target="https://3694911.app.netsuite.com/core/media/media.nl?id=37909&amp;c=3694911&amp;h=xj1Cm_szkG1EkNO7iOE2CQxxKgN0qoZ7b55Gp2Gxnd1y3C5f" TargetMode="External"/><Relationship Id="rId16" Type="http://schemas.openxmlformats.org/officeDocument/2006/relationships/image" Target="../media/image8.nl"/><Relationship Id="rId37" Type="http://schemas.openxmlformats.org/officeDocument/2006/relationships/hyperlink" Target="https://3694911.app.netsuite.com/core/media/media.nl?id=43797&amp;c=3694911&amp;h=AsFbNhJZ3VZXI7qW97C3EvEoW2Qkq63jVP3MCshw2w4B9Mxf" TargetMode="External"/><Relationship Id="rId58" Type="http://schemas.openxmlformats.org/officeDocument/2006/relationships/image" Target="../media/image29.nl"/><Relationship Id="rId79" Type="http://schemas.openxmlformats.org/officeDocument/2006/relationships/hyperlink" Target="https://3694911.app.netsuite.com/core/media/media.nl?id=45857&amp;c=3694911&amp;h=FeVzZmGgyDGpu6zNI9dhMGsTtcde8sK8Pjy7h9S7Ij0uO1xe" TargetMode="External"/><Relationship Id="rId102" Type="http://schemas.openxmlformats.org/officeDocument/2006/relationships/image" Target="../media/image51.nl"/><Relationship Id="rId123" Type="http://schemas.openxmlformats.org/officeDocument/2006/relationships/hyperlink" Target="https://3694911.app.netsuite.com/core/media/media.nl?id=39041&amp;c=3694911&amp;h=Qm68d3fW7R1sa8R6yhdQA-W0OkhYAV-gzehorRGbXjIUpCQv" TargetMode="External"/><Relationship Id="rId144" Type="http://schemas.openxmlformats.org/officeDocument/2006/relationships/image" Target="../media/image72.nl"/><Relationship Id="rId90" Type="http://schemas.openxmlformats.org/officeDocument/2006/relationships/image" Target="../media/image45.nl"/><Relationship Id="rId165" Type="http://schemas.openxmlformats.org/officeDocument/2006/relationships/hyperlink" Target="https://3694911.app.netsuite.com/core/media/media.nl?id=24447&amp;c=3694911&amp;h=9u1y-SzxB0hgrf_l_CYgV1X_g8vKaeq5zTuWh4RKXTwHlrBa" TargetMode="External"/><Relationship Id="rId27" Type="http://schemas.openxmlformats.org/officeDocument/2006/relationships/hyperlink" Target="https://3694911.app.netsuite.com/core/media/media.nl?id=36412&amp;c=3694911&amp;h=lFXzYzfx0HlBrswaqfwE-si4zEk0h4w0mt50GREMVZutXex_" TargetMode="External"/><Relationship Id="rId48" Type="http://schemas.openxmlformats.org/officeDocument/2006/relationships/image" Target="../media/image24.nl"/><Relationship Id="rId69" Type="http://schemas.openxmlformats.org/officeDocument/2006/relationships/hyperlink" Target="https://3694911.app.netsuite.com/core/media/media.nl?id=26147&amp;c=3694911&amp;h=gOGe5NeqhX7pHGesIMdMkYe2EL-xiaj1S9vFkj1ztTPY8mN7" TargetMode="External"/><Relationship Id="rId113" Type="http://schemas.openxmlformats.org/officeDocument/2006/relationships/hyperlink" Target="https://3694911.app.netsuite.com/core/media/media.nl?id=39045&amp;c=3694911&amp;h=1r13O1yCyQdVYIUrLx3yC2t69Lx57D8gMZHhQgBGjR3C1nAV" TargetMode="External"/><Relationship Id="rId134" Type="http://schemas.openxmlformats.org/officeDocument/2006/relationships/image" Target="../media/image67.nl"/><Relationship Id="rId80" Type="http://schemas.openxmlformats.org/officeDocument/2006/relationships/image" Target="../media/image40.nl"/><Relationship Id="rId155" Type="http://schemas.openxmlformats.org/officeDocument/2006/relationships/hyperlink" Target="https://3694911.app.netsuite.com/core/media/media.nl?id=25532&amp;c=3694911&amp;h=be1N9t6EMn2RkeMUb7lvEg3klwp9FWTOfv8x5HARjC-U_KO5" TargetMode="External"/><Relationship Id="rId176" Type="http://schemas.openxmlformats.org/officeDocument/2006/relationships/image" Target="../media/image88.nl"/><Relationship Id="rId17" Type="http://schemas.openxmlformats.org/officeDocument/2006/relationships/hyperlink" Target="https://3694911.app.netsuite.com/core/media/media.nl?id=43787&amp;c=3694911&amp;h=82_nO9dfIX6KW5NgfEucHCir8xnzzcJejGezXpI9YZu2wxkZ" TargetMode="External"/><Relationship Id="rId38" Type="http://schemas.openxmlformats.org/officeDocument/2006/relationships/image" Target="../media/image19.nl"/><Relationship Id="rId59" Type="http://schemas.openxmlformats.org/officeDocument/2006/relationships/hyperlink" Target="https://3694911.app.netsuite.com/core/media/media.nl?id=25174&amp;c=3694911&amp;h=C-yvh2xsF69eVgZvVN1gF3wyB-CeZHnw1vjWZ_NWv_-PCzMu" TargetMode="External"/><Relationship Id="rId103" Type="http://schemas.openxmlformats.org/officeDocument/2006/relationships/hyperlink" Target="https://3694911.app.netsuite.com/core/media/media.nl?id=25888&amp;c=3694911&amp;h=fbnG2OsFIAb7IaxjOepopA60RTENySacxn1x07JvpZ7XNJci" TargetMode="External"/><Relationship Id="rId124" Type="http://schemas.openxmlformats.org/officeDocument/2006/relationships/image" Target="../media/image62.nl"/><Relationship Id="rId70" Type="http://schemas.openxmlformats.org/officeDocument/2006/relationships/image" Target="../media/image35.nl"/><Relationship Id="rId91" Type="http://schemas.openxmlformats.org/officeDocument/2006/relationships/hyperlink" Target="https://3694911.app.netsuite.com/core/media/media.nl?id=37220&amp;c=3694911&amp;h=4EGKoWLxh4D7gQKPYbSsEopSqH7E_3w6aBgQ_qa74fxPK4L1" TargetMode="External"/><Relationship Id="rId145" Type="http://schemas.openxmlformats.org/officeDocument/2006/relationships/hyperlink" Target="https://3694911.app.netsuite.com/core/media/media.nl?id=8428&amp;c=3694911&amp;h=Y2KOnR3oVvUrEPqExOuwsvYv8N43NDLBo7vnI118m777iJRl" TargetMode="External"/><Relationship Id="rId166" Type="http://schemas.openxmlformats.org/officeDocument/2006/relationships/image" Target="../media/image83.nl"/><Relationship Id="rId1" Type="http://schemas.openxmlformats.org/officeDocument/2006/relationships/hyperlink" Target="https://3694911.app.netsuite.com/core/media/media.nl?id=25187&amp;c=3694911&amp;h=miiFE7rTpdCxLd1Fl3GzMOEkwq1JwpFLQlgfSwdEW3lCJnLr" TargetMode="Externa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98.png"/><Relationship Id="rId13" Type="http://schemas.openxmlformats.org/officeDocument/2006/relationships/image" Target="../media/image103.png"/><Relationship Id="rId18" Type="http://schemas.openxmlformats.org/officeDocument/2006/relationships/image" Target="../media/image108.png"/><Relationship Id="rId3" Type="http://schemas.openxmlformats.org/officeDocument/2006/relationships/image" Target="../media/image93.png"/><Relationship Id="rId7" Type="http://schemas.openxmlformats.org/officeDocument/2006/relationships/image" Target="../media/image97.png"/><Relationship Id="rId12" Type="http://schemas.openxmlformats.org/officeDocument/2006/relationships/image" Target="../media/image102.png"/><Relationship Id="rId17" Type="http://schemas.openxmlformats.org/officeDocument/2006/relationships/image" Target="../media/image107.png"/><Relationship Id="rId2" Type="http://schemas.openxmlformats.org/officeDocument/2006/relationships/image" Target="../media/image92.png"/><Relationship Id="rId16" Type="http://schemas.openxmlformats.org/officeDocument/2006/relationships/image" Target="../media/image106.png"/><Relationship Id="rId1" Type="http://schemas.openxmlformats.org/officeDocument/2006/relationships/image" Target="../media/image91.png"/><Relationship Id="rId6" Type="http://schemas.openxmlformats.org/officeDocument/2006/relationships/image" Target="../media/image96.png"/><Relationship Id="rId11" Type="http://schemas.openxmlformats.org/officeDocument/2006/relationships/image" Target="../media/image101.png"/><Relationship Id="rId5" Type="http://schemas.openxmlformats.org/officeDocument/2006/relationships/image" Target="../media/image95.png"/><Relationship Id="rId15" Type="http://schemas.openxmlformats.org/officeDocument/2006/relationships/image" Target="../media/image105.png"/><Relationship Id="rId10" Type="http://schemas.openxmlformats.org/officeDocument/2006/relationships/image" Target="../media/image100.png"/><Relationship Id="rId4" Type="http://schemas.openxmlformats.org/officeDocument/2006/relationships/image" Target="../media/image94.png"/><Relationship Id="rId9" Type="http://schemas.openxmlformats.org/officeDocument/2006/relationships/image" Target="../media/image99.png"/><Relationship Id="rId14" Type="http://schemas.openxmlformats.org/officeDocument/2006/relationships/image" Target="../media/image10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  <types>
    <type name="_webimage">
      <keyFlags>
        <key name="WebImageIdentifier">
          <flag name="ShowInCardView" value="0"/>
        </key>
      </keyFlags>
    </type>
  </types>
</rvTypesInfo>
</file>

<file path=xl/richData/rdRichValueWebImage.xml><?xml version="1.0" encoding="utf-8"?>
<webImagesSrd xmlns="http://schemas.microsoft.com/office/spreadsheetml/2020/richdatawebimage" xmlns:r="http://schemas.openxmlformats.org/officeDocument/2006/relationships">
  <webImageSrd>
    <address r:id="rId1"/>
    <blip r:id="rId2"/>
  </webImageSrd>
  <webImageSrd>
    <address r:id="rId3"/>
    <blip r:id="rId4"/>
  </webImageSrd>
  <webImageSrd>
    <address r:id="rId5"/>
    <blip r:id="rId6"/>
  </webImageSrd>
  <webImageSrd>
    <address r:id="rId7"/>
    <blip r:id="rId8"/>
  </webImageSrd>
  <webImageSrd>
    <address r:id="rId9"/>
    <blip r:id="rId10"/>
  </webImageSrd>
  <webImageSrd>
    <address r:id="rId11"/>
    <blip r:id="rId12"/>
  </webImageSrd>
  <webImageSrd>
    <address r:id="rId13"/>
    <blip r:id="rId14"/>
  </webImageSrd>
  <webImageSrd>
    <address r:id="rId15"/>
    <blip r:id="rId16"/>
  </webImageSrd>
  <webImageSrd>
    <address r:id="rId17"/>
    <blip r:id="rId18"/>
  </webImageSrd>
  <webImageSrd>
    <address r:id="rId19"/>
    <blip r:id="rId20"/>
  </webImageSrd>
  <webImageSrd>
    <address r:id="rId21"/>
    <blip r:id="rId22"/>
  </webImageSrd>
  <webImageSrd>
    <address r:id="rId23"/>
    <blip r:id="rId24"/>
  </webImageSrd>
  <webImageSrd>
    <address r:id="rId25"/>
    <blip r:id="rId26"/>
  </webImageSrd>
  <webImageSrd>
    <address r:id="rId27"/>
    <blip r:id="rId28"/>
  </webImageSrd>
  <webImageSrd>
    <address r:id="rId29"/>
    <blip r:id="rId30"/>
  </webImageSrd>
  <webImageSrd>
    <address r:id="rId31"/>
    <blip r:id="rId32"/>
  </webImageSrd>
  <webImageSrd>
    <address r:id="rId33"/>
    <blip r:id="rId34"/>
  </webImageSrd>
  <webImageSrd>
    <address r:id="rId35"/>
    <blip r:id="rId36"/>
  </webImageSrd>
  <webImageSrd>
    <address r:id="rId37"/>
    <blip r:id="rId38"/>
  </webImageSrd>
  <webImageSrd>
    <address r:id="rId39"/>
    <blip r:id="rId40"/>
  </webImageSrd>
  <webImageSrd>
    <address r:id="rId41"/>
    <blip r:id="rId42"/>
  </webImageSrd>
  <webImageSrd>
    <address r:id="rId43"/>
    <blip r:id="rId44"/>
  </webImageSrd>
  <webImageSrd>
    <address r:id="rId45"/>
    <blip r:id="rId46"/>
  </webImageSrd>
  <webImageSrd>
    <address r:id="rId47"/>
    <blip r:id="rId48"/>
  </webImageSrd>
  <webImageSrd>
    <address r:id="rId49"/>
    <blip r:id="rId50"/>
  </webImageSrd>
  <webImageSrd>
    <address r:id="rId51"/>
    <blip r:id="rId52"/>
  </webImageSrd>
  <webImageSrd>
    <address r:id="rId53"/>
    <blip r:id="rId54"/>
  </webImageSrd>
  <webImageSrd>
    <address r:id="rId55"/>
    <blip r:id="rId56"/>
  </webImageSrd>
  <webImageSrd>
    <address r:id="rId57"/>
    <blip r:id="rId58"/>
  </webImageSrd>
  <webImageSrd>
    <address r:id="rId59"/>
    <blip r:id="rId60"/>
  </webImageSrd>
  <webImageSrd>
    <address r:id="rId61"/>
    <blip r:id="rId62"/>
  </webImageSrd>
  <webImageSrd>
    <address r:id="rId63"/>
    <blip r:id="rId64"/>
  </webImageSrd>
  <webImageSrd>
    <address r:id="rId65"/>
    <blip r:id="rId66"/>
  </webImageSrd>
  <webImageSrd>
    <address r:id="rId67"/>
    <blip r:id="rId68"/>
  </webImageSrd>
  <webImageSrd>
    <address r:id="rId69"/>
    <blip r:id="rId70"/>
  </webImageSrd>
  <webImageSrd>
    <address r:id="rId71"/>
    <blip r:id="rId72"/>
  </webImageSrd>
  <webImageSrd>
    <address r:id="rId73"/>
    <blip r:id="rId74"/>
  </webImageSrd>
  <webImageSrd>
    <address r:id="rId75"/>
    <blip r:id="rId76"/>
  </webImageSrd>
  <webImageSrd>
    <address r:id="rId77"/>
    <blip r:id="rId78"/>
  </webImageSrd>
  <webImageSrd>
    <address r:id="rId79"/>
    <blip r:id="rId80"/>
  </webImageSrd>
  <webImageSrd>
    <address r:id="rId81"/>
    <blip r:id="rId82"/>
  </webImageSrd>
  <webImageSrd>
    <address r:id="rId83"/>
    <blip r:id="rId84"/>
  </webImageSrd>
  <webImageSrd>
    <address r:id="rId85"/>
    <blip r:id="rId86"/>
  </webImageSrd>
  <webImageSrd>
    <address r:id="rId87"/>
    <blip r:id="rId88"/>
  </webImageSrd>
  <webImageSrd>
    <address r:id="rId89"/>
    <blip r:id="rId90"/>
  </webImageSrd>
  <webImageSrd>
    <address r:id="rId91"/>
    <blip r:id="rId92"/>
  </webImageSrd>
  <webImageSrd>
    <address r:id="rId93"/>
    <blip r:id="rId94"/>
  </webImageSrd>
  <webImageSrd>
    <address r:id="rId95"/>
    <blip r:id="rId96"/>
  </webImageSrd>
  <webImageSrd>
    <address r:id="rId97"/>
    <blip r:id="rId98"/>
  </webImageSrd>
  <webImageSrd>
    <address r:id="rId99"/>
    <blip r:id="rId100"/>
  </webImageSrd>
  <webImageSrd>
    <address r:id="rId101"/>
    <blip r:id="rId102"/>
  </webImageSrd>
  <webImageSrd>
    <address r:id="rId103"/>
    <blip r:id="rId104"/>
  </webImageSrd>
  <webImageSrd>
    <address r:id="rId105"/>
    <blip r:id="rId106"/>
  </webImageSrd>
  <webImageSrd>
    <address r:id="rId107"/>
    <blip r:id="rId108"/>
  </webImageSrd>
  <webImageSrd>
    <address r:id="rId109"/>
    <blip r:id="rId110"/>
  </webImageSrd>
  <webImageSrd>
    <address r:id="rId111"/>
    <blip r:id="rId112"/>
  </webImageSrd>
  <webImageSrd>
    <address r:id="rId113"/>
    <blip r:id="rId114"/>
  </webImageSrd>
  <webImageSrd>
    <address r:id="rId115"/>
    <blip r:id="rId116"/>
  </webImageSrd>
  <webImageSrd>
    <address r:id="rId117"/>
    <blip r:id="rId118"/>
  </webImageSrd>
  <webImageSrd>
    <address r:id="rId119"/>
    <blip r:id="rId120"/>
  </webImageSrd>
  <webImageSrd>
    <address r:id="rId121"/>
    <blip r:id="rId122"/>
  </webImageSrd>
  <webImageSrd>
    <address r:id="rId123"/>
    <blip r:id="rId124"/>
  </webImageSrd>
  <webImageSrd>
    <address r:id="rId125"/>
    <blip r:id="rId126"/>
  </webImageSrd>
  <webImageSrd>
    <address r:id="rId127"/>
    <blip r:id="rId128"/>
  </webImageSrd>
  <webImageSrd>
    <address r:id="rId129"/>
    <blip r:id="rId130"/>
  </webImageSrd>
  <webImageSrd>
    <address r:id="rId131"/>
    <blip r:id="rId132"/>
  </webImageSrd>
  <webImageSrd>
    <address r:id="rId133"/>
    <blip r:id="rId134"/>
  </webImageSrd>
  <webImageSrd>
    <address r:id="rId135"/>
    <blip r:id="rId136"/>
  </webImageSrd>
  <webImageSrd>
    <address r:id="rId137"/>
    <blip r:id="rId138"/>
  </webImageSrd>
  <webImageSrd>
    <address r:id="rId139"/>
    <blip r:id="rId140"/>
  </webImageSrd>
  <webImageSrd>
    <address r:id="rId141"/>
    <blip r:id="rId142"/>
  </webImageSrd>
  <webImageSrd>
    <address r:id="rId143"/>
    <blip r:id="rId144"/>
  </webImageSrd>
  <webImageSrd>
    <address r:id="rId145"/>
    <blip r:id="rId146"/>
  </webImageSrd>
  <webImageSrd>
    <address r:id="rId147"/>
    <blip r:id="rId148"/>
  </webImageSrd>
  <webImageSrd>
    <address r:id="rId149"/>
    <blip r:id="rId150"/>
  </webImageSrd>
  <webImageSrd>
    <address r:id="rId151"/>
    <blip r:id="rId152"/>
  </webImageSrd>
  <webImageSrd>
    <address r:id="rId153"/>
    <blip r:id="rId154"/>
  </webImageSrd>
  <webImageSrd>
    <address r:id="rId155"/>
    <blip r:id="rId156"/>
  </webImageSrd>
  <webImageSrd>
    <address r:id="rId157"/>
    <blip r:id="rId158"/>
  </webImageSrd>
  <webImageSrd>
    <address r:id="rId159"/>
    <blip r:id="rId160"/>
  </webImageSrd>
  <webImageSrd>
    <address r:id="rId161"/>
    <blip r:id="rId162"/>
  </webImageSrd>
  <webImageSrd>
    <address r:id="rId163"/>
    <blip r:id="rId164"/>
  </webImageSrd>
  <webImageSrd>
    <address r:id="rId165"/>
    <blip r:id="rId166"/>
  </webImageSrd>
  <webImageSrd>
    <address r:id="rId167"/>
    <blip r:id="rId168"/>
  </webImageSrd>
  <webImageSrd>
    <address r:id="rId169"/>
    <blip r:id="rId170"/>
  </webImageSrd>
  <webImageSrd>
    <address r:id="rId171"/>
    <blip r:id="rId172"/>
  </webImageSrd>
  <webImageSrd>
    <address r:id="rId173"/>
    <blip r:id="rId174"/>
  </webImageSrd>
  <webImageSrd>
    <address r:id="rId175"/>
    <blip r:id="rId176"/>
  </webImageSrd>
  <webImageSrd>
    <address r:id="rId177"/>
    <blip r:id="rId178"/>
  </webImageSrd>
  <webImageSrd>
    <address r:id="rId179"/>
    <blip r:id="rId180"/>
  </webImageSrd>
</webImagesSrd>
</file>

<file path=xl/richData/rdrichvalue.xml><?xml version="1.0" encoding="utf-8"?>
<rvData xmlns="http://schemas.microsoft.com/office/spreadsheetml/2017/richdata" count="108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1">
    <v>0</v>
    <v>5</v>
    <v>0</v>
    <v>1</v>
  </rv>
  <rv s="1">
    <v>1</v>
    <v>5</v>
    <v>0</v>
    <v>1</v>
  </rv>
  <rv s="1">
    <v>2</v>
    <v>5</v>
    <v>0</v>
    <v>1</v>
  </rv>
  <rv s="1">
    <v>3</v>
    <v>5</v>
    <v>0</v>
    <v>1</v>
  </rv>
  <rv s="1">
    <v>4</v>
    <v>5</v>
    <v>0</v>
    <v>1</v>
  </rv>
  <rv s="1">
    <v>5</v>
    <v>5</v>
    <v>0</v>
    <v>1</v>
  </rv>
  <rv s="1">
    <v>6</v>
    <v>5</v>
    <v>0</v>
    <v>1</v>
  </rv>
  <rv s="1">
    <v>7</v>
    <v>5</v>
    <v>0</v>
    <v>1</v>
  </rv>
  <rv s="1">
    <v>8</v>
    <v>5</v>
    <v>0</v>
    <v>1</v>
  </rv>
  <rv s="1">
    <v>9</v>
    <v>5</v>
    <v>0</v>
    <v>1</v>
  </rv>
  <rv s="1">
    <v>10</v>
    <v>5</v>
    <v>0</v>
    <v>1</v>
  </rv>
  <rv s="1">
    <v>11</v>
    <v>5</v>
    <v>0</v>
    <v>1</v>
  </rv>
  <rv s="1">
    <v>12</v>
    <v>5</v>
    <v>0</v>
    <v>1</v>
  </rv>
  <rv s="1">
    <v>13</v>
    <v>5</v>
    <v>0</v>
    <v>1</v>
  </rv>
  <rv s="1">
    <v>14</v>
    <v>5</v>
    <v>0</v>
    <v>1</v>
  </rv>
  <rv s="1">
    <v>15</v>
    <v>5</v>
    <v>0</v>
    <v>1</v>
  </rv>
  <rv s="1">
    <v>16</v>
    <v>5</v>
    <v>0</v>
    <v>1</v>
  </rv>
  <rv s="1">
    <v>17</v>
    <v>5</v>
    <v>0</v>
    <v>1</v>
  </rv>
  <rv s="1">
    <v>18</v>
    <v>5</v>
    <v>0</v>
    <v>1</v>
  </rv>
  <rv s="1">
    <v>19</v>
    <v>5</v>
    <v>0</v>
    <v>1</v>
  </rv>
  <rv s="1">
    <v>20</v>
    <v>5</v>
    <v>0</v>
    <v>1</v>
  </rv>
  <rv s="1">
    <v>21</v>
    <v>5</v>
    <v>0</v>
    <v>1</v>
  </rv>
  <rv s="1">
    <v>22</v>
    <v>5</v>
    <v>0</v>
    <v>1</v>
  </rv>
  <rv s="1">
    <v>23</v>
    <v>5</v>
    <v>0</v>
    <v>1</v>
  </rv>
  <rv s="1">
    <v>24</v>
    <v>5</v>
    <v>0</v>
    <v>1</v>
  </rv>
  <rv s="1">
    <v>25</v>
    <v>5</v>
    <v>0</v>
    <v>1</v>
  </rv>
  <rv s="1">
    <v>26</v>
    <v>5</v>
    <v>0</v>
    <v>1</v>
  </rv>
  <rv s="1">
    <v>27</v>
    <v>5</v>
    <v>0</v>
    <v>1</v>
  </rv>
  <rv s="1">
    <v>28</v>
    <v>5</v>
    <v>0</v>
    <v>1</v>
  </rv>
  <rv s="1">
    <v>29</v>
    <v>5</v>
    <v>0</v>
    <v>1</v>
  </rv>
  <rv s="1">
    <v>30</v>
    <v>5</v>
    <v>0</v>
    <v>1</v>
  </rv>
  <rv s="1">
    <v>31</v>
    <v>5</v>
    <v>0</v>
    <v>1</v>
  </rv>
  <rv s="1">
    <v>32</v>
    <v>5</v>
    <v>0</v>
    <v>1</v>
  </rv>
  <rv s="1">
    <v>33</v>
    <v>5</v>
    <v>0</v>
    <v>1</v>
  </rv>
  <rv s="1">
    <v>34</v>
    <v>5</v>
    <v>0</v>
    <v>1</v>
  </rv>
  <rv s="1">
    <v>35</v>
    <v>5</v>
    <v>0</v>
    <v>1</v>
  </rv>
  <rv s="1">
    <v>36</v>
    <v>5</v>
    <v>0</v>
    <v>1</v>
  </rv>
  <rv s="1">
    <v>37</v>
    <v>5</v>
    <v>0</v>
    <v>1</v>
  </rv>
  <rv s="1">
    <v>38</v>
    <v>5</v>
    <v>0</v>
    <v>1</v>
  </rv>
  <rv s="1">
    <v>39</v>
    <v>5</v>
    <v>0</v>
    <v>1</v>
  </rv>
  <rv s="2">
    <v>14</v>
    <v>5</v>
    <v>TB3416-$0.65-15pc string-14X20CM-2916</v>
  </rv>
  <rv s="0">
    <v>15</v>
    <v>5</v>
  </rv>
  <rv s="1">
    <v>40</v>
    <v>1</v>
    <v>0</v>
    <v>1</v>
  </rv>
  <rv s="0">
    <v>16</v>
    <v>5</v>
  </rv>
  <rv s="1">
    <v>41</v>
    <v>1</v>
    <v>0</v>
    <v>1</v>
  </rv>
  <rv s="1">
    <v>42</v>
    <v>5</v>
    <v>0</v>
    <v>1</v>
  </rv>
  <rv s="1">
    <v>43</v>
    <v>5</v>
    <v>0</v>
    <v>1</v>
  </rv>
  <rv s="1">
    <v>44</v>
    <v>5</v>
    <v>0</v>
    <v>1</v>
  </rv>
  <rv s="1">
    <v>45</v>
    <v>5</v>
    <v>0</v>
    <v>1</v>
  </rv>
  <rv s="1">
    <v>46</v>
    <v>5</v>
    <v>0</v>
    <v>1</v>
  </rv>
  <rv s="1">
    <v>47</v>
    <v>5</v>
    <v>0</v>
    <v>1</v>
  </rv>
  <rv s="1">
    <v>48</v>
    <v>5</v>
    <v>0</v>
    <v>1</v>
  </rv>
  <rv s="1">
    <v>49</v>
    <v>5</v>
    <v>0</v>
    <v>1</v>
  </rv>
  <rv s="1">
    <v>50</v>
    <v>5</v>
    <v>0</v>
    <v>1</v>
  </rv>
  <rv s="1">
    <v>51</v>
    <v>5</v>
    <v>0</v>
    <v>1</v>
  </rv>
  <rv s="1">
    <v>52</v>
    <v>5</v>
    <v>0</v>
    <v>1</v>
  </rv>
  <rv s="1">
    <v>53</v>
    <v>5</v>
    <v>0</v>
    <v>1</v>
  </rv>
  <rv s="1">
    <v>54</v>
    <v>5</v>
    <v>0</v>
    <v>1</v>
  </rv>
  <rv s="1">
    <v>55</v>
    <v>5</v>
    <v>0</v>
    <v>1</v>
  </rv>
  <rv s="1">
    <v>56</v>
    <v>5</v>
    <v>0</v>
    <v>1</v>
  </rv>
  <rv s="1">
    <v>57</v>
    <v>5</v>
    <v>0</v>
    <v>1</v>
  </rv>
  <rv s="1">
    <v>58</v>
    <v>5</v>
    <v>0</v>
    <v>1</v>
  </rv>
  <rv s="1">
    <v>59</v>
    <v>5</v>
    <v>0</v>
    <v>1</v>
  </rv>
  <rv s="1">
    <v>60</v>
    <v>5</v>
    <v>0</v>
    <v>1</v>
  </rv>
  <rv s="1">
    <v>61</v>
    <v>5</v>
    <v>0</v>
    <v>1</v>
  </rv>
  <rv s="3">
    <v>62</v>
    <v>5</v>
    <v>0</v>
    <v>100</v>
    <v>3</v>
    <v>100</v>
  </rv>
  <rv s="3">
    <v>63</v>
    <v>5</v>
    <v>0</v>
    <v>100</v>
    <v>3</v>
    <v>100</v>
  </rv>
  <rv s="3">
    <v>64</v>
    <v>5</v>
    <v>0</v>
    <v>100</v>
    <v>3</v>
    <v>100</v>
  </rv>
  <rv s="3">
    <v>65</v>
    <v>5</v>
    <v>0</v>
    <v>100</v>
    <v>3</v>
    <v>100</v>
  </rv>
  <rv s="3">
    <v>66</v>
    <v>5</v>
    <v>0</v>
    <v>100</v>
    <v>3</v>
    <v>100</v>
  </rv>
  <rv s="3">
    <v>67</v>
    <v>5</v>
    <v>0</v>
    <v>100</v>
    <v>3</v>
    <v>100</v>
  </rv>
  <rv s="3">
    <v>68</v>
    <v>5</v>
    <v>0</v>
    <v>100</v>
    <v>3</v>
    <v>100</v>
  </rv>
  <rv s="3">
    <v>69</v>
    <v>5</v>
    <v>0</v>
    <v>100</v>
    <v>3</v>
    <v>100</v>
  </rv>
  <rv s="3">
    <v>70</v>
    <v>5</v>
    <v>0</v>
    <v>100</v>
    <v>3</v>
    <v>100</v>
  </rv>
  <rv s="3">
    <v>71</v>
    <v>5</v>
    <v>0</v>
    <v>100</v>
    <v>3</v>
    <v>100</v>
  </rv>
  <rv s="3">
    <v>72</v>
    <v>5</v>
    <v>0</v>
    <v>100</v>
    <v>3</v>
    <v>100</v>
  </rv>
  <rv s="3">
    <v>73</v>
    <v>5</v>
    <v>0</v>
    <v>100</v>
    <v>3</v>
    <v>100</v>
  </rv>
  <rv s="3">
    <v>74</v>
    <v>5</v>
    <v>0</v>
    <v>100</v>
    <v>3</v>
    <v>100</v>
  </rv>
  <rv s="3">
    <v>75</v>
    <v>5</v>
    <v>0</v>
    <v>100</v>
    <v>3</v>
    <v>100</v>
  </rv>
  <rv s="3">
    <v>76</v>
    <v>5</v>
    <v>0</v>
    <v>100</v>
    <v>3</v>
    <v>100</v>
  </rv>
  <rv s="3">
    <v>77</v>
    <v>5</v>
    <v>0</v>
    <v>100</v>
    <v>3</v>
    <v>100</v>
  </rv>
  <rv s="3">
    <v>78</v>
    <v>5</v>
    <v>0</v>
    <v>100</v>
    <v>3</v>
    <v>100</v>
  </rv>
  <rv s="3">
    <v>79</v>
    <v>5</v>
    <v>0</v>
    <v>100</v>
    <v>3</v>
    <v>100</v>
  </rv>
  <rv s="3">
    <v>80</v>
    <v>5</v>
    <v>0</v>
    <v>100</v>
    <v>3</v>
    <v>100</v>
  </rv>
  <rv s="3">
    <v>81</v>
    <v>5</v>
    <v>0</v>
    <v>100</v>
    <v>3</v>
    <v>100</v>
  </rv>
  <rv s="3">
    <v>82</v>
    <v>5</v>
    <v>0</v>
    <v>100</v>
    <v>3</v>
    <v>100</v>
  </rv>
  <rv s="3">
    <v>83</v>
    <v>5</v>
    <v>0</v>
    <v>100</v>
    <v>3</v>
    <v>100</v>
  </rv>
  <rv s="3">
    <v>84</v>
    <v>5</v>
    <v>0</v>
    <v>100</v>
    <v>3</v>
    <v>100</v>
  </rv>
  <rv s="3">
    <v>85</v>
    <v>5</v>
    <v>0</v>
    <v>100</v>
    <v>3</v>
    <v>100</v>
  </rv>
  <rv s="3">
    <v>86</v>
    <v>5</v>
    <v>0</v>
    <v>100</v>
    <v>3</v>
    <v>100</v>
  </rv>
  <rv s="3">
    <v>87</v>
    <v>5</v>
    <v>0</v>
    <v>100</v>
    <v>3</v>
    <v>100</v>
  </rv>
  <rv s="3">
    <v>88</v>
    <v>5</v>
    <v>0</v>
    <v>100</v>
    <v>3</v>
    <v>100</v>
  </rv>
  <rv s="3">
    <v>89</v>
    <v>5</v>
    <v>0</v>
    <v>100</v>
    <v>3</v>
    <v>100</v>
  </rv>
  <rv s="0">
    <v>17</v>
    <v>5</v>
  </rv>
</rvData>
</file>

<file path=xl/richData/rdrichvaluestructure.xml><?xml version="1.0" encoding="utf-8"?>
<rvStructures xmlns="http://schemas.microsoft.com/office/spreadsheetml/2017/richdata" count="4">
  <s t="_localImage">
    <k n="_rvRel:LocalImageIdentifier" t="i"/>
    <k n="CalcOrigin" t="i"/>
  </s>
  <s t="_webimage">
    <k n="WebImageIdentifier" t="i"/>
    <k n="CalcOrigin" t="i"/>
    <k n="ComputedImage" t="b"/>
    <k n="ImageSizing" t="i"/>
  </s>
  <s t="_localImage">
    <k n="_rvRel:LocalImageIdentifier" t="i"/>
    <k n="CalcOrigin" t="i"/>
    <k n="Text" t="s"/>
  </s>
  <s t="_webimage">
    <k n="WebImageIdentifier" t="i"/>
    <k n="CalcOrigin" t="i"/>
    <k n="ComputedImage" t="b"/>
    <k n="ImageHeight"/>
    <k n="ImageSizing" t="i"/>
    <k n="ImageWidth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04E6D9-657E-4191-AA97-0A83690F48B2}">
  <dimension ref="A1:T26"/>
  <sheetViews>
    <sheetView tabSelected="1" workbookViewId="0">
      <selection activeCell="F25" sqref="F25:G25"/>
    </sheetView>
  </sheetViews>
  <sheetFormatPr defaultRowHeight="11.25" x14ac:dyDescent="0.2"/>
  <cols>
    <col min="1" max="1" width="40.5" style="21" customWidth="1"/>
    <col min="2" max="2" width="49.33203125" customWidth="1"/>
    <col min="3" max="3" width="7" customWidth="1"/>
    <col min="4" max="4" width="16.33203125" customWidth="1"/>
    <col min="5" max="5" width="51.6640625" customWidth="1"/>
    <col min="6" max="6" width="38" bestFit="1" customWidth="1"/>
    <col min="7" max="7" width="13.83203125" customWidth="1"/>
    <col min="8" max="8" width="43.83203125" customWidth="1"/>
    <col min="9" max="9" width="17.5" customWidth="1"/>
  </cols>
  <sheetData>
    <row r="1" spans="1:20" ht="34.5" x14ac:dyDescent="0.55000000000000004">
      <c r="A1" s="72" t="s">
        <v>0</v>
      </c>
      <c r="B1" s="72"/>
      <c r="C1" s="72"/>
      <c r="D1" s="72"/>
      <c r="E1" s="72"/>
      <c r="F1" s="72"/>
      <c r="G1" s="72"/>
      <c r="H1" s="72"/>
      <c r="I1" s="72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ht="33.6" customHeight="1" x14ac:dyDescent="0.3">
      <c r="A2" s="73" t="s">
        <v>1</v>
      </c>
      <c r="B2" s="74"/>
      <c r="C2" s="2"/>
      <c r="D2" s="75" t="s">
        <v>2</v>
      </c>
      <c r="E2" s="76"/>
      <c r="F2" s="76"/>
      <c r="G2" s="76"/>
      <c r="H2" s="76"/>
      <c r="I2" s="77"/>
    </row>
    <row r="3" spans="1:20" ht="29.1" customHeight="1" x14ac:dyDescent="0.3">
      <c r="A3" s="3" t="s">
        <v>3</v>
      </c>
      <c r="B3" s="4"/>
      <c r="C3" s="2"/>
      <c r="D3" s="78" t="s">
        <v>4</v>
      </c>
      <c r="E3" s="79"/>
      <c r="F3" s="80"/>
      <c r="G3" s="80"/>
      <c r="H3" s="80"/>
      <c r="I3" s="81"/>
    </row>
    <row r="4" spans="1:20" ht="32.450000000000003" customHeight="1" x14ac:dyDescent="0.25">
      <c r="A4" s="3" t="s">
        <v>5</v>
      </c>
      <c r="B4" s="5"/>
      <c r="D4" s="6" t="s">
        <v>6</v>
      </c>
      <c r="E4" s="7"/>
      <c r="F4" s="7"/>
      <c r="G4" s="7"/>
      <c r="H4" s="7"/>
      <c r="I4" s="8"/>
    </row>
    <row r="5" spans="1:20" ht="18" customHeight="1" x14ac:dyDescent="0.25">
      <c r="A5" s="9"/>
      <c r="B5" s="5"/>
      <c r="D5" s="10" t="s">
        <v>7</v>
      </c>
      <c r="E5" s="11"/>
      <c r="F5" s="11"/>
      <c r="G5" s="11"/>
      <c r="H5" s="11"/>
      <c r="I5" s="5"/>
    </row>
    <row r="6" spans="1:20" ht="27" customHeight="1" x14ac:dyDescent="0.25">
      <c r="A6" s="3" t="s">
        <v>3</v>
      </c>
      <c r="B6" s="5"/>
      <c r="D6" s="10" t="s">
        <v>8</v>
      </c>
      <c r="E6" s="11"/>
      <c r="F6" s="12" t="s">
        <v>9</v>
      </c>
      <c r="G6" s="11"/>
      <c r="H6" s="12" t="s">
        <v>10</v>
      </c>
      <c r="I6" s="5"/>
    </row>
    <row r="7" spans="1:20" ht="33" customHeight="1" x14ac:dyDescent="0.25">
      <c r="A7" s="3" t="s">
        <v>5</v>
      </c>
      <c r="B7" s="5"/>
      <c r="D7" s="70" t="s">
        <v>11</v>
      </c>
      <c r="E7" s="71"/>
      <c r="F7" s="11"/>
      <c r="G7" s="11"/>
      <c r="H7" s="11"/>
      <c r="I7" s="5"/>
    </row>
    <row r="8" spans="1:20" ht="58.5" customHeight="1" x14ac:dyDescent="0.2">
      <c r="A8" s="60"/>
      <c r="B8" s="61"/>
      <c r="D8" s="13" t="s">
        <v>12</v>
      </c>
      <c r="E8" s="11"/>
      <c r="F8" s="14" t="s">
        <v>13</v>
      </c>
      <c r="G8" s="11"/>
      <c r="H8" s="14" t="s">
        <v>14</v>
      </c>
      <c r="I8" s="5"/>
    </row>
    <row r="9" spans="1:20" ht="29.1" customHeight="1" thickBot="1" x14ac:dyDescent="0.3">
      <c r="A9" s="3" t="s">
        <v>15</v>
      </c>
      <c r="B9" s="5"/>
      <c r="D9" s="62" t="s">
        <v>16</v>
      </c>
      <c r="E9" s="63"/>
      <c r="F9" s="63"/>
      <c r="G9" s="63"/>
      <c r="H9" s="63"/>
      <c r="I9" s="64"/>
    </row>
    <row r="10" spans="1:20" ht="22.5" customHeight="1" thickTop="1" x14ac:dyDescent="0.25">
      <c r="A10" s="3" t="s">
        <v>17</v>
      </c>
      <c r="B10" s="5"/>
      <c r="D10" s="15" t="s">
        <v>18</v>
      </c>
      <c r="E10" s="7"/>
      <c r="F10" s="7"/>
      <c r="G10" s="7"/>
      <c r="H10" s="7"/>
      <c r="I10" s="8"/>
    </row>
    <row r="11" spans="1:20" ht="30" customHeight="1" x14ac:dyDescent="0.25">
      <c r="A11" s="3" t="s">
        <v>19</v>
      </c>
      <c r="B11" s="5"/>
      <c r="D11" s="10" t="s">
        <v>6</v>
      </c>
      <c r="E11" s="11"/>
      <c r="F11" s="11"/>
      <c r="G11" s="11"/>
      <c r="H11" s="11"/>
      <c r="I11" s="5"/>
    </row>
    <row r="12" spans="1:20" ht="20.100000000000001" customHeight="1" x14ac:dyDescent="0.25">
      <c r="A12" s="9"/>
      <c r="B12" s="5"/>
      <c r="D12" s="10" t="s">
        <v>7</v>
      </c>
      <c r="E12" s="11"/>
      <c r="F12" s="11"/>
      <c r="G12" s="11"/>
      <c r="H12" s="11"/>
      <c r="I12" s="5"/>
    </row>
    <row r="13" spans="1:20" ht="21" customHeight="1" thickBot="1" x14ac:dyDescent="0.3">
      <c r="A13" s="16" t="s">
        <v>20</v>
      </c>
      <c r="B13" s="17"/>
      <c r="D13" s="18" t="s">
        <v>8</v>
      </c>
      <c r="E13" s="19"/>
      <c r="F13" s="20" t="s">
        <v>21</v>
      </c>
      <c r="G13" s="19"/>
      <c r="H13" s="20" t="s">
        <v>10</v>
      </c>
      <c r="I13" s="17"/>
    </row>
    <row r="18" spans="1:7" ht="12" thickBot="1" x14ac:dyDescent="0.25"/>
    <row r="19" spans="1:7" ht="26.25" x14ac:dyDescent="0.4">
      <c r="A19" s="65" t="s">
        <v>22</v>
      </c>
      <c r="B19" s="66"/>
      <c r="C19" s="66"/>
      <c r="D19" s="66"/>
      <c r="E19" s="66"/>
      <c r="F19" s="66"/>
      <c r="G19" s="67"/>
    </row>
    <row r="20" spans="1:7" ht="18" x14ac:dyDescent="0.2">
      <c r="A20" s="22" t="s">
        <v>23</v>
      </c>
      <c r="B20" s="68" t="s">
        <v>24</v>
      </c>
      <c r="C20" s="68"/>
      <c r="D20" s="68" t="s">
        <v>25</v>
      </c>
      <c r="E20" s="68"/>
      <c r="F20" s="68" t="s">
        <v>26</v>
      </c>
      <c r="G20" s="69"/>
    </row>
    <row r="21" spans="1:7" ht="15" x14ac:dyDescent="0.2">
      <c r="A21" s="24" t="s">
        <v>260</v>
      </c>
      <c r="B21" s="56">
        <f>Halloween!E58</f>
        <v>0</v>
      </c>
      <c r="C21" s="56"/>
      <c r="D21" s="57">
        <f>Halloween!I58</f>
        <v>0</v>
      </c>
      <c r="E21" s="56"/>
      <c r="F21" s="58">
        <f>Halloween!J58</f>
        <v>0</v>
      </c>
      <c r="G21" s="59"/>
    </row>
    <row r="22" spans="1:7" ht="15" x14ac:dyDescent="0.2">
      <c r="A22" s="24" t="s">
        <v>261</v>
      </c>
      <c r="B22" s="56">
        <f>Patriotic!E28</f>
        <v>0</v>
      </c>
      <c r="C22" s="56"/>
      <c r="D22" s="57">
        <f>Patriotic!I28</f>
        <v>0</v>
      </c>
      <c r="E22" s="56"/>
      <c r="F22" s="58">
        <f>Patriotic!J28</f>
        <v>0</v>
      </c>
      <c r="G22" s="59"/>
    </row>
    <row r="23" spans="1:7" ht="15" x14ac:dyDescent="0.2">
      <c r="A23" s="24" t="s">
        <v>262</v>
      </c>
      <c r="B23" s="56">
        <f>Valentines!E12</f>
        <v>0</v>
      </c>
      <c r="C23" s="56"/>
      <c r="D23" s="57">
        <f>Valentines!I12</f>
        <v>0</v>
      </c>
      <c r="E23" s="56"/>
      <c r="F23" s="58">
        <f>Valentines!J12</f>
        <v>0</v>
      </c>
      <c r="G23" s="59"/>
    </row>
    <row r="24" spans="1:7" ht="15" x14ac:dyDescent="0.2">
      <c r="A24" s="24" t="s">
        <v>263</v>
      </c>
      <c r="B24" s="56">
        <f>'Hanukkah NYE'!E23</f>
        <v>0</v>
      </c>
      <c r="C24" s="56"/>
      <c r="D24" s="57">
        <f>'Hanukkah NYE'!E23</f>
        <v>0</v>
      </c>
      <c r="E24" s="56"/>
      <c r="F24" s="58">
        <f>'Hanukkah NYE'!J23</f>
        <v>0</v>
      </c>
      <c r="G24" s="59"/>
    </row>
    <row r="25" spans="1:7" ht="15" x14ac:dyDescent="0.2">
      <c r="A25" s="24" t="s">
        <v>27</v>
      </c>
      <c r="B25" s="48">
        <f>Additional!E23</f>
        <v>0</v>
      </c>
      <c r="C25" s="48"/>
      <c r="D25" s="49">
        <f>Additional!I23</f>
        <v>0</v>
      </c>
      <c r="E25" s="49"/>
      <c r="F25" s="50">
        <f>Additional!J23</f>
        <v>0</v>
      </c>
      <c r="G25" s="51"/>
    </row>
    <row r="26" spans="1:7" ht="16.5" thickBot="1" x14ac:dyDescent="0.3">
      <c r="A26" s="25" t="s">
        <v>28</v>
      </c>
      <c r="B26" s="52">
        <f>SUM(B21:C25)</f>
        <v>0</v>
      </c>
      <c r="C26" s="52"/>
      <c r="D26" s="53">
        <f>SUM(D21:E25)</f>
        <v>0</v>
      </c>
      <c r="E26" s="52"/>
      <c r="F26" s="54">
        <f>SUM(F21:G25)</f>
        <v>0</v>
      </c>
      <c r="G26" s="55"/>
    </row>
  </sheetData>
  <mergeCells count="30">
    <mergeCell ref="D7:E7"/>
    <mergeCell ref="A1:I1"/>
    <mergeCell ref="A2:B2"/>
    <mergeCell ref="D2:I2"/>
    <mergeCell ref="D3:E3"/>
    <mergeCell ref="F3:I3"/>
    <mergeCell ref="A8:B8"/>
    <mergeCell ref="D9:I9"/>
    <mergeCell ref="A19:G19"/>
    <mergeCell ref="B20:C20"/>
    <mergeCell ref="D20:E20"/>
    <mergeCell ref="F20:G20"/>
    <mergeCell ref="B21:C21"/>
    <mergeCell ref="D21:E21"/>
    <mergeCell ref="F21:G21"/>
    <mergeCell ref="B22:C22"/>
    <mergeCell ref="D22:E22"/>
    <mergeCell ref="F22:G22"/>
    <mergeCell ref="B23:C23"/>
    <mergeCell ref="D23:E23"/>
    <mergeCell ref="F23:G23"/>
    <mergeCell ref="B24:C24"/>
    <mergeCell ref="D24:E24"/>
    <mergeCell ref="F24:G24"/>
    <mergeCell ref="B25:C25"/>
    <mergeCell ref="D25:E25"/>
    <mergeCell ref="F25:G25"/>
    <mergeCell ref="B26:C26"/>
    <mergeCell ref="D26:E26"/>
    <mergeCell ref="F26:G26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30D07C-A360-4F7A-9394-CDE60ECD8753}">
  <dimension ref="A1:K58"/>
  <sheetViews>
    <sheetView topLeftCell="B1" workbookViewId="0">
      <selection activeCell="B3" sqref="B3:B57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5.83203125" style="45" bestFit="1" customWidth="1"/>
    <col min="4" max="4" width="18.1640625" bestFit="1" customWidth="1"/>
    <col min="5" max="5" width="43.1640625" bestFit="1" customWidth="1"/>
    <col min="6" max="6" width="18.6640625" style="43" bestFit="1" customWidth="1"/>
    <col min="7" max="7" width="24" style="44" bestFit="1" customWidth="1"/>
    <col min="8" max="8" width="25.83203125" style="44" bestFit="1" customWidth="1"/>
    <col min="9" max="9" width="25.83203125" style="45" customWidth="1"/>
    <col min="10" max="10" width="25.83203125" style="44" customWidth="1"/>
    <col min="11" max="11" width="16" customWidth="1"/>
  </cols>
  <sheetData>
    <row r="1" spans="1:11" ht="26.25" x14ac:dyDescent="0.2">
      <c r="A1" s="82" t="s">
        <v>40</v>
      </c>
      <c r="B1" s="82"/>
      <c r="C1" s="82"/>
      <c r="D1" s="82"/>
      <c r="E1" s="82"/>
      <c r="F1" s="82"/>
      <c r="G1" s="82"/>
      <c r="H1" s="82"/>
      <c r="I1" s="82"/>
      <c r="J1" s="82"/>
      <c r="K1" s="82"/>
    </row>
    <row r="2" spans="1:11" ht="18.75" x14ac:dyDescent="0.2">
      <c r="A2" s="26" t="s">
        <v>29</v>
      </c>
      <c r="B2" s="23" t="s">
        <v>30</v>
      </c>
      <c r="C2" s="27" t="s">
        <v>31</v>
      </c>
      <c r="D2" s="28" t="s">
        <v>32</v>
      </c>
      <c r="E2" s="29" t="s">
        <v>33</v>
      </c>
      <c r="F2" s="30" t="s">
        <v>34</v>
      </c>
      <c r="G2" s="31" t="s">
        <v>35</v>
      </c>
      <c r="H2" s="31" t="s">
        <v>36</v>
      </c>
      <c r="I2" s="32" t="s">
        <v>37</v>
      </c>
      <c r="J2" s="31" t="s">
        <v>38</v>
      </c>
      <c r="K2" s="33" t="s">
        <v>39</v>
      </c>
    </row>
    <row r="3" spans="1:11" s="39" customFormat="1" ht="69" customHeight="1" x14ac:dyDescent="0.2">
      <c r="A3" s="34" t="s">
        <v>55</v>
      </c>
      <c r="B3" s="84" t="s">
        <v>41</v>
      </c>
      <c r="C3" s="38">
        <v>802141465201</v>
      </c>
      <c r="D3" s="34">
        <v>24</v>
      </c>
      <c r="E3" s="35"/>
      <c r="F3" s="36">
        <v>3</v>
      </c>
      <c r="G3" s="36">
        <v>2.95</v>
      </c>
      <c r="H3" s="83">
        <f>D3*G3</f>
        <v>70.800000000000011</v>
      </c>
      <c r="I3" s="38">
        <f>D3*E3</f>
        <v>0</v>
      </c>
      <c r="J3" s="37">
        <f>E3*H3</f>
        <v>0</v>
      </c>
      <c r="K3" s="34" t="e" vm="1">
        <v>#VALUE!</v>
      </c>
    </row>
    <row r="4" spans="1:11" s="39" customFormat="1" ht="69" customHeight="1" x14ac:dyDescent="0.2">
      <c r="A4" s="34" t="s">
        <v>56</v>
      </c>
      <c r="B4" s="84" t="s">
        <v>42</v>
      </c>
      <c r="C4" s="38">
        <v>802141465140</v>
      </c>
      <c r="D4" s="34">
        <v>36</v>
      </c>
      <c r="E4" s="35"/>
      <c r="F4" s="46">
        <v>1.75</v>
      </c>
      <c r="G4" s="36">
        <v>1.7</v>
      </c>
      <c r="H4" s="83">
        <f t="shared" ref="H4:H16" si="0">D4*G4</f>
        <v>61.199999999999996</v>
      </c>
      <c r="I4" s="38">
        <f t="shared" ref="I4:I16" si="1">D4*E4</f>
        <v>0</v>
      </c>
      <c r="J4" s="37">
        <f t="shared" ref="J4:J16" si="2">E4*H4</f>
        <v>0</v>
      </c>
      <c r="K4" s="34" t="e" vm="2">
        <v>#VALUE!</v>
      </c>
    </row>
    <row r="5" spans="1:11" s="39" customFormat="1" ht="69" customHeight="1" x14ac:dyDescent="0.2">
      <c r="A5" s="34" t="s">
        <v>57</v>
      </c>
      <c r="B5" s="84" t="s">
        <v>43</v>
      </c>
      <c r="C5" s="38">
        <v>802141465225</v>
      </c>
      <c r="D5" s="34">
        <v>48</v>
      </c>
      <c r="E5" s="35"/>
      <c r="F5" s="36">
        <v>0.75</v>
      </c>
      <c r="G5" s="36">
        <v>0.65</v>
      </c>
      <c r="H5" s="83">
        <f t="shared" si="0"/>
        <v>31.200000000000003</v>
      </c>
      <c r="I5" s="38">
        <f t="shared" si="1"/>
        <v>0</v>
      </c>
      <c r="J5" s="37">
        <f t="shared" si="2"/>
        <v>0</v>
      </c>
      <c r="K5" s="34" t="e" vm="3">
        <v>#VALUE!</v>
      </c>
    </row>
    <row r="6" spans="1:11" s="39" customFormat="1" ht="69" customHeight="1" x14ac:dyDescent="0.2">
      <c r="A6" s="34" t="s">
        <v>58</v>
      </c>
      <c r="B6" s="84" t="s">
        <v>44</v>
      </c>
      <c r="C6" s="38">
        <v>802141465133</v>
      </c>
      <c r="D6" s="34">
        <v>24</v>
      </c>
      <c r="E6" s="35"/>
      <c r="F6" s="36">
        <v>1.6</v>
      </c>
      <c r="G6" s="36">
        <v>1.55</v>
      </c>
      <c r="H6" s="83">
        <f t="shared" si="0"/>
        <v>37.200000000000003</v>
      </c>
      <c r="I6" s="38">
        <f t="shared" si="1"/>
        <v>0</v>
      </c>
      <c r="J6" s="37">
        <f t="shared" si="2"/>
        <v>0</v>
      </c>
      <c r="K6" s="34" t="e" vm="4">
        <v>#VALUE!</v>
      </c>
    </row>
    <row r="7" spans="1:11" s="39" customFormat="1" ht="69" customHeight="1" x14ac:dyDescent="0.2">
      <c r="A7" s="34" t="s">
        <v>59</v>
      </c>
      <c r="B7" s="84" t="s">
        <v>45</v>
      </c>
      <c r="C7" s="38">
        <v>802141465461</v>
      </c>
      <c r="D7" s="34">
        <v>36</v>
      </c>
      <c r="E7" s="35"/>
      <c r="F7" s="36">
        <v>1.1000000000000001</v>
      </c>
      <c r="G7" s="36">
        <v>1.05</v>
      </c>
      <c r="H7" s="83">
        <f t="shared" si="0"/>
        <v>37.800000000000004</v>
      </c>
      <c r="I7" s="38">
        <f t="shared" si="1"/>
        <v>0</v>
      </c>
      <c r="J7" s="37">
        <f t="shared" si="2"/>
        <v>0</v>
      </c>
      <c r="K7" s="34" t="e" vm="5">
        <v>#VALUE!</v>
      </c>
    </row>
    <row r="8" spans="1:11" s="39" customFormat="1" ht="69" customHeight="1" x14ac:dyDescent="0.2">
      <c r="A8" s="34" t="s">
        <v>60</v>
      </c>
      <c r="B8" s="84" t="s">
        <v>46</v>
      </c>
      <c r="C8" s="38">
        <v>802141465157</v>
      </c>
      <c r="D8" s="34">
        <v>36</v>
      </c>
      <c r="E8" s="35"/>
      <c r="F8" s="36">
        <v>1.3</v>
      </c>
      <c r="G8" s="36">
        <v>1.25</v>
      </c>
      <c r="H8" s="83">
        <f t="shared" si="0"/>
        <v>45</v>
      </c>
      <c r="I8" s="38">
        <f t="shared" si="1"/>
        <v>0</v>
      </c>
      <c r="J8" s="37">
        <f t="shared" si="2"/>
        <v>0</v>
      </c>
      <c r="K8" s="34" t="e" vm="6">
        <v>#VALUE!</v>
      </c>
    </row>
    <row r="9" spans="1:11" ht="69" customHeight="1" x14ac:dyDescent="0.2">
      <c r="A9" s="34" t="s">
        <v>61</v>
      </c>
      <c r="B9" s="84" t="s">
        <v>47</v>
      </c>
      <c r="C9" s="47">
        <v>802141465171</v>
      </c>
      <c r="D9" s="34">
        <v>36</v>
      </c>
      <c r="E9" s="35"/>
      <c r="F9" s="36">
        <v>2.15</v>
      </c>
      <c r="G9" s="36">
        <v>1.95</v>
      </c>
      <c r="H9" s="83">
        <f t="shared" si="0"/>
        <v>70.2</v>
      </c>
      <c r="I9" s="38">
        <f t="shared" si="1"/>
        <v>0</v>
      </c>
      <c r="J9" s="37">
        <f t="shared" si="2"/>
        <v>0</v>
      </c>
      <c r="K9" s="34" t="e" vm="7">
        <v>#VALUE!</v>
      </c>
    </row>
    <row r="10" spans="1:11" s="39" customFormat="1" ht="69.75" customHeight="1" x14ac:dyDescent="0.2">
      <c r="A10" s="34">
        <v>46519</v>
      </c>
      <c r="B10" s="84" t="s">
        <v>48</v>
      </c>
      <c r="C10" s="38">
        <v>802141465195</v>
      </c>
      <c r="D10" s="34">
        <v>24</v>
      </c>
      <c r="E10" s="35"/>
      <c r="F10" s="36">
        <v>1.3</v>
      </c>
      <c r="G10" s="36">
        <v>1.25</v>
      </c>
      <c r="H10" s="83">
        <f t="shared" si="0"/>
        <v>30</v>
      </c>
      <c r="I10" s="38">
        <f t="shared" si="1"/>
        <v>0</v>
      </c>
      <c r="J10" s="37">
        <f t="shared" si="2"/>
        <v>0</v>
      </c>
      <c r="K10" s="34" t="e" vm="8">
        <v>#VALUE!</v>
      </c>
    </row>
    <row r="11" spans="1:11" s="39" customFormat="1" ht="69.75" customHeight="1" x14ac:dyDescent="0.2">
      <c r="A11" s="34" t="s">
        <v>62</v>
      </c>
      <c r="B11" s="84" t="s">
        <v>49</v>
      </c>
      <c r="C11" s="38">
        <v>802141465126</v>
      </c>
      <c r="D11" s="34">
        <v>48</v>
      </c>
      <c r="E11" s="35"/>
      <c r="F11" s="36">
        <v>0.7</v>
      </c>
      <c r="G11" s="36">
        <v>0.6</v>
      </c>
      <c r="H11" s="83">
        <f t="shared" si="0"/>
        <v>28.799999999999997</v>
      </c>
      <c r="I11" s="38">
        <f t="shared" si="1"/>
        <v>0</v>
      </c>
      <c r="J11" s="37">
        <f t="shared" si="2"/>
        <v>0</v>
      </c>
      <c r="K11" s="34" t="e" vm="9">
        <v>#VALUE!</v>
      </c>
    </row>
    <row r="12" spans="1:11" s="39" customFormat="1" ht="69.75" customHeight="1" x14ac:dyDescent="0.2">
      <c r="A12" s="34" t="s">
        <v>63</v>
      </c>
      <c r="B12" s="84" t="s">
        <v>50</v>
      </c>
      <c r="C12" s="38">
        <v>802141465188</v>
      </c>
      <c r="D12" s="34">
        <v>24</v>
      </c>
      <c r="E12" s="35"/>
      <c r="F12" s="36">
        <v>1.55</v>
      </c>
      <c r="G12" s="36">
        <v>1.5</v>
      </c>
      <c r="H12" s="83">
        <f t="shared" si="0"/>
        <v>36</v>
      </c>
      <c r="I12" s="38">
        <f t="shared" si="1"/>
        <v>0</v>
      </c>
      <c r="J12" s="37">
        <f t="shared" si="2"/>
        <v>0</v>
      </c>
      <c r="K12" s="34" t="e" vm="10">
        <v>#VALUE!</v>
      </c>
    </row>
    <row r="13" spans="1:11" s="39" customFormat="1" ht="69.75" customHeight="1" x14ac:dyDescent="0.2">
      <c r="A13" s="34" t="s">
        <v>64</v>
      </c>
      <c r="B13" s="84" t="s">
        <v>51</v>
      </c>
      <c r="C13" s="38">
        <v>802141465119</v>
      </c>
      <c r="D13" s="34">
        <v>24</v>
      </c>
      <c r="E13" s="35"/>
      <c r="F13" s="36">
        <v>1.1000000000000001</v>
      </c>
      <c r="G13" s="36">
        <v>1.05</v>
      </c>
      <c r="H13" s="83">
        <f t="shared" si="0"/>
        <v>25.200000000000003</v>
      </c>
      <c r="I13" s="38">
        <f t="shared" si="1"/>
        <v>0</v>
      </c>
      <c r="J13" s="37">
        <f t="shared" si="2"/>
        <v>0</v>
      </c>
      <c r="K13" s="34" t="e" vm="11">
        <v>#VALUE!</v>
      </c>
    </row>
    <row r="14" spans="1:11" s="39" customFormat="1" ht="69.75" customHeight="1" x14ac:dyDescent="0.2">
      <c r="A14" s="34" t="s">
        <v>65</v>
      </c>
      <c r="B14" s="84" t="s">
        <v>52</v>
      </c>
      <c r="C14" s="38">
        <v>802141465218</v>
      </c>
      <c r="D14" s="34">
        <v>36</v>
      </c>
      <c r="E14" s="35"/>
      <c r="F14" s="36">
        <v>1.3</v>
      </c>
      <c r="G14" s="36">
        <v>1.25</v>
      </c>
      <c r="H14" s="83">
        <f t="shared" si="0"/>
        <v>45</v>
      </c>
      <c r="I14" s="38">
        <f t="shared" si="1"/>
        <v>0</v>
      </c>
      <c r="J14" s="37">
        <f t="shared" si="2"/>
        <v>0</v>
      </c>
      <c r="K14" s="34" t="e" vm="12">
        <v>#VALUE!</v>
      </c>
    </row>
    <row r="15" spans="1:11" s="39" customFormat="1" ht="69.75" customHeight="1" x14ac:dyDescent="0.2">
      <c r="A15" s="34" t="s">
        <v>66</v>
      </c>
      <c r="B15" s="84" t="s">
        <v>53</v>
      </c>
      <c r="C15" s="38">
        <v>802141465454</v>
      </c>
      <c r="D15" s="34">
        <v>24</v>
      </c>
      <c r="E15" s="35"/>
      <c r="F15" s="36">
        <v>0.85</v>
      </c>
      <c r="G15" s="36">
        <v>0.7</v>
      </c>
      <c r="H15" s="83">
        <f t="shared" si="0"/>
        <v>16.799999999999997</v>
      </c>
      <c r="I15" s="38">
        <f t="shared" si="1"/>
        <v>0</v>
      </c>
      <c r="J15" s="37">
        <f t="shared" si="2"/>
        <v>0</v>
      </c>
      <c r="K15" s="34" t="e" vm="13">
        <v>#VALUE!</v>
      </c>
    </row>
    <row r="16" spans="1:11" s="39" customFormat="1" ht="69.75" customHeight="1" x14ac:dyDescent="0.2">
      <c r="A16" s="34" t="s">
        <v>67</v>
      </c>
      <c r="B16" s="84" t="s">
        <v>54</v>
      </c>
      <c r="C16" s="38">
        <v>802141465164</v>
      </c>
      <c r="D16" s="34">
        <v>36</v>
      </c>
      <c r="E16" s="35"/>
      <c r="F16" s="36">
        <v>0.95</v>
      </c>
      <c r="G16" s="36">
        <v>0.85</v>
      </c>
      <c r="H16" s="83">
        <f t="shared" si="0"/>
        <v>30.599999999999998</v>
      </c>
      <c r="I16" s="38">
        <f t="shared" si="1"/>
        <v>0</v>
      </c>
      <c r="J16" s="37">
        <f t="shared" si="2"/>
        <v>0</v>
      </c>
      <c r="K16" s="34" t="e" vm="14">
        <v>#VALUE!</v>
      </c>
    </row>
    <row r="17" spans="1:11" s="39" customFormat="1" ht="69.75" customHeight="1" x14ac:dyDescent="0.2">
      <c r="A17" s="34" t="s">
        <v>109</v>
      </c>
      <c r="B17" s="84" t="s">
        <v>68</v>
      </c>
      <c r="C17" s="38" t="s">
        <v>265</v>
      </c>
      <c r="D17" s="34">
        <v>48</v>
      </c>
      <c r="E17" s="35"/>
      <c r="F17" s="36">
        <v>0.85</v>
      </c>
      <c r="G17" s="36">
        <v>0.75</v>
      </c>
      <c r="H17" s="83">
        <f t="shared" ref="H17:H57" si="3">D17*G17</f>
        <v>36</v>
      </c>
      <c r="I17" s="38">
        <f t="shared" ref="I17:I57" si="4">D17*E17</f>
        <v>0</v>
      </c>
      <c r="J17" s="37">
        <f t="shared" ref="J17:J57" si="5">E17*H17</f>
        <v>0</v>
      </c>
      <c r="K17" s="34" t="e" vm="15">
        <v>#VALUE!</v>
      </c>
    </row>
    <row r="18" spans="1:11" s="39" customFormat="1" ht="69.75" customHeight="1" x14ac:dyDescent="0.2">
      <c r="A18" s="34" t="s">
        <v>110</v>
      </c>
      <c r="B18" s="84" t="s">
        <v>69</v>
      </c>
      <c r="C18" s="38" t="s">
        <v>266</v>
      </c>
      <c r="D18" s="34">
        <v>24</v>
      </c>
      <c r="E18" s="35"/>
      <c r="F18" s="36">
        <v>0.85</v>
      </c>
      <c r="G18" s="36">
        <v>0.75</v>
      </c>
      <c r="H18" s="83">
        <f t="shared" si="3"/>
        <v>18</v>
      </c>
      <c r="I18" s="38">
        <f t="shared" si="4"/>
        <v>0</v>
      </c>
      <c r="J18" s="37">
        <f t="shared" si="5"/>
        <v>0</v>
      </c>
      <c r="K18" s="34" t="e" vm="16">
        <v>#VALUE!</v>
      </c>
    </row>
    <row r="19" spans="1:11" s="39" customFormat="1" ht="69.75" customHeight="1" x14ac:dyDescent="0.2">
      <c r="A19" s="34" t="s">
        <v>111</v>
      </c>
      <c r="B19" s="84" t="s">
        <v>70</v>
      </c>
      <c r="C19" s="38" t="s">
        <v>267</v>
      </c>
      <c r="D19" s="34">
        <v>36</v>
      </c>
      <c r="E19" s="35"/>
      <c r="F19" s="36">
        <v>0.95</v>
      </c>
      <c r="G19" s="36">
        <v>0.85</v>
      </c>
      <c r="H19" s="83">
        <f t="shared" si="3"/>
        <v>30.599999999999998</v>
      </c>
      <c r="I19" s="38">
        <f t="shared" si="4"/>
        <v>0</v>
      </c>
      <c r="J19" s="37">
        <f t="shared" si="5"/>
        <v>0</v>
      </c>
      <c r="K19" s="34" t="e" vm="17">
        <v>#VALUE!</v>
      </c>
    </row>
    <row r="20" spans="1:11" s="39" customFormat="1" ht="69.75" customHeight="1" x14ac:dyDescent="0.2">
      <c r="A20" s="34" t="s">
        <v>112</v>
      </c>
      <c r="B20" s="84" t="s">
        <v>71</v>
      </c>
      <c r="C20" s="38" t="s">
        <v>268</v>
      </c>
      <c r="D20" s="34">
        <v>24</v>
      </c>
      <c r="E20" s="35"/>
      <c r="F20" s="36">
        <f>G20*1.1</f>
        <v>1.595</v>
      </c>
      <c r="G20" s="36">
        <v>1.45</v>
      </c>
      <c r="H20" s="83">
        <f t="shared" si="3"/>
        <v>34.799999999999997</v>
      </c>
      <c r="I20" s="38">
        <f t="shared" si="4"/>
        <v>0</v>
      </c>
      <c r="J20" s="37">
        <f t="shared" si="5"/>
        <v>0</v>
      </c>
      <c r="K20" s="34" t="e" vm="18">
        <v>#VALUE!</v>
      </c>
    </row>
    <row r="21" spans="1:11" s="39" customFormat="1" ht="69.75" customHeight="1" x14ac:dyDescent="0.2">
      <c r="A21" s="34" t="s">
        <v>113</v>
      </c>
      <c r="B21" s="84" t="s">
        <v>72</v>
      </c>
      <c r="C21" s="38" t="s">
        <v>269</v>
      </c>
      <c r="D21" s="34">
        <v>48</v>
      </c>
      <c r="E21" s="35"/>
      <c r="F21" s="36">
        <v>0.95</v>
      </c>
      <c r="G21" s="36">
        <v>0.85</v>
      </c>
      <c r="H21" s="83">
        <f t="shared" si="3"/>
        <v>40.799999999999997</v>
      </c>
      <c r="I21" s="38">
        <f t="shared" si="4"/>
        <v>0</v>
      </c>
      <c r="J21" s="37">
        <f t="shared" si="5"/>
        <v>0</v>
      </c>
      <c r="K21" s="34" t="e" vm="19">
        <v>#VALUE!</v>
      </c>
    </row>
    <row r="22" spans="1:11" s="39" customFormat="1" ht="69.75" customHeight="1" x14ac:dyDescent="0.2">
      <c r="A22" s="34" t="s">
        <v>114</v>
      </c>
      <c r="B22" s="84" t="s">
        <v>73</v>
      </c>
      <c r="C22" s="38" t="s">
        <v>270</v>
      </c>
      <c r="D22" s="34">
        <v>24</v>
      </c>
      <c r="E22" s="35"/>
      <c r="F22" s="36">
        <v>1.75</v>
      </c>
      <c r="G22" s="36">
        <v>1.55</v>
      </c>
      <c r="H22" s="83">
        <f t="shared" si="3"/>
        <v>37.200000000000003</v>
      </c>
      <c r="I22" s="38">
        <f t="shared" si="4"/>
        <v>0</v>
      </c>
      <c r="J22" s="37">
        <f t="shared" si="5"/>
        <v>0</v>
      </c>
      <c r="K22" s="34" t="e" vm="20">
        <v>#VALUE!</v>
      </c>
    </row>
    <row r="23" spans="1:11" s="39" customFormat="1" ht="69.75" customHeight="1" x14ac:dyDescent="0.2">
      <c r="A23" s="34" t="s">
        <v>115</v>
      </c>
      <c r="B23" s="84" t="s">
        <v>74</v>
      </c>
      <c r="C23" s="38" t="s">
        <v>271</v>
      </c>
      <c r="D23" s="34">
        <v>24</v>
      </c>
      <c r="E23" s="35"/>
      <c r="F23" s="36">
        <f t="shared" ref="F23:F25" si="6">G23*1.1</f>
        <v>1.595</v>
      </c>
      <c r="G23" s="36">
        <v>1.45</v>
      </c>
      <c r="H23" s="83">
        <f t="shared" si="3"/>
        <v>34.799999999999997</v>
      </c>
      <c r="I23" s="38">
        <f t="shared" si="4"/>
        <v>0</v>
      </c>
      <c r="J23" s="37">
        <f t="shared" si="5"/>
        <v>0</v>
      </c>
      <c r="K23" s="34" t="e" vm="21">
        <v>#VALUE!</v>
      </c>
    </row>
    <row r="24" spans="1:11" s="39" customFormat="1" ht="69.75" customHeight="1" x14ac:dyDescent="0.2">
      <c r="A24" s="34" t="s">
        <v>116</v>
      </c>
      <c r="B24" s="84" t="s">
        <v>75</v>
      </c>
      <c r="C24" s="38" t="s">
        <v>272</v>
      </c>
      <c r="D24" s="34">
        <v>36</v>
      </c>
      <c r="E24" s="35"/>
      <c r="F24" s="36">
        <f t="shared" si="6"/>
        <v>1.0449999999999999</v>
      </c>
      <c r="G24" s="36">
        <v>0.95</v>
      </c>
      <c r="H24" s="83">
        <f t="shared" si="3"/>
        <v>34.199999999999996</v>
      </c>
      <c r="I24" s="38">
        <f t="shared" si="4"/>
        <v>0</v>
      </c>
      <c r="J24" s="37">
        <f t="shared" si="5"/>
        <v>0</v>
      </c>
      <c r="K24" s="34" t="e" vm="22">
        <v>#VALUE!</v>
      </c>
    </row>
    <row r="25" spans="1:11" s="39" customFormat="1" ht="69.75" customHeight="1" x14ac:dyDescent="0.2">
      <c r="A25" s="34" t="s">
        <v>117</v>
      </c>
      <c r="B25" s="84" t="s">
        <v>76</v>
      </c>
      <c r="C25" s="38" t="s">
        <v>273</v>
      </c>
      <c r="D25" s="34">
        <v>36</v>
      </c>
      <c r="E25" s="35"/>
      <c r="F25" s="36">
        <f t="shared" si="6"/>
        <v>1.0449999999999999</v>
      </c>
      <c r="G25" s="36">
        <v>0.95</v>
      </c>
      <c r="H25" s="83">
        <f t="shared" si="3"/>
        <v>34.199999999999996</v>
      </c>
      <c r="I25" s="38">
        <f t="shared" si="4"/>
        <v>0</v>
      </c>
      <c r="J25" s="37">
        <f t="shared" si="5"/>
        <v>0</v>
      </c>
      <c r="K25" s="34" t="e" vm="23">
        <v>#VALUE!</v>
      </c>
    </row>
    <row r="26" spans="1:11" s="39" customFormat="1" ht="69.75" customHeight="1" x14ac:dyDescent="0.2">
      <c r="A26" s="34" t="s">
        <v>118</v>
      </c>
      <c r="B26" s="84" t="s">
        <v>77</v>
      </c>
      <c r="C26" s="38" t="s">
        <v>274</v>
      </c>
      <c r="D26" s="34">
        <v>36</v>
      </c>
      <c r="E26" s="35"/>
      <c r="F26" s="36">
        <v>0.95</v>
      </c>
      <c r="G26" s="36">
        <v>0.85</v>
      </c>
      <c r="H26" s="83">
        <f t="shared" si="3"/>
        <v>30.599999999999998</v>
      </c>
      <c r="I26" s="38">
        <f t="shared" si="4"/>
        <v>0</v>
      </c>
      <c r="J26" s="37">
        <f t="shared" si="5"/>
        <v>0</v>
      </c>
      <c r="K26" s="34" t="e" vm="24">
        <v>#VALUE!</v>
      </c>
    </row>
    <row r="27" spans="1:11" s="39" customFormat="1" ht="69.75" customHeight="1" x14ac:dyDescent="0.2">
      <c r="A27" s="34" t="s">
        <v>119</v>
      </c>
      <c r="B27" s="84" t="s">
        <v>78</v>
      </c>
      <c r="C27" s="38" t="s">
        <v>275</v>
      </c>
      <c r="D27" s="34">
        <v>36</v>
      </c>
      <c r="E27" s="35"/>
      <c r="F27" s="36">
        <v>0.85</v>
      </c>
      <c r="G27" s="36">
        <v>0.75</v>
      </c>
      <c r="H27" s="83">
        <f t="shared" si="3"/>
        <v>27</v>
      </c>
      <c r="I27" s="38">
        <f t="shared" si="4"/>
        <v>0</v>
      </c>
      <c r="J27" s="37">
        <f t="shared" si="5"/>
        <v>0</v>
      </c>
      <c r="K27" s="34" t="e" vm="25">
        <v>#VALUE!</v>
      </c>
    </row>
    <row r="28" spans="1:11" s="39" customFormat="1" ht="69.75" customHeight="1" x14ac:dyDescent="0.2">
      <c r="A28" s="34" t="s">
        <v>120</v>
      </c>
      <c r="B28" s="84" t="s">
        <v>79</v>
      </c>
      <c r="C28" s="38" t="s">
        <v>276</v>
      </c>
      <c r="D28" s="34">
        <v>24</v>
      </c>
      <c r="E28" s="35"/>
      <c r="F28" s="36">
        <v>1.3</v>
      </c>
      <c r="G28" s="36">
        <v>1.1499999999999999</v>
      </c>
      <c r="H28" s="83">
        <f t="shared" si="3"/>
        <v>27.599999999999998</v>
      </c>
      <c r="I28" s="38">
        <f t="shared" si="4"/>
        <v>0</v>
      </c>
      <c r="J28" s="37">
        <f t="shared" si="5"/>
        <v>0</v>
      </c>
      <c r="K28" s="34" t="e" vm="26">
        <v>#VALUE!</v>
      </c>
    </row>
    <row r="29" spans="1:11" s="39" customFormat="1" ht="69.75" customHeight="1" x14ac:dyDescent="0.2">
      <c r="A29" s="34" t="s">
        <v>121</v>
      </c>
      <c r="B29" s="84" t="s">
        <v>80</v>
      </c>
      <c r="C29" s="38" t="s">
        <v>277</v>
      </c>
      <c r="D29" s="34">
        <v>36</v>
      </c>
      <c r="E29" s="35"/>
      <c r="F29" s="36">
        <v>1.95</v>
      </c>
      <c r="G29" s="36">
        <v>1.75</v>
      </c>
      <c r="H29" s="83">
        <f t="shared" si="3"/>
        <v>63</v>
      </c>
      <c r="I29" s="38">
        <f t="shared" si="4"/>
        <v>0</v>
      </c>
      <c r="J29" s="37">
        <f t="shared" si="5"/>
        <v>0</v>
      </c>
      <c r="K29" s="34" t="e" vm="27">
        <v>#VALUE!</v>
      </c>
    </row>
    <row r="30" spans="1:11" s="39" customFormat="1" ht="69.75" customHeight="1" x14ac:dyDescent="0.2">
      <c r="A30" s="34" t="s">
        <v>122</v>
      </c>
      <c r="B30" s="84" t="s">
        <v>81</v>
      </c>
      <c r="C30" s="38" t="s">
        <v>278</v>
      </c>
      <c r="D30" s="34">
        <v>36</v>
      </c>
      <c r="E30" s="35"/>
      <c r="F30" s="36">
        <v>2</v>
      </c>
      <c r="G30" s="36">
        <v>1.95</v>
      </c>
      <c r="H30" s="83">
        <f t="shared" si="3"/>
        <v>70.2</v>
      </c>
      <c r="I30" s="38">
        <f t="shared" si="4"/>
        <v>0</v>
      </c>
      <c r="J30" s="37">
        <f t="shared" si="5"/>
        <v>0</v>
      </c>
      <c r="K30" s="34" t="e" vm="28">
        <v>#VALUE!</v>
      </c>
    </row>
    <row r="31" spans="1:11" s="39" customFormat="1" ht="69.75" customHeight="1" x14ac:dyDescent="0.2">
      <c r="A31" s="34" t="s">
        <v>123</v>
      </c>
      <c r="B31" s="84" t="s">
        <v>82</v>
      </c>
      <c r="C31" s="38" t="s">
        <v>279</v>
      </c>
      <c r="D31" s="34">
        <v>48</v>
      </c>
      <c r="E31" s="35"/>
      <c r="F31" s="36">
        <v>1.35</v>
      </c>
      <c r="G31" s="36">
        <v>1.25</v>
      </c>
      <c r="H31" s="83">
        <f t="shared" si="3"/>
        <v>60</v>
      </c>
      <c r="I31" s="38">
        <f t="shared" si="4"/>
        <v>0</v>
      </c>
      <c r="J31" s="37">
        <f t="shared" si="5"/>
        <v>0</v>
      </c>
      <c r="K31" s="34" t="e" vm="29">
        <v>#VALUE!</v>
      </c>
    </row>
    <row r="32" spans="1:11" s="39" customFormat="1" ht="69.75" customHeight="1" x14ac:dyDescent="0.2">
      <c r="A32" s="34" t="s">
        <v>124</v>
      </c>
      <c r="B32" s="84" t="s">
        <v>83</v>
      </c>
      <c r="C32" s="38" t="s">
        <v>280</v>
      </c>
      <c r="D32" s="34">
        <v>48</v>
      </c>
      <c r="E32" s="35"/>
      <c r="F32" s="36">
        <v>1.35</v>
      </c>
      <c r="G32" s="36">
        <v>1.25</v>
      </c>
      <c r="H32" s="83">
        <f t="shared" si="3"/>
        <v>60</v>
      </c>
      <c r="I32" s="38">
        <f t="shared" si="4"/>
        <v>0</v>
      </c>
      <c r="J32" s="37">
        <f t="shared" si="5"/>
        <v>0</v>
      </c>
      <c r="K32" s="34" t="e" vm="30">
        <v>#VALUE!</v>
      </c>
    </row>
    <row r="33" spans="1:11" s="39" customFormat="1" ht="69.75" customHeight="1" x14ac:dyDescent="0.2">
      <c r="A33" s="34" t="s">
        <v>125</v>
      </c>
      <c r="B33" s="84" t="s">
        <v>84</v>
      </c>
      <c r="C33" s="38" t="s">
        <v>281</v>
      </c>
      <c r="D33" s="34">
        <v>48</v>
      </c>
      <c r="E33" s="35"/>
      <c r="F33" s="36">
        <v>0.95</v>
      </c>
      <c r="G33" s="36">
        <v>0.85</v>
      </c>
      <c r="H33" s="83">
        <f t="shared" si="3"/>
        <v>40.799999999999997</v>
      </c>
      <c r="I33" s="38">
        <f t="shared" si="4"/>
        <v>0</v>
      </c>
      <c r="J33" s="37">
        <f t="shared" si="5"/>
        <v>0</v>
      </c>
      <c r="K33" s="34" t="e" vm="31">
        <v>#VALUE!</v>
      </c>
    </row>
    <row r="34" spans="1:11" s="39" customFormat="1" ht="69.75" customHeight="1" x14ac:dyDescent="0.2">
      <c r="A34" s="34" t="s">
        <v>126</v>
      </c>
      <c r="B34" s="84" t="s">
        <v>85</v>
      </c>
      <c r="C34" s="38" t="s">
        <v>282</v>
      </c>
      <c r="D34" s="34">
        <v>48</v>
      </c>
      <c r="E34" s="35"/>
      <c r="F34" s="36">
        <v>0.95</v>
      </c>
      <c r="G34" s="36">
        <v>0.85</v>
      </c>
      <c r="H34" s="83">
        <f t="shared" si="3"/>
        <v>40.799999999999997</v>
      </c>
      <c r="I34" s="38">
        <f t="shared" si="4"/>
        <v>0</v>
      </c>
      <c r="J34" s="37">
        <f t="shared" si="5"/>
        <v>0</v>
      </c>
      <c r="K34" s="34" t="e" vm="32">
        <v>#VALUE!</v>
      </c>
    </row>
    <row r="35" spans="1:11" s="39" customFormat="1" ht="69.75" customHeight="1" x14ac:dyDescent="0.2">
      <c r="A35" s="34" t="s">
        <v>127</v>
      </c>
      <c r="B35" s="84" t="s">
        <v>86</v>
      </c>
      <c r="C35" s="38" t="s">
        <v>283</v>
      </c>
      <c r="D35" s="34">
        <v>24</v>
      </c>
      <c r="E35" s="35"/>
      <c r="F35" s="36">
        <v>1.2</v>
      </c>
      <c r="G35" s="36">
        <v>1.1000000000000001</v>
      </c>
      <c r="H35" s="83">
        <f t="shared" si="3"/>
        <v>26.400000000000002</v>
      </c>
      <c r="I35" s="38">
        <f t="shared" si="4"/>
        <v>0</v>
      </c>
      <c r="J35" s="37">
        <f t="shared" si="5"/>
        <v>0</v>
      </c>
      <c r="K35" s="34" t="e" vm="33">
        <v>#VALUE!</v>
      </c>
    </row>
    <row r="36" spans="1:11" s="39" customFormat="1" ht="69.75" customHeight="1" x14ac:dyDescent="0.2">
      <c r="A36" s="34" t="s">
        <v>128</v>
      </c>
      <c r="B36" s="84" t="s">
        <v>87</v>
      </c>
      <c r="C36" s="38" t="s">
        <v>284</v>
      </c>
      <c r="D36" s="34">
        <v>24</v>
      </c>
      <c r="E36" s="35"/>
      <c r="F36" s="36">
        <v>1.4</v>
      </c>
      <c r="G36" s="36">
        <v>1.3</v>
      </c>
      <c r="H36" s="83">
        <f t="shared" si="3"/>
        <v>31.200000000000003</v>
      </c>
      <c r="I36" s="38">
        <f t="shared" si="4"/>
        <v>0</v>
      </c>
      <c r="J36" s="37">
        <f t="shared" si="5"/>
        <v>0</v>
      </c>
      <c r="K36" s="34" t="e" vm="34">
        <v>#VALUE!</v>
      </c>
    </row>
    <row r="37" spans="1:11" s="39" customFormat="1" ht="69.75" customHeight="1" x14ac:dyDescent="0.2">
      <c r="A37" s="34" t="s">
        <v>129</v>
      </c>
      <c r="B37" s="84" t="s">
        <v>88</v>
      </c>
      <c r="C37" s="38" t="s">
        <v>285</v>
      </c>
      <c r="D37" s="34">
        <v>36</v>
      </c>
      <c r="E37" s="35"/>
      <c r="F37" s="36">
        <v>1.3</v>
      </c>
      <c r="G37" s="36">
        <v>1.25</v>
      </c>
      <c r="H37" s="83">
        <f t="shared" si="3"/>
        <v>45</v>
      </c>
      <c r="I37" s="38">
        <f t="shared" si="4"/>
        <v>0</v>
      </c>
      <c r="J37" s="37">
        <f t="shared" si="5"/>
        <v>0</v>
      </c>
      <c r="K37" s="34" t="e" vm="35">
        <v>#VALUE!</v>
      </c>
    </row>
    <row r="38" spans="1:11" s="39" customFormat="1" ht="69.75" customHeight="1" x14ac:dyDescent="0.2">
      <c r="A38" s="34" t="s">
        <v>130</v>
      </c>
      <c r="B38" s="84" t="s">
        <v>89</v>
      </c>
      <c r="C38" s="38" t="s">
        <v>286</v>
      </c>
      <c r="D38" s="34">
        <v>36</v>
      </c>
      <c r="E38" s="35"/>
      <c r="F38" s="36">
        <v>1.3</v>
      </c>
      <c r="G38" s="36">
        <v>1.25</v>
      </c>
      <c r="H38" s="83">
        <f t="shared" si="3"/>
        <v>45</v>
      </c>
      <c r="I38" s="38">
        <f t="shared" si="4"/>
        <v>0</v>
      </c>
      <c r="J38" s="37">
        <f t="shared" si="5"/>
        <v>0</v>
      </c>
      <c r="K38" s="34" t="e" vm="36">
        <v>#VALUE!</v>
      </c>
    </row>
    <row r="39" spans="1:11" s="39" customFormat="1" ht="69.75" customHeight="1" x14ac:dyDescent="0.2">
      <c r="A39" s="34" t="s">
        <v>131</v>
      </c>
      <c r="B39" s="84" t="s">
        <v>90</v>
      </c>
      <c r="C39" s="38" t="s">
        <v>287</v>
      </c>
      <c r="D39" s="34">
        <v>36</v>
      </c>
      <c r="E39" s="35"/>
      <c r="F39" s="36">
        <v>1.3</v>
      </c>
      <c r="G39" s="36">
        <v>1.25</v>
      </c>
      <c r="H39" s="83">
        <f t="shared" si="3"/>
        <v>45</v>
      </c>
      <c r="I39" s="38">
        <f t="shared" si="4"/>
        <v>0</v>
      </c>
      <c r="J39" s="37">
        <f t="shared" si="5"/>
        <v>0</v>
      </c>
      <c r="K39" s="34" t="e" vm="37">
        <v>#VALUE!</v>
      </c>
    </row>
    <row r="40" spans="1:11" s="39" customFormat="1" ht="69.75" customHeight="1" x14ac:dyDescent="0.2">
      <c r="A40" s="34" t="s">
        <v>132</v>
      </c>
      <c r="B40" s="84" t="s">
        <v>91</v>
      </c>
      <c r="C40" s="38" t="s">
        <v>288</v>
      </c>
      <c r="D40" s="34">
        <v>36</v>
      </c>
      <c r="E40" s="35"/>
      <c r="F40" s="36">
        <v>1.3</v>
      </c>
      <c r="G40" s="36">
        <v>1.25</v>
      </c>
      <c r="H40" s="83">
        <f t="shared" si="3"/>
        <v>45</v>
      </c>
      <c r="I40" s="38">
        <f t="shared" si="4"/>
        <v>0</v>
      </c>
      <c r="J40" s="37">
        <f t="shared" si="5"/>
        <v>0</v>
      </c>
      <c r="K40" s="34" t="e" vm="38">
        <v>#VALUE!</v>
      </c>
    </row>
    <row r="41" spans="1:11" s="39" customFormat="1" ht="69.75" customHeight="1" x14ac:dyDescent="0.2">
      <c r="A41" s="34" t="s">
        <v>133</v>
      </c>
      <c r="B41" s="84" t="s">
        <v>92</v>
      </c>
      <c r="C41" s="38" t="s">
        <v>289</v>
      </c>
      <c r="D41" s="34">
        <v>36</v>
      </c>
      <c r="E41" s="35"/>
      <c r="F41" s="36">
        <v>1.3</v>
      </c>
      <c r="G41" s="36">
        <v>1.25</v>
      </c>
      <c r="H41" s="83">
        <f t="shared" si="3"/>
        <v>45</v>
      </c>
      <c r="I41" s="38">
        <f t="shared" si="4"/>
        <v>0</v>
      </c>
      <c r="J41" s="37">
        <f t="shared" si="5"/>
        <v>0</v>
      </c>
      <c r="K41" s="34" t="e" vm="39">
        <v>#VALUE!</v>
      </c>
    </row>
    <row r="42" spans="1:11" s="39" customFormat="1" ht="69.75" customHeight="1" x14ac:dyDescent="0.2">
      <c r="A42" s="34" t="s">
        <v>134</v>
      </c>
      <c r="B42" s="84" t="s">
        <v>93</v>
      </c>
      <c r="C42" s="38" t="s">
        <v>290</v>
      </c>
      <c r="D42" s="34">
        <v>12</v>
      </c>
      <c r="E42" s="35"/>
      <c r="F42" s="36">
        <v>3.3</v>
      </c>
      <c r="G42" s="36">
        <v>3.25</v>
      </c>
      <c r="H42" s="83">
        <f t="shared" si="3"/>
        <v>39</v>
      </c>
      <c r="I42" s="38">
        <f t="shared" si="4"/>
        <v>0</v>
      </c>
      <c r="J42" s="37">
        <f t="shared" si="5"/>
        <v>0</v>
      </c>
      <c r="K42" s="34" t="e" vm="40">
        <v>#VALUE!</v>
      </c>
    </row>
    <row r="43" spans="1:11" s="39" customFormat="1" ht="69.75" customHeight="1" x14ac:dyDescent="0.2">
      <c r="A43" s="34" t="s">
        <v>135</v>
      </c>
      <c r="B43" s="84" t="s">
        <v>94</v>
      </c>
      <c r="C43" s="38" t="s">
        <v>291</v>
      </c>
      <c r="D43" s="34">
        <v>12</v>
      </c>
      <c r="E43" s="35"/>
      <c r="F43" s="36">
        <v>3.3</v>
      </c>
      <c r="G43" s="36">
        <v>3.25</v>
      </c>
      <c r="H43" s="83">
        <f t="shared" si="3"/>
        <v>39</v>
      </c>
      <c r="I43" s="38">
        <f t="shared" si="4"/>
        <v>0</v>
      </c>
      <c r="J43" s="37">
        <f t="shared" si="5"/>
        <v>0</v>
      </c>
      <c r="K43" s="34" t="e" vm="41">
        <v>#VALUE!</v>
      </c>
    </row>
    <row r="44" spans="1:11" s="39" customFormat="1" ht="69.75" customHeight="1" x14ac:dyDescent="0.2">
      <c r="A44" s="34" t="s">
        <v>136</v>
      </c>
      <c r="B44" s="84" t="s">
        <v>95</v>
      </c>
      <c r="C44" s="38" t="s">
        <v>292</v>
      </c>
      <c r="D44" s="34">
        <v>12</v>
      </c>
      <c r="E44" s="35"/>
      <c r="F44" s="36">
        <v>3.3</v>
      </c>
      <c r="G44" s="36">
        <v>3.25</v>
      </c>
      <c r="H44" s="83">
        <f t="shared" si="3"/>
        <v>39</v>
      </c>
      <c r="I44" s="38">
        <f t="shared" si="4"/>
        <v>0</v>
      </c>
      <c r="J44" s="37">
        <f t="shared" si="5"/>
        <v>0</v>
      </c>
      <c r="K44" s="34" t="e" vm="42">
        <v>#VALUE!</v>
      </c>
    </row>
    <row r="45" spans="1:11" s="39" customFormat="1" ht="69.75" customHeight="1" x14ac:dyDescent="0.2">
      <c r="A45" s="34" t="s">
        <v>137</v>
      </c>
      <c r="B45" s="84" t="s">
        <v>96</v>
      </c>
      <c r="C45" s="38" t="s">
        <v>293</v>
      </c>
      <c r="D45" s="34">
        <v>24</v>
      </c>
      <c r="E45" s="35"/>
      <c r="F45" s="36">
        <v>1</v>
      </c>
      <c r="G45" s="36">
        <v>0.95</v>
      </c>
      <c r="H45" s="83">
        <f t="shared" si="3"/>
        <v>22.799999999999997</v>
      </c>
      <c r="I45" s="38">
        <f t="shared" si="4"/>
        <v>0</v>
      </c>
      <c r="J45" s="37">
        <f t="shared" si="5"/>
        <v>0</v>
      </c>
      <c r="K45" s="34" t="e" vm="43">
        <v>#VALUE!</v>
      </c>
    </row>
    <row r="46" spans="1:11" s="39" customFormat="1" ht="69.75" customHeight="1" x14ac:dyDescent="0.2">
      <c r="A46" s="34" t="s">
        <v>138</v>
      </c>
      <c r="B46" s="84" t="s">
        <v>97</v>
      </c>
      <c r="C46" s="38" t="s">
        <v>294</v>
      </c>
      <c r="D46" s="34">
        <v>36</v>
      </c>
      <c r="E46" s="35"/>
      <c r="F46" s="36">
        <v>1</v>
      </c>
      <c r="G46" s="36">
        <v>0.9</v>
      </c>
      <c r="H46" s="83">
        <f t="shared" si="3"/>
        <v>32.4</v>
      </c>
      <c r="I46" s="38">
        <f t="shared" si="4"/>
        <v>0</v>
      </c>
      <c r="J46" s="37">
        <f t="shared" si="5"/>
        <v>0</v>
      </c>
      <c r="K46" s="34" t="e" vm="40">
        <v>#VALUE!</v>
      </c>
    </row>
    <row r="47" spans="1:11" s="39" customFormat="1" ht="69.75" customHeight="1" x14ac:dyDescent="0.2">
      <c r="A47" s="34" t="s">
        <v>139</v>
      </c>
      <c r="B47" s="84" t="s">
        <v>98</v>
      </c>
      <c r="C47" s="38" t="s">
        <v>295</v>
      </c>
      <c r="D47" s="34">
        <v>36</v>
      </c>
      <c r="E47" s="35"/>
      <c r="F47" s="36">
        <v>1.3</v>
      </c>
      <c r="G47" s="36">
        <v>1.25</v>
      </c>
      <c r="H47" s="83">
        <f t="shared" si="3"/>
        <v>45</v>
      </c>
      <c r="I47" s="38">
        <f t="shared" si="4"/>
        <v>0</v>
      </c>
      <c r="J47" s="37">
        <f t="shared" si="5"/>
        <v>0</v>
      </c>
      <c r="K47" s="34" t="e" vm="44">
        <v>#VALUE!</v>
      </c>
    </row>
    <row r="48" spans="1:11" s="39" customFormat="1" ht="69.75" customHeight="1" x14ac:dyDescent="0.2">
      <c r="A48" s="34" t="s">
        <v>140</v>
      </c>
      <c r="B48" s="84" t="s">
        <v>99</v>
      </c>
      <c r="C48" s="38" t="s">
        <v>296</v>
      </c>
      <c r="D48" s="34">
        <v>36</v>
      </c>
      <c r="E48" s="35"/>
      <c r="F48" s="36">
        <v>1.3</v>
      </c>
      <c r="G48" s="36">
        <v>1.25</v>
      </c>
      <c r="H48" s="83">
        <f t="shared" si="3"/>
        <v>45</v>
      </c>
      <c r="I48" s="38">
        <f t="shared" si="4"/>
        <v>0</v>
      </c>
      <c r="J48" s="37">
        <f t="shared" si="5"/>
        <v>0</v>
      </c>
      <c r="K48" s="34" t="e" vm="45">
        <v>#VALUE!</v>
      </c>
    </row>
    <row r="49" spans="1:11" s="39" customFormat="1" ht="69.75" customHeight="1" x14ac:dyDescent="0.2">
      <c r="A49" s="34" t="s">
        <v>141</v>
      </c>
      <c r="B49" s="84" t="s">
        <v>100</v>
      </c>
      <c r="C49" s="38" t="s">
        <v>297</v>
      </c>
      <c r="D49" s="34">
        <v>36</v>
      </c>
      <c r="E49" s="35"/>
      <c r="F49" s="36">
        <v>1.4</v>
      </c>
      <c r="G49" s="36">
        <v>1.35</v>
      </c>
      <c r="H49" s="83">
        <f t="shared" si="3"/>
        <v>48.6</v>
      </c>
      <c r="I49" s="38">
        <f t="shared" si="4"/>
        <v>0</v>
      </c>
      <c r="J49" s="37">
        <f t="shared" si="5"/>
        <v>0</v>
      </c>
      <c r="K49" s="34" t="e" vm="46">
        <v>#VALUE!</v>
      </c>
    </row>
    <row r="50" spans="1:11" s="39" customFormat="1" ht="69.75" customHeight="1" x14ac:dyDescent="0.2">
      <c r="A50" s="34" t="s">
        <v>142</v>
      </c>
      <c r="B50" s="84" t="s">
        <v>101</v>
      </c>
      <c r="C50" s="38" t="s">
        <v>298</v>
      </c>
      <c r="D50" s="34">
        <v>36</v>
      </c>
      <c r="E50" s="35"/>
      <c r="F50" s="36">
        <v>1.3</v>
      </c>
      <c r="G50" s="36">
        <v>1.25</v>
      </c>
      <c r="H50" s="83">
        <f t="shared" si="3"/>
        <v>45</v>
      </c>
      <c r="I50" s="38">
        <f t="shared" si="4"/>
        <v>0</v>
      </c>
      <c r="J50" s="37">
        <f t="shared" si="5"/>
        <v>0</v>
      </c>
      <c r="K50" s="34" t="e" vm="47">
        <v>#VALUE!</v>
      </c>
    </row>
    <row r="51" spans="1:11" s="39" customFormat="1" ht="69.75" customHeight="1" x14ac:dyDescent="0.2">
      <c r="A51" s="34" t="s">
        <v>143</v>
      </c>
      <c r="B51" s="84" t="s">
        <v>102</v>
      </c>
      <c r="C51" s="38" t="s">
        <v>299</v>
      </c>
      <c r="D51" s="34">
        <v>36</v>
      </c>
      <c r="E51" s="35"/>
      <c r="F51" s="36">
        <v>1.4</v>
      </c>
      <c r="G51" s="36">
        <v>1.35</v>
      </c>
      <c r="H51" s="83">
        <f t="shared" si="3"/>
        <v>48.6</v>
      </c>
      <c r="I51" s="38">
        <f t="shared" si="4"/>
        <v>0</v>
      </c>
      <c r="J51" s="37">
        <f t="shared" si="5"/>
        <v>0</v>
      </c>
      <c r="K51" s="34" t="e" vm="48">
        <v>#VALUE!</v>
      </c>
    </row>
    <row r="52" spans="1:11" s="39" customFormat="1" ht="69.75" customHeight="1" x14ac:dyDescent="0.2">
      <c r="A52" s="34" t="s">
        <v>144</v>
      </c>
      <c r="B52" s="84" t="s">
        <v>103</v>
      </c>
      <c r="C52" s="38" t="s">
        <v>300</v>
      </c>
      <c r="D52" s="34">
        <v>36</v>
      </c>
      <c r="E52" s="35"/>
      <c r="F52" s="36">
        <v>1.1000000000000001</v>
      </c>
      <c r="G52" s="36">
        <v>1.05</v>
      </c>
      <c r="H52" s="83">
        <f t="shared" si="3"/>
        <v>37.800000000000004</v>
      </c>
      <c r="I52" s="38">
        <f t="shared" si="4"/>
        <v>0</v>
      </c>
      <c r="J52" s="37">
        <f t="shared" si="5"/>
        <v>0</v>
      </c>
      <c r="K52" s="34" t="e" vm="49">
        <v>#VALUE!</v>
      </c>
    </row>
    <row r="53" spans="1:11" s="39" customFormat="1" ht="69.75" customHeight="1" x14ac:dyDescent="0.2">
      <c r="A53" s="34" t="s">
        <v>145</v>
      </c>
      <c r="B53" s="84" t="s">
        <v>104</v>
      </c>
      <c r="C53" s="38" t="s">
        <v>301</v>
      </c>
      <c r="D53" s="34">
        <v>36</v>
      </c>
      <c r="E53" s="35"/>
      <c r="F53" s="36">
        <v>1.85</v>
      </c>
      <c r="G53" s="36">
        <v>1.75</v>
      </c>
      <c r="H53" s="83">
        <f t="shared" si="3"/>
        <v>63</v>
      </c>
      <c r="I53" s="38">
        <f t="shared" si="4"/>
        <v>0</v>
      </c>
      <c r="J53" s="37">
        <f t="shared" si="5"/>
        <v>0</v>
      </c>
      <c r="K53" s="34" t="e" vm="50">
        <v>#VALUE!</v>
      </c>
    </row>
    <row r="54" spans="1:11" s="39" customFormat="1" ht="69.75" customHeight="1" x14ac:dyDescent="0.2">
      <c r="A54" s="34" t="s">
        <v>146</v>
      </c>
      <c r="B54" s="84" t="s">
        <v>105</v>
      </c>
      <c r="C54" s="38" t="s">
        <v>302</v>
      </c>
      <c r="D54" s="34">
        <v>24</v>
      </c>
      <c r="E54" s="35"/>
      <c r="F54" s="36">
        <v>1.85</v>
      </c>
      <c r="G54" s="36">
        <v>1.8</v>
      </c>
      <c r="H54" s="83">
        <f t="shared" si="3"/>
        <v>43.2</v>
      </c>
      <c r="I54" s="38">
        <f t="shared" si="4"/>
        <v>0</v>
      </c>
      <c r="J54" s="37">
        <f t="shared" si="5"/>
        <v>0</v>
      </c>
      <c r="K54" s="34" t="e" vm="51">
        <v>#VALUE!</v>
      </c>
    </row>
    <row r="55" spans="1:11" s="39" customFormat="1" ht="69.75" customHeight="1" x14ac:dyDescent="0.2">
      <c r="A55" s="34" t="s">
        <v>147</v>
      </c>
      <c r="B55" s="84" t="s">
        <v>106</v>
      </c>
      <c r="C55" s="38" t="s">
        <v>303</v>
      </c>
      <c r="D55" s="34">
        <v>36</v>
      </c>
      <c r="E55" s="35"/>
      <c r="F55" s="36">
        <v>1.8</v>
      </c>
      <c r="G55" s="36">
        <v>1.75</v>
      </c>
      <c r="H55" s="83">
        <f t="shared" si="3"/>
        <v>63</v>
      </c>
      <c r="I55" s="38">
        <f t="shared" si="4"/>
        <v>0</v>
      </c>
      <c r="J55" s="37">
        <f t="shared" si="5"/>
        <v>0</v>
      </c>
      <c r="K55" s="34" t="e" vm="52">
        <v>#VALUE!</v>
      </c>
    </row>
    <row r="56" spans="1:11" s="39" customFormat="1" ht="69.75" customHeight="1" x14ac:dyDescent="0.2">
      <c r="A56" s="34" t="s">
        <v>148</v>
      </c>
      <c r="B56" s="84" t="s">
        <v>107</v>
      </c>
      <c r="C56" s="38" t="s">
        <v>304</v>
      </c>
      <c r="D56" s="34">
        <v>24</v>
      </c>
      <c r="E56" s="35"/>
      <c r="F56" s="36">
        <v>1</v>
      </c>
      <c r="G56" s="36">
        <v>0.95</v>
      </c>
      <c r="H56" s="83">
        <f t="shared" si="3"/>
        <v>22.799999999999997</v>
      </c>
      <c r="I56" s="38">
        <f t="shared" si="4"/>
        <v>0</v>
      </c>
      <c r="J56" s="37">
        <f t="shared" si="5"/>
        <v>0</v>
      </c>
      <c r="K56" s="34" t="e" vm="53">
        <v>#VALUE!</v>
      </c>
    </row>
    <row r="57" spans="1:11" s="39" customFormat="1" ht="69.75" customHeight="1" x14ac:dyDescent="0.2">
      <c r="A57" s="34" t="s">
        <v>149</v>
      </c>
      <c r="B57" s="84" t="s">
        <v>108</v>
      </c>
      <c r="C57" s="38" t="s">
        <v>305</v>
      </c>
      <c r="D57" s="34">
        <v>24</v>
      </c>
      <c r="E57" s="35"/>
      <c r="F57" s="36">
        <v>3.6</v>
      </c>
      <c r="G57" s="36">
        <v>3.45</v>
      </c>
      <c r="H57" s="83">
        <f t="shared" si="3"/>
        <v>82.800000000000011</v>
      </c>
      <c r="I57" s="38">
        <f t="shared" si="4"/>
        <v>0</v>
      </c>
      <c r="J57" s="37">
        <f t="shared" si="5"/>
        <v>0</v>
      </c>
      <c r="K57" s="34" t="e" vm="54">
        <v>#VALUE!</v>
      </c>
    </row>
    <row r="58" spans="1:11" s="39" customFormat="1" x14ac:dyDescent="0.2">
      <c r="C58" s="42"/>
      <c r="E58" s="39">
        <f>SUM(E3:E57)</f>
        <v>0</v>
      </c>
      <c r="F58" s="40"/>
      <c r="G58" s="41"/>
      <c r="H58" s="41"/>
      <c r="I58" s="42">
        <f>SUM(I3:I57)</f>
        <v>0</v>
      </c>
      <c r="J58" s="41">
        <f>SUM(J3:J57)</f>
        <v>0</v>
      </c>
    </row>
  </sheetData>
  <mergeCells count="1">
    <mergeCell ref="A1:K1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90601C-1ECB-4A28-BCE0-5943F7AE1BCC}">
  <dimension ref="A1:K28"/>
  <sheetViews>
    <sheetView workbookViewId="0">
      <selection activeCell="E8" sqref="E8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43" bestFit="1" customWidth="1"/>
    <col min="7" max="7" width="24" style="44" bestFit="1" customWidth="1"/>
    <col min="8" max="8" width="25.83203125" style="44" bestFit="1" customWidth="1"/>
    <col min="9" max="9" width="25.83203125" style="45" customWidth="1"/>
    <col min="10" max="10" width="25.83203125" style="44" customWidth="1"/>
    <col min="11" max="11" width="16" customWidth="1"/>
  </cols>
  <sheetData>
    <row r="1" spans="1:11" ht="26.25" x14ac:dyDescent="0.2">
      <c r="A1" s="82" t="s">
        <v>200</v>
      </c>
      <c r="B1" s="82"/>
      <c r="C1" s="82"/>
      <c r="D1" s="82"/>
      <c r="E1" s="82"/>
      <c r="F1" s="82"/>
      <c r="G1" s="82"/>
      <c r="H1" s="82"/>
      <c r="I1" s="82"/>
      <c r="J1" s="82"/>
      <c r="K1" s="82"/>
    </row>
    <row r="2" spans="1:11" ht="18.75" x14ac:dyDescent="0.2">
      <c r="A2" s="26" t="s">
        <v>29</v>
      </c>
      <c r="B2" s="23" t="s">
        <v>30</v>
      </c>
      <c r="C2" s="27" t="s">
        <v>31</v>
      </c>
      <c r="D2" s="28" t="s">
        <v>32</v>
      </c>
      <c r="E2" s="29" t="s">
        <v>33</v>
      </c>
      <c r="F2" s="30" t="s">
        <v>34</v>
      </c>
      <c r="G2" s="31" t="s">
        <v>35</v>
      </c>
      <c r="H2" s="31" t="s">
        <v>36</v>
      </c>
      <c r="I2" s="32" t="s">
        <v>37</v>
      </c>
      <c r="J2" s="31" t="s">
        <v>38</v>
      </c>
      <c r="K2" s="33" t="s">
        <v>39</v>
      </c>
    </row>
    <row r="3" spans="1:11" s="39" customFormat="1" ht="69" customHeight="1" x14ac:dyDescent="0.2">
      <c r="A3" s="34" t="s">
        <v>155</v>
      </c>
      <c r="B3" s="34" t="s">
        <v>150</v>
      </c>
      <c r="C3" s="34" t="str">
        <f>_xlfn.XLOOKUP(A3,[1]AlefItemSearchSellingResults!$A:$A,[1]AlefItemSearchSellingResults!$U:$U,0)</f>
        <v>802141416548</v>
      </c>
      <c r="D3" s="34">
        <f>_xlfn.XLOOKUP(A3,[1]AlefItemSearchSellingResults!$A:$A,[1]AlefItemSearchSellingResults!$F:$F,0)</f>
        <v>36</v>
      </c>
      <c r="E3" s="35"/>
      <c r="F3" s="36">
        <v>1.85</v>
      </c>
      <c r="G3" s="36">
        <f>_xlfn.XLOOKUP(A3,[1]AlefItemSearchSellingResults!$A:$A,[1]AlefItemSearchSellingResults!$I:$I,0)</f>
        <v>1.75</v>
      </c>
      <c r="H3" s="37">
        <f>D3*G3</f>
        <v>63</v>
      </c>
      <c r="I3" s="38">
        <f>D3*E3</f>
        <v>0</v>
      </c>
      <c r="J3" s="37">
        <f>E3*H3</f>
        <v>0</v>
      </c>
      <c r="K3" s="34" t="e" vm="55">
        <v>#VALUE!</v>
      </c>
    </row>
    <row r="4" spans="1:11" s="39" customFormat="1" ht="69" customHeight="1" x14ac:dyDescent="0.2">
      <c r="A4" s="34" t="s">
        <v>156</v>
      </c>
      <c r="B4" s="34" t="s">
        <v>151</v>
      </c>
      <c r="C4" s="34" t="str">
        <f>_xlfn.XLOOKUP(A4,[1]AlefItemSearchSellingResults!$A:$A,[1]AlefItemSearchSellingResults!$U:$U,0)</f>
        <v>802141416579</v>
      </c>
      <c r="D4" s="34">
        <f>_xlfn.XLOOKUP(A4,[1]AlefItemSearchSellingResults!$A:$A,[1]AlefItemSearchSellingResults!$F:$F,0)</f>
        <v>24</v>
      </c>
      <c r="E4" s="35"/>
      <c r="F4" s="36">
        <v>1.85</v>
      </c>
      <c r="G4" s="36">
        <f>_xlfn.XLOOKUP(A4,[1]AlefItemSearchSellingResults!$A:$A,[1]AlefItemSearchSellingResults!$I:$I,0)</f>
        <v>1.75</v>
      </c>
      <c r="H4" s="37">
        <f t="shared" ref="H4:H27" si="0">D4*G4</f>
        <v>42</v>
      </c>
      <c r="I4" s="38">
        <f t="shared" ref="I4:I27" si="1">D4*E4</f>
        <v>0</v>
      </c>
      <c r="J4" s="37">
        <f t="shared" ref="J4:J27" si="2">E4*H4</f>
        <v>0</v>
      </c>
      <c r="K4" s="34" t="e" vm="56">
        <v>#VALUE!</v>
      </c>
    </row>
    <row r="5" spans="1:11" s="39" customFormat="1" ht="69" customHeight="1" x14ac:dyDescent="0.2">
      <c r="A5" s="34" t="s">
        <v>157</v>
      </c>
      <c r="B5" s="34" t="s">
        <v>152</v>
      </c>
      <c r="C5" s="34" t="str">
        <f>_xlfn.XLOOKUP(A5,[1]AlefItemSearchSellingResults!$A:$A,[1]AlefItemSearchSellingResults!$U:$U,0)</f>
        <v>802141416586</v>
      </c>
      <c r="D5" s="34">
        <f>_xlfn.XLOOKUP(A5,[1]AlefItemSearchSellingResults!$A:$A,[1]AlefItemSearchSellingResults!$F:$F,0)</f>
        <v>36</v>
      </c>
      <c r="E5" s="35"/>
      <c r="F5" s="36">
        <v>0.95</v>
      </c>
      <c r="G5" s="36">
        <f>_xlfn.XLOOKUP(A5,[1]AlefItemSearchSellingResults!$A:$A,[1]AlefItemSearchSellingResults!$I:$I,0)</f>
        <v>0.85</v>
      </c>
      <c r="H5" s="37">
        <f t="shared" si="0"/>
        <v>30.599999999999998</v>
      </c>
      <c r="I5" s="38">
        <f t="shared" si="1"/>
        <v>0</v>
      </c>
      <c r="J5" s="37">
        <f t="shared" si="2"/>
        <v>0</v>
      </c>
      <c r="K5" s="34" t="e" vm="57">
        <f>_xlfn.IMAGE("https://3694911.app.netsuite.com/core/media/media.nl?id=67066&amp;c=3694911&amp;h=iVS1XLcgqxi9i4IA9Vxk60GEph-RWtTOWK_OfGDSMLSy2vKs",,1)</f>
        <v>#VALUE!</v>
      </c>
    </row>
    <row r="6" spans="1:11" s="39" customFormat="1" ht="69" customHeight="1" x14ac:dyDescent="0.2">
      <c r="A6" s="34" t="s">
        <v>158</v>
      </c>
      <c r="B6" s="34" t="s">
        <v>153</v>
      </c>
      <c r="C6" s="34" t="str">
        <f>_xlfn.XLOOKUP(A6,[1]AlefItemSearchSellingResults!$A:$A,[1]AlefItemSearchSellingResults!$U:$U,0)</f>
        <v>802141416555</v>
      </c>
      <c r="D6" s="34">
        <f>_xlfn.XLOOKUP(A6,[1]AlefItemSearchSellingResults!$A:$A,[1]AlefItemSearchSellingResults!$F:$F,0)</f>
        <v>36</v>
      </c>
      <c r="E6" s="35"/>
      <c r="F6" s="36">
        <v>1.3</v>
      </c>
      <c r="G6" s="36">
        <f>_xlfn.XLOOKUP(A6,[1]AlefItemSearchSellingResults!$A:$A,[1]AlefItemSearchSellingResults!$I:$I,0)</f>
        <v>1.25</v>
      </c>
      <c r="H6" s="37">
        <f t="shared" si="0"/>
        <v>45</v>
      </c>
      <c r="I6" s="38">
        <f t="shared" si="1"/>
        <v>0</v>
      </c>
      <c r="J6" s="37">
        <f t="shared" si="2"/>
        <v>0</v>
      </c>
      <c r="K6" s="34" t="e" vm="58">
        <v>#VALUE!</v>
      </c>
    </row>
    <row r="7" spans="1:11" s="39" customFormat="1" ht="69" customHeight="1" x14ac:dyDescent="0.2">
      <c r="A7" s="34" t="s">
        <v>159</v>
      </c>
      <c r="B7" s="34" t="s">
        <v>154</v>
      </c>
      <c r="C7" s="34" t="str">
        <f>_xlfn.XLOOKUP(A7,[1]AlefItemSearchSellingResults!$A:$A,[1]AlefItemSearchSellingResults!$U:$U,0)</f>
        <v>802141416562</v>
      </c>
      <c r="D7" s="34">
        <f>_xlfn.XLOOKUP(A7,[1]AlefItemSearchSellingResults!$A:$A,[1]AlefItemSearchSellingResults!$F:$F,0)</f>
        <v>24</v>
      </c>
      <c r="E7" s="35"/>
      <c r="F7" s="36">
        <v>3.3</v>
      </c>
      <c r="G7" s="36">
        <f>_xlfn.XLOOKUP(A7,[1]AlefItemSearchSellingResults!$A:$A,[1]AlefItemSearchSellingResults!$I:$I,0)</f>
        <v>3.25</v>
      </c>
      <c r="H7" s="37">
        <f t="shared" si="0"/>
        <v>78</v>
      </c>
      <c r="I7" s="38">
        <f t="shared" si="1"/>
        <v>0</v>
      </c>
      <c r="J7" s="37">
        <f t="shared" si="2"/>
        <v>0</v>
      </c>
      <c r="K7" s="34" t="e" vm="59">
        <f>_xlfn.IMAGE("https://3694911.app.netsuite.com/core/media/media.nl?id=67067&amp;c=3694911&amp;h=aeIrHv6c-f7jYWmm2m-ND3KI0h0aQCHqOR_Pn9_PyLM03rqE",,1)</f>
        <v>#VALUE!</v>
      </c>
    </row>
    <row r="8" spans="1:11" s="39" customFormat="1" ht="69" customHeight="1" x14ac:dyDescent="0.2">
      <c r="A8" s="34" t="s">
        <v>180</v>
      </c>
      <c r="B8" s="34" t="s">
        <v>160</v>
      </c>
      <c r="C8" s="34" t="str">
        <f>_xlfn.XLOOKUP(A8,[1]AlefItemSearchSellingResults!$A:$A,[1]AlefItemSearchSellingResults!$U:$U,0)</f>
        <v>802141416456</v>
      </c>
      <c r="D8" s="34">
        <f>_xlfn.XLOOKUP(A8,[1]AlefItemSearchSellingResults!$A:$A,[1]AlefItemSearchSellingResults!$F:$F,0)</f>
        <v>12</v>
      </c>
      <c r="E8" s="35"/>
      <c r="F8" s="36">
        <v>0.7</v>
      </c>
      <c r="G8" s="36">
        <f>_xlfn.XLOOKUP(A8,[1]AlefItemSearchSellingResults!$A:$A,[1]AlefItemSearchSellingResults!$I:$I,0)</f>
        <v>0.6</v>
      </c>
      <c r="H8" s="37">
        <f t="shared" si="0"/>
        <v>7.1999999999999993</v>
      </c>
      <c r="I8" s="38">
        <f t="shared" si="1"/>
        <v>0</v>
      </c>
      <c r="J8" s="37">
        <f t="shared" si="2"/>
        <v>0</v>
      </c>
      <c r="K8" s="34" t="e" vm="60">
        <v>#VALUE!</v>
      </c>
    </row>
    <row r="9" spans="1:11" ht="69" customHeight="1" x14ac:dyDescent="0.2">
      <c r="A9" s="34" t="s">
        <v>181</v>
      </c>
      <c r="B9" s="34" t="s">
        <v>161</v>
      </c>
      <c r="C9" s="34" t="str">
        <f>_xlfn.XLOOKUP(A9,[1]AlefItemSearchSellingResults!$A:$A,[1]AlefItemSearchSellingResults!$U:$U,0)</f>
        <v/>
      </c>
      <c r="D9" s="34">
        <f>_xlfn.XLOOKUP(A9,[1]AlefItemSearchSellingResults!$A:$A,[1]AlefItemSearchSellingResults!$F:$F,0)</f>
        <v>12</v>
      </c>
      <c r="E9" s="35"/>
      <c r="F9" s="36">
        <v>1.3</v>
      </c>
      <c r="G9" s="36">
        <f>_xlfn.XLOOKUP(A9,[1]AlefItemSearchSellingResults!$A:$A,[1]AlefItemSearchSellingResults!$I:$I,0)</f>
        <v>1.25</v>
      </c>
      <c r="H9" s="37">
        <f t="shared" si="0"/>
        <v>15</v>
      </c>
      <c r="I9" s="38">
        <f t="shared" si="1"/>
        <v>0</v>
      </c>
      <c r="J9" s="37">
        <f t="shared" si="2"/>
        <v>0</v>
      </c>
      <c r="K9" s="34" t="e" vm="61">
        <v>#VALUE!</v>
      </c>
    </row>
    <row r="10" spans="1:11" s="39" customFormat="1" ht="69.75" customHeight="1" x14ac:dyDescent="0.2">
      <c r="A10" s="34" t="s">
        <v>182</v>
      </c>
      <c r="B10" s="34" t="s">
        <v>162</v>
      </c>
      <c r="C10" s="34" t="str">
        <f>_xlfn.XLOOKUP(A10,[1]AlefItemSearchSellingResults!$A:$A,[1]AlefItemSearchSellingResults!$U:$U,0)</f>
        <v>802141414940</v>
      </c>
      <c r="D10" s="34">
        <f>_xlfn.XLOOKUP(A10,[1]AlefItemSearchSellingResults!$A:$A,[1]AlefItemSearchSellingResults!$F:$F,0)</f>
        <v>36</v>
      </c>
      <c r="E10" s="35"/>
      <c r="F10" s="36">
        <v>1.1499999999999999</v>
      </c>
      <c r="G10" s="36">
        <f>_xlfn.XLOOKUP(A10,[1]AlefItemSearchSellingResults!$A:$A,[1]AlefItemSearchSellingResults!$I:$I,0)</f>
        <v>1.05</v>
      </c>
      <c r="H10" s="37">
        <f t="shared" si="0"/>
        <v>37.800000000000004</v>
      </c>
      <c r="I10" s="38">
        <f t="shared" si="1"/>
        <v>0</v>
      </c>
      <c r="J10" s="37">
        <f t="shared" si="2"/>
        <v>0</v>
      </c>
      <c r="K10" s="34" t="e" vm="62">
        <v>#VALUE!</v>
      </c>
    </row>
    <row r="11" spans="1:11" s="39" customFormat="1" ht="69.75" customHeight="1" x14ac:dyDescent="0.2">
      <c r="A11" s="34" t="s">
        <v>183</v>
      </c>
      <c r="B11" s="34" t="s">
        <v>163</v>
      </c>
      <c r="C11" s="34" t="str">
        <f>_xlfn.XLOOKUP(A11,[1]AlefItemSearchSellingResults!$A:$A,[1]AlefItemSearchSellingResults!$U:$U,0)</f>
        <v>802141415381</v>
      </c>
      <c r="D11" s="34">
        <f>_xlfn.XLOOKUP(A11,[1]AlefItemSearchSellingResults!$A:$A,[1]AlefItemSearchSellingResults!$F:$F,0)</f>
        <v>36</v>
      </c>
      <c r="E11" s="35"/>
      <c r="F11" s="36">
        <v>1.25</v>
      </c>
      <c r="G11" s="36">
        <f>_xlfn.XLOOKUP(A11,[1]AlefItemSearchSellingResults!$A:$A,[1]AlefItemSearchSellingResults!$I:$I,0)</f>
        <v>1.1479999999999999</v>
      </c>
      <c r="H11" s="37">
        <f t="shared" si="0"/>
        <v>41.327999999999996</v>
      </c>
      <c r="I11" s="38">
        <f t="shared" si="1"/>
        <v>0</v>
      </c>
      <c r="J11" s="37">
        <f t="shared" si="2"/>
        <v>0</v>
      </c>
      <c r="K11" s="34" t="e" vm="63">
        <v>#VALUE!</v>
      </c>
    </row>
    <row r="12" spans="1:11" s="39" customFormat="1" ht="69.75" customHeight="1" x14ac:dyDescent="0.2">
      <c r="A12" s="34" t="s">
        <v>184</v>
      </c>
      <c r="B12" s="34" t="s">
        <v>164</v>
      </c>
      <c r="C12" s="34" t="str">
        <f>_xlfn.XLOOKUP(A12,[1]AlefItemSearchSellingResults!$A:$A,[1]AlefItemSearchSellingResults!$U:$U,0)</f>
        <v>802141414957</v>
      </c>
      <c r="D12" s="34">
        <f>_xlfn.XLOOKUP(A12,[1]AlefItemSearchSellingResults!$A:$A,[1]AlefItemSearchSellingResults!$F:$F,0)</f>
        <v>36</v>
      </c>
      <c r="E12" s="35"/>
      <c r="F12" s="36">
        <v>0.95</v>
      </c>
      <c r="G12" s="36">
        <f>_xlfn.XLOOKUP(A12,[1]AlefItemSearchSellingResults!$A:$A,[1]AlefItemSearchSellingResults!$I:$I,0)</f>
        <v>0.85</v>
      </c>
      <c r="H12" s="37">
        <f t="shared" si="0"/>
        <v>30.599999999999998</v>
      </c>
      <c r="I12" s="38">
        <f t="shared" si="1"/>
        <v>0</v>
      </c>
      <c r="J12" s="37">
        <f t="shared" si="2"/>
        <v>0</v>
      </c>
      <c r="K12" s="34" t="e" vm="64">
        <v>#VALUE!</v>
      </c>
    </row>
    <row r="13" spans="1:11" s="39" customFormat="1" ht="69.75" customHeight="1" x14ac:dyDescent="0.2">
      <c r="A13" s="34" t="s">
        <v>185</v>
      </c>
      <c r="B13" s="34" t="s">
        <v>165</v>
      </c>
      <c r="C13" s="34" t="str">
        <f>_xlfn.XLOOKUP(A13,[1]AlefItemSearchSellingResults!$A:$A,[1]AlefItemSearchSellingResults!$U:$U,0)</f>
        <v>802141414926</v>
      </c>
      <c r="D13" s="34">
        <f>_xlfn.XLOOKUP(A13,[1]AlefItemSearchSellingResults!$A:$A,[1]AlefItemSearchSellingResults!$F:$F,0)</f>
        <v>36</v>
      </c>
      <c r="E13" s="35"/>
      <c r="F13" s="36">
        <v>1</v>
      </c>
      <c r="G13" s="36">
        <f>_xlfn.XLOOKUP(A13,[1]AlefItemSearchSellingResults!$A:$A,[1]AlefItemSearchSellingResults!$I:$I,0)</f>
        <v>0.95</v>
      </c>
      <c r="H13" s="37">
        <f t="shared" si="0"/>
        <v>34.199999999999996</v>
      </c>
      <c r="I13" s="38">
        <f t="shared" si="1"/>
        <v>0</v>
      </c>
      <c r="J13" s="37">
        <f t="shared" si="2"/>
        <v>0</v>
      </c>
      <c r="K13" s="34" t="e" vm="65">
        <v>#VALUE!</v>
      </c>
    </row>
    <row r="14" spans="1:11" s="39" customFormat="1" ht="69.75" customHeight="1" x14ac:dyDescent="0.2">
      <c r="A14" s="34" t="s">
        <v>186</v>
      </c>
      <c r="B14" s="34" t="s">
        <v>166</v>
      </c>
      <c r="C14" s="34" t="str">
        <f>_xlfn.XLOOKUP(A14,[1]AlefItemSearchSellingResults!$A:$A,[1]AlefItemSearchSellingResults!$U:$U,0)</f>
        <v>802141414933</v>
      </c>
      <c r="D14" s="34">
        <f>_xlfn.XLOOKUP(A14,[1]AlefItemSearchSellingResults!$A:$A,[1]AlefItemSearchSellingResults!$F:$F,0)</f>
        <v>36</v>
      </c>
      <c r="E14" s="35"/>
      <c r="F14" s="36">
        <v>1</v>
      </c>
      <c r="G14" s="36">
        <f>_xlfn.XLOOKUP(A14,[1]AlefItemSearchSellingResults!$A:$A,[1]AlefItemSearchSellingResults!$I:$I,0)</f>
        <v>0.95</v>
      </c>
      <c r="H14" s="37">
        <f t="shared" si="0"/>
        <v>34.199999999999996</v>
      </c>
      <c r="I14" s="38">
        <f t="shared" si="1"/>
        <v>0</v>
      </c>
      <c r="J14" s="37">
        <f t="shared" si="2"/>
        <v>0</v>
      </c>
      <c r="K14" s="34" t="e" vm="66">
        <v>#VALUE!</v>
      </c>
    </row>
    <row r="15" spans="1:11" s="39" customFormat="1" ht="69.75" customHeight="1" x14ac:dyDescent="0.2">
      <c r="A15" s="34" t="s">
        <v>187</v>
      </c>
      <c r="B15" s="34" t="s">
        <v>167</v>
      </c>
      <c r="C15" s="34" t="str">
        <f>_xlfn.XLOOKUP(A15,[1]AlefItemSearchSellingResults!$A:$A,[1]AlefItemSearchSellingResults!$U:$U,0)</f>
        <v>802141414841</v>
      </c>
      <c r="D15" s="34">
        <f>_xlfn.XLOOKUP(A15,[1]AlefItemSearchSellingResults!$A:$A,[1]AlefItemSearchSellingResults!$F:$F,0)</f>
        <v>12</v>
      </c>
      <c r="E15" s="35"/>
      <c r="F15" s="36">
        <v>3.3</v>
      </c>
      <c r="G15" s="36">
        <f>_xlfn.XLOOKUP(A15,[1]AlefItemSearchSellingResults!$A:$A,[1]AlefItemSearchSellingResults!$I:$I,0)</f>
        <v>3.25</v>
      </c>
      <c r="H15" s="37">
        <f t="shared" si="0"/>
        <v>39</v>
      </c>
      <c r="I15" s="38">
        <f t="shared" si="1"/>
        <v>0</v>
      </c>
      <c r="J15" s="37">
        <f t="shared" si="2"/>
        <v>0</v>
      </c>
      <c r="K15" s="34" t="e" vm="67">
        <v>#VALUE!</v>
      </c>
    </row>
    <row r="16" spans="1:11" s="39" customFormat="1" ht="69.75" customHeight="1" x14ac:dyDescent="0.2">
      <c r="A16" s="34" t="s">
        <v>188</v>
      </c>
      <c r="B16" s="34" t="s">
        <v>168</v>
      </c>
      <c r="C16" s="34" t="str">
        <f>_xlfn.XLOOKUP(A16,[1]AlefItemSearchSellingResults!$A:$A,[1]AlefItemSearchSellingResults!$U:$U,0)</f>
        <v>802141414988</v>
      </c>
      <c r="D16" s="34">
        <f>_xlfn.XLOOKUP(A16,[1]AlefItemSearchSellingResults!$A:$A,[1]AlefItemSearchSellingResults!$F:$F,0)</f>
        <v>12</v>
      </c>
      <c r="E16" s="35"/>
      <c r="F16" s="36">
        <v>3.3</v>
      </c>
      <c r="G16" s="36">
        <f>_xlfn.XLOOKUP(A16,[1]AlefItemSearchSellingResults!$A:$A,[1]AlefItemSearchSellingResults!$I:$I,0)</f>
        <v>3.25</v>
      </c>
      <c r="H16" s="37">
        <f t="shared" si="0"/>
        <v>39</v>
      </c>
      <c r="I16" s="38">
        <f t="shared" si="1"/>
        <v>0</v>
      </c>
      <c r="J16" s="37">
        <f t="shared" si="2"/>
        <v>0</v>
      </c>
      <c r="K16" s="34" t="e" vm="68">
        <v>#VALUE!</v>
      </c>
    </row>
    <row r="17" spans="1:11" s="39" customFormat="1" ht="69.75" customHeight="1" x14ac:dyDescent="0.2">
      <c r="A17" s="34" t="s">
        <v>189</v>
      </c>
      <c r="B17" s="34" t="s">
        <v>169</v>
      </c>
      <c r="C17" s="34" t="str">
        <f>_xlfn.XLOOKUP(A17,[1]AlefItemSearchSellingResults!$A:$A,[1]AlefItemSearchSellingResults!$U:$U,0)</f>
        <v>802141414834</v>
      </c>
      <c r="D17" s="34">
        <f>_xlfn.XLOOKUP(A17,[1]AlefItemSearchSellingResults!$A:$A,[1]AlefItemSearchSellingResults!$F:$F,0)</f>
        <v>36</v>
      </c>
      <c r="E17" s="35"/>
      <c r="F17" s="36">
        <v>1.1499999999999999</v>
      </c>
      <c r="G17" s="36">
        <f>_xlfn.XLOOKUP(A17,[1]AlefItemSearchSellingResults!$A:$A,[1]AlefItemSearchSellingResults!$I:$I,0)</f>
        <v>1.1000000000000001</v>
      </c>
      <c r="H17" s="37">
        <f t="shared" si="0"/>
        <v>39.6</v>
      </c>
      <c r="I17" s="38">
        <f t="shared" si="1"/>
        <v>0</v>
      </c>
      <c r="J17" s="37">
        <f t="shared" si="2"/>
        <v>0</v>
      </c>
      <c r="K17" s="34" t="e" vm="69">
        <v>#VALUE!</v>
      </c>
    </row>
    <row r="18" spans="1:11" s="39" customFormat="1" ht="69.75" customHeight="1" x14ac:dyDescent="0.2">
      <c r="A18" s="34" t="s">
        <v>190</v>
      </c>
      <c r="B18" s="34" t="s">
        <v>170</v>
      </c>
      <c r="C18" s="34" t="str">
        <f>_xlfn.XLOOKUP(A18,[1]AlefItemSearchSellingResults!$A:$A,[1]AlefItemSearchSellingResults!$U:$U,0)</f>
        <v>802141414872</v>
      </c>
      <c r="D18" s="34">
        <f>_xlfn.XLOOKUP(A18,[1]AlefItemSearchSellingResults!$A:$A,[1]AlefItemSearchSellingResults!$F:$F,0)</f>
        <v>12</v>
      </c>
      <c r="E18" s="35"/>
      <c r="F18" s="36">
        <v>2.85</v>
      </c>
      <c r="G18" s="36">
        <f>_xlfn.XLOOKUP(A18,[1]AlefItemSearchSellingResults!$A:$A,[1]AlefItemSearchSellingResults!$I:$I,0)</f>
        <v>2.75</v>
      </c>
      <c r="H18" s="37">
        <f t="shared" si="0"/>
        <v>33</v>
      </c>
      <c r="I18" s="38">
        <f t="shared" si="1"/>
        <v>0</v>
      </c>
      <c r="J18" s="37">
        <f t="shared" si="2"/>
        <v>0</v>
      </c>
      <c r="K18" s="34" t="e" vm="70">
        <v>#VALUE!</v>
      </c>
    </row>
    <row r="19" spans="1:11" s="39" customFormat="1" ht="69.75" customHeight="1" x14ac:dyDescent="0.2">
      <c r="A19" s="34" t="s">
        <v>191</v>
      </c>
      <c r="B19" s="34" t="s">
        <v>171</v>
      </c>
      <c r="C19" s="34" t="str">
        <f>_xlfn.XLOOKUP(A19,[1]AlefItemSearchSellingResults!$A:$A,[1]AlefItemSearchSellingResults!$U:$U,0)</f>
        <v>802141414865</v>
      </c>
      <c r="D19" s="34">
        <f>_xlfn.XLOOKUP(A19,[1]AlefItemSearchSellingResults!$A:$A,[1]AlefItemSearchSellingResults!$F:$F,0)</f>
        <v>36</v>
      </c>
      <c r="E19" s="35"/>
      <c r="F19" s="36">
        <v>1.1000000000000001</v>
      </c>
      <c r="G19" s="36">
        <f>_xlfn.XLOOKUP(A19,[1]AlefItemSearchSellingResults!$A:$A,[1]AlefItemSearchSellingResults!$I:$I,0)</f>
        <v>1.05</v>
      </c>
      <c r="H19" s="37">
        <f t="shared" si="0"/>
        <v>37.800000000000004</v>
      </c>
      <c r="I19" s="38">
        <f t="shared" si="1"/>
        <v>0</v>
      </c>
      <c r="J19" s="37">
        <f t="shared" si="2"/>
        <v>0</v>
      </c>
      <c r="K19" s="34" t="e" vm="71">
        <v>#VALUE!</v>
      </c>
    </row>
    <row r="20" spans="1:11" s="39" customFormat="1" ht="69.75" customHeight="1" x14ac:dyDescent="0.2">
      <c r="A20" s="34" t="s">
        <v>192</v>
      </c>
      <c r="B20" s="34" t="s">
        <v>172</v>
      </c>
      <c r="C20" s="34" t="str">
        <f>_xlfn.XLOOKUP(A20,[1]AlefItemSearchSellingResults!$A:$A,[1]AlefItemSearchSellingResults!$U:$U,0)</f>
        <v>802141414858</v>
      </c>
      <c r="D20" s="34">
        <f>_xlfn.XLOOKUP(A20,[1]AlefItemSearchSellingResults!$A:$A,[1]AlefItemSearchSellingResults!$F:$F,0)</f>
        <v>36</v>
      </c>
      <c r="E20" s="35"/>
      <c r="F20" s="36">
        <v>1.1000000000000001</v>
      </c>
      <c r="G20" s="36">
        <f>_xlfn.XLOOKUP(A20,[1]AlefItemSearchSellingResults!$A:$A,[1]AlefItemSearchSellingResults!$I:$I,0)</f>
        <v>1.05</v>
      </c>
      <c r="H20" s="37">
        <f t="shared" si="0"/>
        <v>37.800000000000004</v>
      </c>
      <c r="I20" s="38">
        <f t="shared" si="1"/>
        <v>0</v>
      </c>
      <c r="J20" s="37">
        <f t="shared" si="2"/>
        <v>0</v>
      </c>
      <c r="K20" s="34" t="e" vm="72">
        <v>#VALUE!</v>
      </c>
    </row>
    <row r="21" spans="1:11" s="39" customFormat="1" ht="69.75" customHeight="1" x14ac:dyDescent="0.2">
      <c r="A21" s="34" t="s">
        <v>193</v>
      </c>
      <c r="B21" s="34" t="s">
        <v>173</v>
      </c>
      <c r="C21" s="34" t="str">
        <f>_xlfn.XLOOKUP(A21,[1]AlefItemSearchSellingResults!$A:$A,[1]AlefItemSearchSellingResults!$U:$U,0)</f>
        <v>802141415442</v>
      </c>
      <c r="D21" s="34">
        <f>_xlfn.XLOOKUP(A21,[1]AlefItemSearchSellingResults!$A:$A,[1]AlefItemSearchSellingResults!$F:$F,0)</f>
        <v>36</v>
      </c>
      <c r="E21" s="35"/>
      <c r="F21" s="36">
        <v>1.85</v>
      </c>
      <c r="G21" s="36">
        <f>_xlfn.XLOOKUP(A21,[1]AlefItemSearchSellingResults!$A:$A,[1]AlefItemSearchSellingResults!$I:$I,0)</f>
        <v>1.75</v>
      </c>
      <c r="H21" s="37">
        <f t="shared" si="0"/>
        <v>63</v>
      </c>
      <c r="I21" s="38">
        <f t="shared" si="1"/>
        <v>0</v>
      </c>
      <c r="J21" s="37">
        <f t="shared" si="2"/>
        <v>0</v>
      </c>
      <c r="K21" s="34" t="e" vm="73">
        <v>#VALUE!</v>
      </c>
    </row>
    <row r="22" spans="1:11" s="39" customFormat="1" ht="69.75" customHeight="1" x14ac:dyDescent="0.2">
      <c r="A22" s="34" t="s">
        <v>194</v>
      </c>
      <c r="B22" s="34" t="s">
        <v>174</v>
      </c>
      <c r="C22" s="34" t="str">
        <f>_xlfn.XLOOKUP(A22,[1]AlefItemSearchSellingResults!$A:$A,[1]AlefItemSearchSellingResults!$U:$U,0)</f>
        <v>802141415534</v>
      </c>
      <c r="D22" s="34">
        <f>_xlfn.XLOOKUP(A22,[1]AlefItemSearchSellingResults!$A:$A,[1]AlefItemSearchSellingResults!$F:$F,0)</f>
        <v>12</v>
      </c>
      <c r="E22" s="35"/>
      <c r="F22" s="36">
        <v>2.4</v>
      </c>
      <c r="G22" s="36">
        <f>_xlfn.XLOOKUP(A22,[1]AlefItemSearchSellingResults!$A:$A,[1]AlefItemSearchSellingResults!$I:$I,0)</f>
        <v>2.33</v>
      </c>
      <c r="H22" s="37">
        <f t="shared" si="0"/>
        <v>27.96</v>
      </c>
      <c r="I22" s="38">
        <f t="shared" si="1"/>
        <v>0</v>
      </c>
      <c r="J22" s="37">
        <f t="shared" si="2"/>
        <v>0</v>
      </c>
      <c r="K22" s="34" t="e" vm="74">
        <v>#VALUE!</v>
      </c>
    </row>
    <row r="23" spans="1:11" s="39" customFormat="1" ht="69.75" customHeight="1" x14ac:dyDescent="0.2">
      <c r="A23" s="34" t="s">
        <v>195</v>
      </c>
      <c r="B23" s="34" t="s">
        <v>175</v>
      </c>
      <c r="C23" s="34" t="str">
        <f>_xlfn.XLOOKUP(A23,[1]AlefItemSearchSellingResults!$A:$A,[1]AlefItemSearchSellingResults!$U:$U,0)</f>
        <v>802141415459</v>
      </c>
      <c r="D23" s="34">
        <f>_xlfn.XLOOKUP(A23,[1]AlefItemSearchSellingResults!$A:$A,[1]AlefItemSearchSellingResults!$F:$F,0)</f>
        <v>12</v>
      </c>
      <c r="E23" s="35"/>
      <c r="F23" s="36">
        <v>3.85</v>
      </c>
      <c r="G23" s="36">
        <f>_xlfn.XLOOKUP(A23,[1]AlefItemSearchSellingResults!$A:$A,[1]AlefItemSearchSellingResults!$I:$I,0)</f>
        <v>3.75</v>
      </c>
      <c r="H23" s="37">
        <f t="shared" si="0"/>
        <v>45</v>
      </c>
      <c r="I23" s="38">
        <f t="shared" si="1"/>
        <v>0</v>
      </c>
      <c r="J23" s="37">
        <f t="shared" si="2"/>
        <v>0</v>
      </c>
      <c r="K23" s="34" t="e" vm="75">
        <v>#VALUE!</v>
      </c>
    </row>
    <row r="24" spans="1:11" s="39" customFormat="1" ht="69.75" customHeight="1" x14ac:dyDescent="0.2">
      <c r="A24" s="34" t="s">
        <v>196</v>
      </c>
      <c r="B24" s="34" t="s">
        <v>176</v>
      </c>
      <c r="C24" s="34" t="str">
        <f>_xlfn.XLOOKUP(A24,[1]AlefItemSearchSellingResults!$A:$A,[1]AlefItemSearchSellingResults!$U:$U,0)</f>
        <v>802141415435</v>
      </c>
      <c r="D24" s="34">
        <f>_xlfn.XLOOKUP(A24,[1]AlefItemSearchSellingResults!$A:$A,[1]AlefItemSearchSellingResults!$F:$F,0)</f>
        <v>36</v>
      </c>
      <c r="E24" s="35"/>
      <c r="F24" s="36">
        <v>0.8</v>
      </c>
      <c r="G24" s="36">
        <f>_xlfn.XLOOKUP(A24,[1]AlefItemSearchSellingResults!$A:$A,[1]AlefItemSearchSellingResults!$I:$I,0)</f>
        <v>0.75</v>
      </c>
      <c r="H24" s="37">
        <f t="shared" si="0"/>
        <v>27</v>
      </c>
      <c r="I24" s="38">
        <f t="shared" si="1"/>
        <v>0</v>
      </c>
      <c r="J24" s="37">
        <f t="shared" si="2"/>
        <v>0</v>
      </c>
      <c r="K24" s="34" t="e" vm="76">
        <v>#VALUE!</v>
      </c>
    </row>
    <row r="25" spans="1:11" s="39" customFormat="1" ht="69.75" customHeight="1" x14ac:dyDescent="0.2">
      <c r="A25" s="34" t="s">
        <v>197</v>
      </c>
      <c r="B25" s="34" t="s">
        <v>177</v>
      </c>
      <c r="C25" s="34" t="str">
        <f>_xlfn.XLOOKUP(A25,[1]AlefItemSearchSellingResults!$A:$A,[1]AlefItemSearchSellingResults!$U:$U,0)</f>
        <v>802141415497</v>
      </c>
      <c r="D25" s="34">
        <f>_xlfn.XLOOKUP(A25,[1]AlefItemSearchSellingResults!$A:$A,[1]AlefItemSearchSellingResults!$F:$F,0)</f>
        <v>36</v>
      </c>
      <c r="E25" s="35"/>
      <c r="F25" s="36">
        <v>1</v>
      </c>
      <c r="G25" s="36">
        <f>_xlfn.XLOOKUP(A25,[1]AlefItemSearchSellingResults!$A:$A,[1]AlefItemSearchSellingResults!$I:$I,0)</f>
        <v>0.95</v>
      </c>
      <c r="H25" s="37">
        <f t="shared" si="0"/>
        <v>34.199999999999996</v>
      </c>
      <c r="I25" s="38">
        <f t="shared" si="1"/>
        <v>0</v>
      </c>
      <c r="J25" s="37">
        <f t="shared" si="2"/>
        <v>0</v>
      </c>
      <c r="K25" s="34" t="e" vm="77">
        <v>#VALUE!</v>
      </c>
    </row>
    <row r="26" spans="1:11" s="39" customFormat="1" ht="69.75" customHeight="1" x14ac:dyDescent="0.2">
      <c r="A26" s="34" t="s">
        <v>198</v>
      </c>
      <c r="B26" s="34" t="s">
        <v>178</v>
      </c>
      <c r="C26" s="34" t="str">
        <f>_xlfn.XLOOKUP(A26,[1]AlefItemSearchSellingResults!$A:$A,[1]AlefItemSearchSellingResults!$U:$U,0)</f>
        <v>802141415466</v>
      </c>
      <c r="D26" s="34">
        <f>_xlfn.XLOOKUP(A26,[1]AlefItemSearchSellingResults!$A:$A,[1]AlefItemSearchSellingResults!$F:$F,0)</f>
        <v>36</v>
      </c>
      <c r="E26" s="35"/>
      <c r="F26" s="36">
        <v>1</v>
      </c>
      <c r="G26" s="36">
        <f>_xlfn.XLOOKUP(A26,[1]AlefItemSearchSellingResults!$A:$A,[1]AlefItemSearchSellingResults!$I:$I,0)</f>
        <v>0.93</v>
      </c>
      <c r="H26" s="37">
        <f t="shared" si="0"/>
        <v>33.480000000000004</v>
      </c>
      <c r="I26" s="38">
        <f t="shared" si="1"/>
        <v>0</v>
      </c>
      <c r="J26" s="37">
        <f t="shared" si="2"/>
        <v>0</v>
      </c>
      <c r="K26" s="34" t="e" vm="78">
        <v>#VALUE!</v>
      </c>
    </row>
    <row r="27" spans="1:11" s="39" customFormat="1" ht="69.75" customHeight="1" x14ac:dyDescent="0.2">
      <c r="A27" s="34" t="s">
        <v>199</v>
      </c>
      <c r="B27" s="34" t="s">
        <v>179</v>
      </c>
      <c r="C27" s="34" t="str">
        <f>_xlfn.XLOOKUP(A27,[1]AlefItemSearchSellingResults!$A:$A,[1]AlefItemSearchSellingResults!$U:$U,0)</f>
        <v>802141415473</v>
      </c>
      <c r="D27" s="34">
        <f>_xlfn.XLOOKUP(A27,[1]AlefItemSearchSellingResults!$A:$A,[1]AlefItemSearchSellingResults!$F:$F,0)</f>
        <v>24</v>
      </c>
      <c r="E27" s="35"/>
      <c r="F27" s="36">
        <v>1.85</v>
      </c>
      <c r="G27" s="36">
        <f>_xlfn.XLOOKUP(A27,[1]AlefItemSearchSellingResults!$A:$A,[1]AlefItemSearchSellingResults!$I:$I,0)</f>
        <v>1.75</v>
      </c>
      <c r="H27" s="37">
        <f t="shared" si="0"/>
        <v>42</v>
      </c>
      <c r="I27" s="38">
        <f t="shared" si="1"/>
        <v>0</v>
      </c>
      <c r="J27" s="37">
        <f t="shared" si="2"/>
        <v>0</v>
      </c>
      <c r="K27" s="34" t="e" vm="79">
        <v>#VALUE!</v>
      </c>
    </row>
    <row r="28" spans="1:11" s="39" customFormat="1" x14ac:dyDescent="0.2">
      <c r="E28" s="39">
        <f>SUM(E3:E27)</f>
        <v>0</v>
      </c>
      <c r="F28" s="40"/>
      <c r="G28" s="41"/>
      <c r="H28" s="41"/>
      <c r="I28" s="42">
        <f>SUM(I3:I27)</f>
        <v>0</v>
      </c>
      <c r="J28" s="41">
        <f>SUM(J3:J27)</f>
        <v>0</v>
      </c>
    </row>
  </sheetData>
  <mergeCells count="1">
    <mergeCell ref="A1:K1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547F3B-F7DF-412C-B245-8D3DF37D994C}">
  <dimension ref="A1:K12"/>
  <sheetViews>
    <sheetView topLeftCell="B1" workbookViewId="0">
      <selection activeCell="F12" sqref="F12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43" bestFit="1" customWidth="1"/>
    <col min="7" max="7" width="24" style="44" bestFit="1" customWidth="1"/>
    <col min="8" max="8" width="25.83203125" style="44" bestFit="1" customWidth="1"/>
    <col min="9" max="9" width="25.83203125" style="45" customWidth="1"/>
    <col min="10" max="10" width="25.83203125" style="44" customWidth="1"/>
    <col min="11" max="11" width="16" customWidth="1"/>
  </cols>
  <sheetData>
    <row r="1" spans="1:11" ht="26.25" x14ac:dyDescent="0.2">
      <c r="A1" s="82" t="s">
        <v>201</v>
      </c>
      <c r="B1" s="82"/>
      <c r="C1" s="82"/>
      <c r="D1" s="82"/>
      <c r="E1" s="82"/>
      <c r="F1" s="82"/>
      <c r="G1" s="82"/>
      <c r="H1" s="82"/>
      <c r="I1" s="82"/>
      <c r="J1" s="82"/>
      <c r="K1" s="82"/>
    </row>
    <row r="2" spans="1:11" ht="18.75" x14ac:dyDescent="0.2">
      <c r="A2" s="26" t="s">
        <v>29</v>
      </c>
      <c r="B2" s="23" t="s">
        <v>30</v>
      </c>
      <c r="C2" s="27" t="s">
        <v>31</v>
      </c>
      <c r="D2" s="28" t="s">
        <v>32</v>
      </c>
      <c r="E2" s="29" t="s">
        <v>33</v>
      </c>
      <c r="F2" s="30" t="s">
        <v>34</v>
      </c>
      <c r="G2" s="31" t="s">
        <v>35</v>
      </c>
      <c r="H2" s="31" t="s">
        <v>36</v>
      </c>
      <c r="I2" s="32" t="s">
        <v>37</v>
      </c>
      <c r="J2" s="31" t="s">
        <v>38</v>
      </c>
      <c r="K2" s="33" t="s">
        <v>39</v>
      </c>
    </row>
    <row r="3" spans="1:11" s="39" customFormat="1" ht="69" customHeight="1" x14ac:dyDescent="0.2">
      <c r="A3" s="34" t="s">
        <v>211</v>
      </c>
      <c r="B3" s="34" t="s">
        <v>202</v>
      </c>
      <c r="C3" s="34" t="s">
        <v>306</v>
      </c>
      <c r="D3" s="34">
        <v>24</v>
      </c>
      <c r="E3" s="35"/>
      <c r="F3" s="36">
        <v>0.75</v>
      </c>
      <c r="G3" s="36">
        <v>0.65</v>
      </c>
      <c r="H3" s="37">
        <f t="shared" ref="H3:H11" si="0">D3*G3</f>
        <v>15.600000000000001</v>
      </c>
      <c r="I3" s="38">
        <f t="shared" ref="I3:I11" si="1">D3*E3</f>
        <v>0</v>
      </c>
      <c r="J3" s="37">
        <f t="shared" ref="J3:J11" si="2">E3*H3</f>
        <v>0</v>
      </c>
      <c r="K3" s="34" t="e" vm="80">
        <v>#VALUE!</v>
      </c>
    </row>
    <row r="4" spans="1:11" s="39" customFormat="1" ht="69" customHeight="1" x14ac:dyDescent="0.2">
      <c r="A4" s="34" t="s">
        <v>212</v>
      </c>
      <c r="B4" s="34" t="s">
        <v>203</v>
      </c>
      <c r="C4" s="34" t="s">
        <v>307</v>
      </c>
      <c r="D4" s="34">
        <v>18</v>
      </c>
      <c r="E4" s="35"/>
      <c r="F4" s="36">
        <v>0.75</v>
      </c>
      <c r="G4" s="36">
        <v>0.65</v>
      </c>
      <c r="H4" s="37">
        <f t="shared" si="0"/>
        <v>11.700000000000001</v>
      </c>
      <c r="I4" s="38">
        <f t="shared" si="1"/>
        <v>0</v>
      </c>
      <c r="J4" s="37">
        <f t="shared" si="2"/>
        <v>0</v>
      </c>
      <c r="K4" s="34" t="e" vm="81">
        <v>#VALUE!</v>
      </c>
    </row>
    <row r="5" spans="1:11" s="39" customFormat="1" ht="69" customHeight="1" x14ac:dyDescent="0.2">
      <c r="A5" s="34" t="s">
        <v>213</v>
      </c>
      <c r="B5" s="34" t="s">
        <v>204</v>
      </c>
      <c r="C5" s="34" t="s">
        <v>308</v>
      </c>
      <c r="D5" s="34">
        <v>24</v>
      </c>
      <c r="E5" s="35"/>
      <c r="F5" s="36">
        <v>0.75</v>
      </c>
      <c r="G5" s="36">
        <v>0.65</v>
      </c>
      <c r="H5" s="37">
        <f t="shared" si="0"/>
        <v>15.600000000000001</v>
      </c>
      <c r="I5" s="38">
        <f t="shared" si="1"/>
        <v>0</v>
      </c>
      <c r="J5" s="37">
        <f t="shared" si="2"/>
        <v>0</v>
      </c>
      <c r="K5" s="34" t="e" vm="82">
        <v>#VALUE!</v>
      </c>
    </row>
    <row r="6" spans="1:11" s="39" customFormat="1" ht="69" customHeight="1" x14ac:dyDescent="0.2">
      <c r="A6" s="34" t="s">
        <v>214</v>
      </c>
      <c r="B6" s="34" t="s">
        <v>205</v>
      </c>
      <c r="C6" s="34" t="s">
        <v>309</v>
      </c>
      <c r="D6" s="34">
        <v>20</v>
      </c>
      <c r="E6" s="35"/>
      <c r="F6" s="36">
        <v>0.75</v>
      </c>
      <c r="G6" s="36">
        <v>0.65</v>
      </c>
      <c r="H6" s="37">
        <f t="shared" si="0"/>
        <v>13</v>
      </c>
      <c r="I6" s="38">
        <f t="shared" si="1"/>
        <v>0</v>
      </c>
      <c r="J6" s="37">
        <f t="shared" si="2"/>
        <v>0</v>
      </c>
      <c r="K6" s="34" t="e" vm="83">
        <v>#VALUE!</v>
      </c>
    </row>
    <row r="7" spans="1:11" s="39" customFormat="1" ht="69" customHeight="1" x14ac:dyDescent="0.2">
      <c r="A7" s="34" t="s">
        <v>215</v>
      </c>
      <c r="B7" s="34" t="s">
        <v>206</v>
      </c>
      <c r="C7" s="34" t="s">
        <v>310</v>
      </c>
      <c r="D7" s="34">
        <v>15</v>
      </c>
      <c r="E7" s="35"/>
      <c r="F7" s="36">
        <v>0.75</v>
      </c>
      <c r="G7" s="36">
        <v>0.65</v>
      </c>
      <c r="H7" s="37">
        <f t="shared" si="0"/>
        <v>9.75</v>
      </c>
      <c r="I7" s="38">
        <f t="shared" si="1"/>
        <v>0</v>
      </c>
      <c r="J7" s="37">
        <f t="shared" si="2"/>
        <v>0</v>
      </c>
      <c r="K7" s="34" t="e" vm="84">
        <v>#VALUE!</v>
      </c>
    </row>
    <row r="8" spans="1:11" s="39" customFormat="1" ht="69.75" customHeight="1" x14ac:dyDescent="0.2">
      <c r="A8" s="34" t="s">
        <v>216</v>
      </c>
      <c r="B8" s="34" t="s">
        <v>207</v>
      </c>
      <c r="C8" s="34" t="s">
        <v>311</v>
      </c>
      <c r="D8" s="34">
        <v>36</v>
      </c>
      <c r="E8" s="35"/>
      <c r="F8" s="36">
        <v>0.75</v>
      </c>
      <c r="G8" s="36">
        <v>0.65</v>
      </c>
      <c r="H8" s="37">
        <f t="shared" si="0"/>
        <v>23.400000000000002</v>
      </c>
      <c r="I8" s="38">
        <f t="shared" si="1"/>
        <v>0</v>
      </c>
      <c r="J8" s="37">
        <f t="shared" si="2"/>
        <v>0</v>
      </c>
      <c r="K8" s="34" t="e" vm="85">
        <v>#VALUE!</v>
      </c>
    </row>
    <row r="9" spans="1:11" s="39" customFormat="1" ht="69.75" customHeight="1" x14ac:dyDescent="0.2">
      <c r="A9" s="34" t="s">
        <v>217</v>
      </c>
      <c r="B9" s="34" t="s">
        <v>208</v>
      </c>
      <c r="C9" s="34" t="s">
        <v>312</v>
      </c>
      <c r="D9" s="34">
        <v>24</v>
      </c>
      <c r="E9" s="35"/>
      <c r="F9" s="36">
        <v>1.05</v>
      </c>
      <c r="G9" s="36">
        <v>0.95</v>
      </c>
      <c r="H9" s="37">
        <f t="shared" si="0"/>
        <v>22.799999999999997</v>
      </c>
      <c r="I9" s="38">
        <f t="shared" si="1"/>
        <v>0</v>
      </c>
      <c r="J9" s="37">
        <f t="shared" si="2"/>
        <v>0</v>
      </c>
      <c r="K9" s="34" t="e" vm="86">
        <v>#VALUE!</v>
      </c>
    </row>
    <row r="10" spans="1:11" s="39" customFormat="1" ht="69.75" customHeight="1" x14ac:dyDescent="0.2">
      <c r="A10" s="34" t="s">
        <v>218</v>
      </c>
      <c r="B10" s="34" t="s">
        <v>209</v>
      </c>
      <c r="C10" s="34" t="s">
        <v>313</v>
      </c>
      <c r="D10" s="34">
        <v>12</v>
      </c>
      <c r="E10" s="35"/>
      <c r="F10" s="36">
        <v>3.75</v>
      </c>
      <c r="G10" s="36">
        <v>3.5</v>
      </c>
      <c r="H10" s="37">
        <f t="shared" si="0"/>
        <v>42</v>
      </c>
      <c r="I10" s="38">
        <f t="shared" si="1"/>
        <v>0</v>
      </c>
      <c r="J10" s="37">
        <f t="shared" si="2"/>
        <v>0</v>
      </c>
      <c r="K10" s="34" t="e" vm="87">
        <v>#VALUE!</v>
      </c>
    </row>
    <row r="11" spans="1:11" s="39" customFormat="1" ht="69.75" customHeight="1" x14ac:dyDescent="0.2">
      <c r="A11" s="34" t="s">
        <v>219</v>
      </c>
      <c r="B11" s="34" t="s">
        <v>210</v>
      </c>
      <c r="C11" s="34" t="s">
        <v>314</v>
      </c>
      <c r="D11" s="34">
        <v>12</v>
      </c>
      <c r="E11" s="35"/>
      <c r="F11" s="36">
        <v>1.45</v>
      </c>
      <c r="G11" s="36">
        <v>1.25</v>
      </c>
      <c r="H11" s="37">
        <f t="shared" si="0"/>
        <v>15</v>
      </c>
      <c r="I11" s="38">
        <f t="shared" si="1"/>
        <v>0</v>
      </c>
      <c r="J11" s="37">
        <f t="shared" si="2"/>
        <v>0</v>
      </c>
      <c r="K11" s="34" t="e" vm="88">
        <v>#VALUE!</v>
      </c>
    </row>
    <row r="12" spans="1:11" s="39" customFormat="1" x14ac:dyDescent="0.2">
      <c r="E12" s="39">
        <f>SUM(E3:E11)</f>
        <v>0</v>
      </c>
      <c r="F12" s="40"/>
      <c r="G12" s="41"/>
      <c r="H12" s="41"/>
      <c r="I12" s="42">
        <f>SUM(I3:I11)</f>
        <v>0</v>
      </c>
      <c r="J12" s="41">
        <f>SUM(J3:J11)</f>
        <v>0</v>
      </c>
    </row>
  </sheetData>
  <mergeCells count="1">
    <mergeCell ref="A1:K1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B6A36-D571-4EB3-9A68-9EAD34523711}">
  <dimension ref="A1:K23"/>
  <sheetViews>
    <sheetView topLeftCell="B1" workbookViewId="0">
      <selection activeCell="K22" sqref="K22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43" bestFit="1" customWidth="1"/>
    <col min="7" max="7" width="24" style="44" bestFit="1" customWidth="1"/>
    <col min="8" max="8" width="25.83203125" style="44" bestFit="1" customWidth="1"/>
    <col min="9" max="9" width="25.83203125" style="45" customWidth="1"/>
    <col min="10" max="10" width="25.83203125" style="44" customWidth="1"/>
    <col min="11" max="11" width="16" customWidth="1"/>
  </cols>
  <sheetData>
    <row r="1" spans="1:11" ht="26.25" x14ac:dyDescent="0.2">
      <c r="A1" s="82" t="s">
        <v>220</v>
      </c>
      <c r="B1" s="82"/>
      <c r="C1" s="82"/>
      <c r="D1" s="82"/>
      <c r="E1" s="82"/>
      <c r="F1" s="82"/>
      <c r="G1" s="82"/>
      <c r="H1" s="82"/>
      <c r="I1" s="82"/>
      <c r="J1" s="82"/>
      <c r="K1" s="82"/>
    </row>
    <row r="2" spans="1:11" ht="18.75" x14ac:dyDescent="0.2">
      <c r="A2" s="26" t="s">
        <v>29</v>
      </c>
      <c r="B2" s="23" t="s">
        <v>30</v>
      </c>
      <c r="C2" s="27" t="s">
        <v>31</v>
      </c>
      <c r="D2" s="28" t="s">
        <v>32</v>
      </c>
      <c r="E2" s="29" t="s">
        <v>33</v>
      </c>
      <c r="F2" s="30" t="s">
        <v>34</v>
      </c>
      <c r="G2" s="31" t="s">
        <v>35</v>
      </c>
      <c r="H2" s="31" t="s">
        <v>36</v>
      </c>
      <c r="I2" s="32" t="s">
        <v>37</v>
      </c>
      <c r="J2" s="31" t="s">
        <v>38</v>
      </c>
      <c r="K2" s="33" t="s">
        <v>39</v>
      </c>
    </row>
    <row r="3" spans="1:11" s="39" customFormat="1" ht="69" customHeight="1" x14ac:dyDescent="0.2">
      <c r="A3" s="34" t="s">
        <v>238</v>
      </c>
      <c r="B3" s="34" t="s">
        <v>221</v>
      </c>
      <c r="C3" s="34" t="s">
        <v>315</v>
      </c>
      <c r="D3" s="34">
        <v>12</v>
      </c>
      <c r="E3" s="35"/>
      <c r="F3" s="36">
        <v>0.6</v>
      </c>
      <c r="G3" s="36">
        <v>0.5</v>
      </c>
      <c r="H3" s="37">
        <f t="shared" ref="H3:H22" si="0">D3*G3</f>
        <v>6</v>
      </c>
      <c r="I3" s="38">
        <f t="shared" ref="I3:I22" si="1">D3*E3</f>
        <v>0</v>
      </c>
      <c r="J3" s="37">
        <f t="shared" ref="J3:J22" si="2">E3*H3</f>
        <v>0</v>
      </c>
      <c r="K3" s="34" t="e" vm="89">
        <v>#VALUE!</v>
      </c>
    </row>
    <row r="4" spans="1:11" s="39" customFormat="1" ht="69" customHeight="1" x14ac:dyDescent="0.2">
      <c r="A4" s="34" t="s">
        <v>239</v>
      </c>
      <c r="B4" s="34" t="s">
        <v>222</v>
      </c>
      <c r="C4" s="34" t="s">
        <v>316</v>
      </c>
      <c r="D4" s="34">
        <v>12</v>
      </c>
      <c r="E4" s="35"/>
      <c r="F4" s="36">
        <v>0.6</v>
      </c>
      <c r="G4" s="36">
        <v>0.45</v>
      </c>
      <c r="H4" s="37">
        <f t="shared" si="0"/>
        <v>5.4</v>
      </c>
      <c r="I4" s="38">
        <f t="shared" si="1"/>
        <v>0</v>
      </c>
      <c r="J4" s="37">
        <f t="shared" si="2"/>
        <v>0</v>
      </c>
      <c r="K4" s="34" t="e" vm="90">
        <v>#VALUE!</v>
      </c>
    </row>
    <row r="5" spans="1:11" s="39" customFormat="1" ht="69" customHeight="1" x14ac:dyDescent="0.2">
      <c r="A5" s="34" t="s">
        <v>240</v>
      </c>
      <c r="B5" s="34" t="s">
        <v>223</v>
      </c>
      <c r="C5" s="34" t="s">
        <v>317</v>
      </c>
      <c r="D5" s="34">
        <v>36</v>
      </c>
      <c r="E5" s="35"/>
      <c r="F5" s="36">
        <v>0.7</v>
      </c>
      <c r="G5" s="36">
        <v>0.65</v>
      </c>
      <c r="H5" s="37">
        <f t="shared" si="0"/>
        <v>23.400000000000002</v>
      </c>
      <c r="I5" s="38">
        <f t="shared" si="1"/>
        <v>0</v>
      </c>
      <c r="J5" s="37">
        <f t="shared" si="2"/>
        <v>0</v>
      </c>
      <c r="K5" s="34" t="e" vm="91">
        <v>#VALUE!</v>
      </c>
    </row>
    <row r="6" spans="1:11" s="39" customFormat="1" ht="69" customHeight="1" x14ac:dyDescent="0.2">
      <c r="A6" s="34" t="s">
        <v>241</v>
      </c>
      <c r="B6" s="34" t="s">
        <v>224</v>
      </c>
      <c r="C6" s="34" t="s">
        <v>318</v>
      </c>
      <c r="D6" s="34">
        <v>48</v>
      </c>
      <c r="E6" s="35"/>
      <c r="F6" s="36">
        <f>1.3</f>
        <v>1.3</v>
      </c>
      <c r="G6" s="36">
        <v>1.25</v>
      </c>
      <c r="H6" s="37">
        <f t="shared" si="0"/>
        <v>60</v>
      </c>
      <c r="I6" s="38">
        <f t="shared" si="1"/>
        <v>0</v>
      </c>
      <c r="J6" s="37">
        <f t="shared" si="2"/>
        <v>0</v>
      </c>
      <c r="K6" s="34" t="e" vm="92">
        <v>#VALUE!</v>
      </c>
    </row>
    <row r="7" spans="1:11" s="39" customFormat="1" ht="69" customHeight="1" x14ac:dyDescent="0.2">
      <c r="A7" s="34" t="s">
        <v>242</v>
      </c>
      <c r="B7" s="34" t="s">
        <v>225</v>
      </c>
      <c r="C7" s="34" t="s">
        <v>319</v>
      </c>
      <c r="D7" s="34">
        <v>48</v>
      </c>
      <c r="E7" s="35"/>
      <c r="F7" s="36">
        <v>0.9</v>
      </c>
      <c r="G7" s="36">
        <v>0.85</v>
      </c>
      <c r="H7" s="37">
        <f t="shared" si="0"/>
        <v>40.799999999999997</v>
      </c>
      <c r="I7" s="38">
        <f t="shared" si="1"/>
        <v>0</v>
      </c>
      <c r="J7" s="37">
        <f t="shared" si="2"/>
        <v>0</v>
      </c>
      <c r="K7" s="34" t="e" vm="93">
        <v>#VALUE!</v>
      </c>
    </row>
    <row r="8" spans="1:11" s="39" customFormat="1" ht="69.75" customHeight="1" x14ac:dyDescent="0.2">
      <c r="A8" s="34" t="s">
        <v>243</v>
      </c>
      <c r="B8" s="34" t="s">
        <v>226</v>
      </c>
      <c r="C8" s="34" t="s">
        <v>320</v>
      </c>
      <c r="D8" s="34">
        <v>48</v>
      </c>
      <c r="E8" s="35"/>
      <c r="F8" s="36">
        <v>1.3</v>
      </c>
      <c r="G8" s="36">
        <v>1.25</v>
      </c>
      <c r="H8" s="37">
        <f t="shared" si="0"/>
        <v>60</v>
      </c>
      <c r="I8" s="38">
        <f t="shared" si="1"/>
        <v>0</v>
      </c>
      <c r="J8" s="37">
        <f t="shared" si="2"/>
        <v>0</v>
      </c>
      <c r="K8" s="34" t="e" vm="94">
        <v>#VALUE!</v>
      </c>
    </row>
    <row r="9" spans="1:11" s="39" customFormat="1" ht="69.75" customHeight="1" x14ac:dyDescent="0.2">
      <c r="A9" s="34" t="s">
        <v>244</v>
      </c>
      <c r="B9" s="34" t="s">
        <v>227</v>
      </c>
      <c r="C9" s="34" t="s">
        <v>321</v>
      </c>
      <c r="D9" s="34">
        <v>12</v>
      </c>
      <c r="E9" s="35"/>
      <c r="F9" s="36">
        <v>1.1499999999999999</v>
      </c>
      <c r="G9" s="36">
        <v>1.1000000000000001</v>
      </c>
      <c r="H9" s="37">
        <f t="shared" si="0"/>
        <v>13.200000000000001</v>
      </c>
      <c r="I9" s="38">
        <f t="shared" si="1"/>
        <v>0</v>
      </c>
      <c r="J9" s="37">
        <f t="shared" si="2"/>
        <v>0</v>
      </c>
      <c r="K9" s="34" t="e" vm="95">
        <v>#VALUE!</v>
      </c>
    </row>
    <row r="10" spans="1:11" s="39" customFormat="1" ht="69.75" customHeight="1" x14ac:dyDescent="0.2">
      <c r="A10" s="34" t="s">
        <v>245</v>
      </c>
      <c r="B10" s="34" t="s">
        <v>228</v>
      </c>
      <c r="C10" s="34" t="s">
        <v>322</v>
      </c>
      <c r="D10" s="34">
        <v>48</v>
      </c>
      <c r="E10" s="35"/>
      <c r="F10" s="36">
        <v>1</v>
      </c>
      <c r="G10" s="36">
        <v>0.95</v>
      </c>
      <c r="H10" s="37">
        <f t="shared" si="0"/>
        <v>45.599999999999994</v>
      </c>
      <c r="I10" s="38">
        <f t="shared" si="1"/>
        <v>0</v>
      </c>
      <c r="J10" s="37">
        <f t="shared" si="2"/>
        <v>0</v>
      </c>
      <c r="K10" s="34" t="e" vm="96">
        <v>#VALUE!</v>
      </c>
    </row>
    <row r="11" spans="1:11" s="39" customFormat="1" ht="69.75" customHeight="1" x14ac:dyDescent="0.2">
      <c r="A11" s="34" t="s">
        <v>246</v>
      </c>
      <c r="B11" s="34" t="s">
        <v>229</v>
      </c>
      <c r="C11" s="34" t="s">
        <v>323</v>
      </c>
      <c r="D11" s="34">
        <v>12</v>
      </c>
      <c r="E11" s="35"/>
      <c r="F11" s="36">
        <v>1.1499999999999999</v>
      </c>
      <c r="G11" s="36">
        <v>1.1000000000000001</v>
      </c>
      <c r="H11" s="37">
        <f t="shared" si="0"/>
        <v>13.200000000000001</v>
      </c>
      <c r="I11" s="38">
        <f t="shared" si="1"/>
        <v>0</v>
      </c>
      <c r="J11" s="37">
        <f t="shared" si="2"/>
        <v>0</v>
      </c>
      <c r="K11" s="34" t="e" vm="97">
        <v>#VALUE!</v>
      </c>
    </row>
    <row r="12" spans="1:11" s="39" customFormat="1" ht="69.75" customHeight="1" x14ac:dyDescent="0.2">
      <c r="A12" s="34" t="s">
        <v>247</v>
      </c>
      <c r="B12" s="34" t="s">
        <v>230</v>
      </c>
      <c r="C12" s="34" t="s">
        <v>324</v>
      </c>
      <c r="D12" s="34">
        <v>48</v>
      </c>
      <c r="E12" s="35"/>
      <c r="F12" s="36">
        <v>0.85</v>
      </c>
      <c r="G12" s="36">
        <v>0.75</v>
      </c>
      <c r="H12" s="37">
        <f t="shared" si="0"/>
        <v>36</v>
      </c>
      <c r="I12" s="38">
        <f t="shared" si="1"/>
        <v>0</v>
      </c>
      <c r="J12" s="37">
        <f t="shared" si="2"/>
        <v>0</v>
      </c>
      <c r="K12" s="34" t="e" vm="98">
        <v>#VALUE!</v>
      </c>
    </row>
    <row r="13" spans="1:11" s="39" customFormat="1" ht="69.75" customHeight="1" x14ac:dyDescent="0.2">
      <c r="A13" s="34" t="s">
        <v>248</v>
      </c>
      <c r="B13" s="34" t="s">
        <v>231</v>
      </c>
      <c r="C13" s="34" t="s">
        <v>325</v>
      </c>
      <c r="D13" s="34">
        <v>48</v>
      </c>
      <c r="E13" s="35"/>
      <c r="F13" s="36">
        <v>0.85</v>
      </c>
      <c r="G13" s="36">
        <v>0.75</v>
      </c>
      <c r="H13" s="37">
        <f t="shared" si="0"/>
        <v>36</v>
      </c>
      <c r="I13" s="38">
        <f t="shared" si="1"/>
        <v>0</v>
      </c>
      <c r="J13" s="37">
        <f t="shared" si="2"/>
        <v>0</v>
      </c>
      <c r="K13" s="34" t="e" vm="99">
        <v>#VALUE!</v>
      </c>
    </row>
    <row r="14" spans="1:11" s="39" customFormat="1" ht="69.75" customHeight="1" x14ac:dyDescent="0.2">
      <c r="A14" s="34" t="s">
        <v>249</v>
      </c>
      <c r="B14" s="34" t="s">
        <v>232</v>
      </c>
      <c r="C14" s="34" t="s">
        <v>326</v>
      </c>
      <c r="D14" s="34">
        <v>48</v>
      </c>
      <c r="E14" s="35"/>
      <c r="F14" s="36">
        <v>0.85</v>
      </c>
      <c r="G14" s="36">
        <v>0.75</v>
      </c>
      <c r="H14" s="37">
        <f t="shared" si="0"/>
        <v>36</v>
      </c>
      <c r="I14" s="38">
        <f t="shared" si="1"/>
        <v>0</v>
      </c>
      <c r="J14" s="37">
        <f t="shared" si="2"/>
        <v>0</v>
      </c>
      <c r="K14" s="34" t="e" vm="100">
        <v>#VALUE!</v>
      </c>
    </row>
    <row r="15" spans="1:11" s="39" customFormat="1" ht="69.75" customHeight="1" x14ac:dyDescent="0.2">
      <c r="A15" s="34" t="s">
        <v>250</v>
      </c>
      <c r="B15" s="34" t="s">
        <v>233</v>
      </c>
      <c r="C15" s="34" t="s">
        <v>327</v>
      </c>
      <c r="D15" s="34">
        <v>48</v>
      </c>
      <c r="E15" s="35"/>
      <c r="F15" s="36">
        <v>1.05</v>
      </c>
      <c r="G15" s="36">
        <v>0.95</v>
      </c>
      <c r="H15" s="37">
        <f t="shared" si="0"/>
        <v>45.599999999999994</v>
      </c>
      <c r="I15" s="38">
        <f t="shared" si="1"/>
        <v>0</v>
      </c>
      <c r="J15" s="37">
        <f t="shared" si="2"/>
        <v>0</v>
      </c>
      <c r="K15" s="34" t="e" vm="101">
        <v>#VALUE!</v>
      </c>
    </row>
    <row r="16" spans="1:11" s="39" customFormat="1" ht="69.75" customHeight="1" x14ac:dyDescent="0.2">
      <c r="A16" s="34" t="s">
        <v>251</v>
      </c>
      <c r="B16" s="34" t="s">
        <v>234</v>
      </c>
      <c r="C16" s="34" t="s">
        <v>328</v>
      </c>
      <c r="D16" s="34">
        <v>48</v>
      </c>
      <c r="E16" s="35"/>
      <c r="F16" s="36">
        <v>1.05</v>
      </c>
      <c r="G16" s="36">
        <v>0.95</v>
      </c>
      <c r="H16" s="37">
        <f t="shared" si="0"/>
        <v>45.599999999999994</v>
      </c>
      <c r="I16" s="38">
        <f t="shared" si="1"/>
        <v>0</v>
      </c>
      <c r="J16" s="37">
        <f t="shared" si="2"/>
        <v>0</v>
      </c>
      <c r="K16" s="34" t="e" vm="102">
        <v>#VALUE!</v>
      </c>
    </row>
    <row r="17" spans="1:11" s="39" customFormat="1" ht="69.75" customHeight="1" x14ac:dyDescent="0.2">
      <c r="A17" s="34" t="s">
        <v>252</v>
      </c>
      <c r="B17" s="34" t="s">
        <v>235</v>
      </c>
      <c r="C17" s="34" t="s">
        <v>329</v>
      </c>
      <c r="D17" s="34">
        <v>72</v>
      </c>
      <c r="E17" s="35"/>
      <c r="F17" s="36">
        <v>0.85</v>
      </c>
      <c r="G17" s="36">
        <v>0.75</v>
      </c>
      <c r="H17" s="37">
        <f t="shared" si="0"/>
        <v>54</v>
      </c>
      <c r="I17" s="38">
        <f t="shared" si="1"/>
        <v>0</v>
      </c>
      <c r="J17" s="37">
        <f t="shared" si="2"/>
        <v>0</v>
      </c>
      <c r="K17" s="34" t="e" vm="103">
        <v>#VALUE!</v>
      </c>
    </row>
    <row r="18" spans="1:11" s="39" customFormat="1" ht="69.75" customHeight="1" x14ac:dyDescent="0.2">
      <c r="A18" s="34" t="s">
        <v>253</v>
      </c>
      <c r="B18" s="34" t="s">
        <v>236</v>
      </c>
      <c r="C18" s="34" t="s">
        <v>330</v>
      </c>
      <c r="D18" s="34">
        <v>72</v>
      </c>
      <c r="E18" s="35"/>
      <c r="F18" s="36">
        <v>0.75</v>
      </c>
      <c r="G18" s="36">
        <v>0.65</v>
      </c>
      <c r="H18" s="37">
        <f t="shared" si="0"/>
        <v>46.800000000000004</v>
      </c>
      <c r="I18" s="38">
        <f t="shared" si="1"/>
        <v>0</v>
      </c>
      <c r="J18" s="37">
        <f t="shared" si="2"/>
        <v>0</v>
      </c>
      <c r="K18" s="34" t="e" vm="104">
        <v>#VALUE!</v>
      </c>
    </row>
    <row r="19" spans="1:11" s="39" customFormat="1" ht="69.75" customHeight="1" x14ac:dyDescent="0.2">
      <c r="A19" s="34" t="s">
        <v>254</v>
      </c>
      <c r="B19" s="34" t="s">
        <v>237</v>
      </c>
      <c r="C19" s="34" t="s">
        <v>331</v>
      </c>
      <c r="D19" s="34">
        <v>36</v>
      </c>
      <c r="E19" s="35"/>
      <c r="F19" s="36">
        <v>1.85</v>
      </c>
      <c r="G19" s="36">
        <v>1.45</v>
      </c>
      <c r="H19" s="37">
        <f t="shared" si="0"/>
        <v>52.199999999999996</v>
      </c>
      <c r="I19" s="38">
        <f t="shared" si="1"/>
        <v>0</v>
      </c>
      <c r="J19" s="37">
        <f t="shared" si="2"/>
        <v>0</v>
      </c>
      <c r="K19" s="34" t="e" vm="105">
        <v>#VALUE!</v>
      </c>
    </row>
    <row r="20" spans="1:11" s="39" customFormat="1" ht="69.75" customHeight="1" x14ac:dyDescent="0.2">
      <c r="A20" s="34" t="s">
        <v>258</v>
      </c>
      <c r="B20" s="34" t="s">
        <v>255</v>
      </c>
      <c r="C20" s="34" t="s">
        <v>332</v>
      </c>
      <c r="D20" s="34">
        <v>36</v>
      </c>
      <c r="E20" s="35"/>
      <c r="F20" s="36">
        <v>1.05</v>
      </c>
      <c r="G20" s="36">
        <v>0.95</v>
      </c>
      <c r="H20" s="37">
        <f t="shared" si="0"/>
        <v>34.199999999999996</v>
      </c>
      <c r="I20" s="38">
        <f t="shared" si="1"/>
        <v>0</v>
      </c>
      <c r="J20" s="37">
        <f t="shared" si="2"/>
        <v>0</v>
      </c>
      <c r="K20" s="34" t="e" vm="106">
        <v>#VALUE!</v>
      </c>
    </row>
    <row r="21" spans="1:11" s="39" customFormat="1" ht="69.75" customHeight="1" x14ac:dyDescent="0.2">
      <c r="A21" s="34" t="s">
        <v>259</v>
      </c>
      <c r="B21" s="34" t="s">
        <v>256</v>
      </c>
      <c r="C21" s="34" t="s">
        <v>333</v>
      </c>
      <c r="D21" s="34">
        <v>36</v>
      </c>
      <c r="E21" s="35"/>
      <c r="F21" s="36">
        <v>1.05</v>
      </c>
      <c r="G21" s="36">
        <v>0.95</v>
      </c>
      <c r="H21" s="37">
        <f t="shared" si="0"/>
        <v>34.199999999999996</v>
      </c>
      <c r="I21" s="38">
        <f t="shared" si="1"/>
        <v>0</v>
      </c>
      <c r="J21" s="37">
        <f t="shared" si="2"/>
        <v>0</v>
      </c>
      <c r="K21" s="34" t="e" vm="107">
        <v>#VALUE!</v>
      </c>
    </row>
    <row r="22" spans="1:11" s="39" customFormat="1" ht="69.75" customHeight="1" x14ac:dyDescent="0.2">
      <c r="A22" s="34">
        <v>46359</v>
      </c>
      <c r="B22" s="34" t="s">
        <v>257</v>
      </c>
      <c r="C22" s="38">
        <v>802141463597</v>
      </c>
      <c r="D22" s="34">
        <v>24</v>
      </c>
      <c r="E22" s="35"/>
      <c r="F22" s="36">
        <v>1.05</v>
      </c>
      <c r="G22" s="36">
        <v>0.95</v>
      </c>
      <c r="H22" s="37">
        <f t="shared" si="0"/>
        <v>22.799999999999997</v>
      </c>
      <c r="I22" s="38">
        <f t="shared" si="1"/>
        <v>0</v>
      </c>
      <c r="J22" s="37">
        <f t="shared" si="2"/>
        <v>0</v>
      </c>
      <c r="K22" s="34" t="e" vm="108">
        <v>#VALUE!</v>
      </c>
    </row>
    <row r="23" spans="1:11" s="39" customFormat="1" x14ac:dyDescent="0.2">
      <c r="E23" s="39">
        <f>SUM(E3:E22)</f>
        <v>0</v>
      </c>
      <c r="F23" s="40"/>
      <c r="G23" s="41"/>
      <c r="H23" s="41"/>
      <c r="I23" s="42">
        <f>SUM(I3:I22)</f>
        <v>0</v>
      </c>
      <c r="J23" s="41">
        <f>SUM(J3:J22)</f>
        <v>0</v>
      </c>
    </row>
  </sheetData>
  <mergeCells count="1">
    <mergeCell ref="A1:K1"/>
  </mergeCells>
  <pageMargins left="0.7" right="0.7" top="0.75" bottom="0.75" header="0.3" footer="0.3"/>
  <pageSetup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94FDBB-E655-4B99-85D9-5EAB407BD6DD}">
  <dimension ref="A1:K23"/>
  <sheetViews>
    <sheetView topLeftCell="F4" workbookViewId="0">
      <selection activeCell="K8" sqref="K8:K27"/>
    </sheetView>
  </sheetViews>
  <sheetFormatPr defaultRowHeight="11.25" x14ac:dyDescent="0.2"/>
  <cols>
    <col min="1" max="1" width="10.6640625" bestFit="1" customWidth="1"/>
    <col min="2" max="2" width="48.83203125" bestFit="1" customWidth="1"/>
    <col min="3" max="3" width="15.83203125" bestFit="1" customWidth="1"/>
    <col min="4" max="4" width="18.1640625" bestFit="1" customWidth="1"/>
    <col min="5" max="5" width="43.1640625" bestFit="1" customWidth="1"/>
    <col min="6" max="6" width="18.6640625" style="43" bestFit="1" customWidth="1"/>
    <col min="7" max="7" width="24" style="44" bestFit="1" customWidth="1"/>
    <col min="8" max="8" width="25.83203125" style="44" bestFit="1" customWidth="1"/>
    <col min="9" max="9" width="25.83203125" style="45" customWidth="1"/>
    <col min="10" max="10" width="25.83203125" style="44" customWidth="1"/>
    <col min="11" max="11" width="16" customWidth="1"/>
  </cols>
  <sheetData>
    <row r="1" spans="1:11" ht="26.25" x14ac:dyDescent="0.2">
      <c r="A1" s="82" t="s">
        <v>264</v>
      </c>
      <c r="B1" s="82"/>
      <c r="C1" s="82"/>
      <c r="D1" s="82"/>
      <c r="E1" s="82"/>
      <c r="F1" s="82"/>
      <c r="G1" s="82"/>
      <c r="H1" s="82"/>
      <c r="I1" s="82"/>
      <c r="J1" s="82"/>
      <c r="K1" s="82"/>
    </row>
    <row r="2" spans="1:11" ht="18.75" x14ac:dyDescent="0.2">
      <c r="A2" s="26" t="s">
        <v>29</v>
      </c>
      <c r="B2" s="23" t="s">
        <v>30</v>
      </c>
      <c r="C2" s="27" t="s">
        <v>31</v>
      </c>
      <c r="D2" s="28" t="s">
        <v>32</v>
      </c>
      <c r="E2" s="29" t="s">
        <v>33</v>
      </c>
      <c r="F2" s="30" t="s">
        <v>34</v>
      </c>
      <c r="G2" s="31" t="s">
        <v>35</v>
      </c>
      <c r="H2" s="31" t="s">
        <v>36</v>
      </c>
      <c r="I2" s="32" t="s">
        <v>37</v>
      </c>
      <c r="J2" s="31" t="s">
        <v>38</v>
      </c>
      <c r="K2" s="33" t="s">
        <v>39</v>
      </c>
    </row>
    <row r="3" spans="1:11" s="39" customFormat="1" ht="69" customHeight="1" x14ac:dyDescent="0.2">
      <c r="A3" s="34"/>
      <c r="B3" s="34"/>
      <c r="C3" s="34"/>
      <c r="D3" s="34"/>
      <c r="E3" s="35"/>
      <c r="F3" s="36"/>
      <c r="G3" s="36"/>
      <c r="H3" s="37">
        <f t="shared" ref="H3:H22" si="0">D3*G3</f>
        <v>0</v>
      </c>
      <c r="I3" s="38">
        <f t="shared" ref="I3:I22" si="1">D3*E3</f>
        <v>0</v>
      </c>
      <c r="J3" s="37">
        <f t="shared" ref="J3:J22" si="2">E3*H3</f>
        <v>0</v>
      </c>
      <c r="K3" s="34"/>
    </row>
    <row r="4" spans="1:11" s="39" customFormat="1" ht="69" customHeight="1" x14ac:dyDescent="0.2">
      <c r="A4" s="34"/>
      <c r="B4" s="34"/>
      <c r="C4" s="34"/>
      <c r="D4" s="34"/>
      <c r="E4" s="35"/>
      <c r="F4" s="36"/>
      <c r="G4" s="36"/>
      <c r="H4" s="37">
        <f t="shared" si="0"/>
        <v>0</v>
      </c>
      <c r="I4" s="38">
        <f t="shared" si="1"/>
        <v>0</v>
      </c>
      <c r="J4" s="37">
        <f t="shared" si="2"/>
        <v>0</v>
      </c>
      <c r="K4" s="34"/>
    </row>
    <row r="5" spans="1:11" s="39" customFormat="1" ht="69" customHeight="1" x14ac:dyDescent="0.2">
      <c r="A5" s="34"/>
      <c r="B5" s="34"/>
      <c r="C5" s="34"/>
      <c r="D5" s="34"/>
      <c r="E5" s="35"/>
      <c r="F5" s="36"/>
      <c r="G5" s="36"/>
      <c r="H5" s="37">
        <f t="shared" si="0"/>
        <v>0</v>
      </c>
      <c r="I5" s="38">
        <f t="shared" si="1"/>
        <v>0</v>
      </c>
      <c r="J5" s="37">
        <f t="shared" si="2"/>
        <v>0</v>
      </c>
      <c r="K5" s="34"/>
    </row>
    <row r="6" spans="1:11" s="39" customFormat="1" ht="69" customHeight="1" x14ac:dyDescent="0.2">
      <c r="A6" s="34"/>
      <c r="B6" s="34"/>
      <c r="C6" s="34"/>
      <c r="D6" s="34"/>
      <c r="E6" s="35"/>
      <c r="F6" s="36"/>
      <c r="G6" s="36"/>
      <c r="H6" s="37">
        <f t="shared" si="0"/>
        <v>0</v>
      </c>
      <c r="I6" s="38">
        <f t="shared" si="1"/>
        <v>0</v>
      </c>
      <c r="J6" s="37">
        <f t="shared" si="2"/>
        <v>0</v>
      </c>
      <c r="K6" s="34"/>
    </row>
    <row r="7" spans="1:11" s="39" customFormat="1" ht="69" customHeight="1" x14ac:dyDescent="0.2">
      <c r="A7" s="34"/>
      <c r="B7" s="34"/>
      <c r="C7" s="34"/>
      <c r="D7" s="34"/>
      <c r="E7" s="35"/>
      <c r="F7" s="36"/>
      <c r="G7" s="36"/>
      <c r="H7" s="37">
        <f t="shared" si="0"/>
        <v>0</v>
      </c>
      <c r="I7" s="38">
        <f t="shared" si="1"/>
        <v>0</v>
      </c>
      <c r="J7" s="37">
        <f t="shared" si="2"/>
        <v>0</v>
      </c>
      <c r="K7" s="34"/>
    </row>
    <row r="8" spans="1:11" s="39" customFormat="1" ht="69.75" customHeight="1" x14ac:dyDescent="0.2">
      <c r="A8" s="34"/>
      <c r="B8" s="34"/>
      <c r="C8" s="38"/>
      <c r="D8" s="34"/>
      <c r="E8" s="35"/>
      <c r="F8" s="36"/>
      <c r="G8" s="36"/>
      <c r="H8" s="37">
        <f t="shared" si="0"/>
        <v>0</v>
      </c>
      <c r="I8" s="38">
        <f t="shared" si="1"/>
        <v>0</v>
      </c>
      <c r="J8" s="37">
        <f t="shared" si="2"/>
        <v>0</v>
      </c>
      <c r="K8" s="34"/>
    </row>
    <row r="9" spans="1:11" s="39" customFormat="1" ht="69.75" customHeight="1" x14ac:dyDescent="0.2">
      <c r="A9" s="34"/>
      <c r="B9" s="34"/>
      <c r="C9" s="38"/>
      <c r="D9" s="34"/>
      <c r="E9" s="35"/>
      <c r="F9" s="36"/>
      <c r="G9" s="36"/>
      <c r="H9" s="37">
        <f t="shared" si="0"/>
        <v>0</v>
      </c>
      <c r="I9" s="38">
        <f t="shared" si="1"/>
        <v>0</v>
      </c>
      <c r="J9" s="37">
        <f t="shared" si="2"/>
        <v>0</v>
      </c>
      <c r="K9" s="34"/>
    </row>
    <row r="10" spans="1:11" s="39" customFormat="1" ht="69.75" customHeight="1" x14ac:dyDescent="0.2">
      <c r="A10" s="34"/>
      <c r="B10" s="34"/>
      <c r="C10" s="38"/>
      <c r="D10" s="34"/>
      <c r="E10" s="35"/>
      <c r="F10" s="36"/>
      <c r="G10" s="36"/>
      <c r="H10" s="37">
        <f t="shared" si="0"/>
        <v>0</v>
      </c>
      <c r="I10" s="38">
        <f t="shared" si="1"/>
        <v>0</v>
      </c>
      <c r="J10" s="37">
        <f t="shared" si="2"/>
        <v>0</v>
      </c>
      <c r="K10" s="34"/>
    </row>
    <row r="11" spans="1:11" s="39" customFormat="1" ht="69.75" customHeight="1" x14ac:dyDescent="0.2">
      <c r="A11" s="34"/>
      <c r="B11" s="34"/>
      <c r="C11" s="38"/>
      <c r="D11" s="34"/>
      <c r="E11" s="35"/>
      <c r="F11" s="36"/>
      <c r="G11" s="36"/>
      <c r="H11" s="37">
        <f t="shared" si="0"/>
        <v>0</v>
      </c>
      <c r="I11" s="38">
        <f t="shared" si="1"/>
        <v>0</v>
      </c>
      <c r="J11" s="37">
        <f t="shared" si="2"/>
        <v>0</v>
      </c>
      <c r="K11" s="34"/>
    </row>
    <row r="12" spans="1:11" s="39" customFormat="1" ht="69.75" customHeight="1" x14ac:dyDescent="0.2">
      <c r="A12" s="34"/>
      <c r="B12" s="34"/>
      <c r="C12" s="38"/>
      <c r="D12" s="34"/>
      <c r="E12" s="35"/>
      <c r="F12" s="36"/>
      <c r="G12" s="36"/>
      <c r="H12" s="37">
        <f t="shared" si="0"/>
        <v>0</v>
      </c>
      <c r="I12" s="38">
        <f t="shared" si="1"/>
        <v>0</v>
      </c>
      <c r="J12" s="37">
        <f t="shared" si="2"/>
        <v>0</v>
      </c>
      <c r="K12" s="34"/>
    </row>
    <row r="13" spans="1:11" s="39" customFormat="1" ht="69.75" customHeight="1" x14ac:dyDescent="0.2">
      <c r="A13" s="34"/>
      <c r="B13" s="34"/>
      <c r="C13" s="38"/>
      <c r="D13" s="34"/>
      <c r="E13" s="35"/>
      <c r="F13" s="36"/>
      <c r="G13" s="36"/>
      <c r="H13" s="37">
        <f t="shared" si="0"/>
        <v>0</v>
      </c>
      <c r="I13" s="38">
        <f t="shared" si="1"/>
        <v>0</v>
      </c>
      <c r="J13" s="37">
        <f t="shared" si="2"/>
        <v>0</v>
      </c>
      <c r="K13" s="34"/>
    </row>
    <row r="14" spans="1:11" s="39" customFormat="1" ht="69.75" customHeight="1" x14ac:dyDescent="0.2">
      <c r="A14" s="34"/>
      <c r="B14" s="34"/>
      <c r="C14" s="38"/>
      <c r="D14" s="34"/>
      <c r="E14" s="35"/>
      <c r="F14" s="36"/>
      <c r="G14" s="36"/>
      <c r="H14" s="37">
        <f t="shared" si="0"/>
        <v>0</v>
      </c>
      <c r="I14" s="38">
        <f t="shared" si="1"/>
        <v>0</v>
      </c>
      <c r="J14" s="37">
        <f t="shared" si="2"/>
        <v>0</v>
      </c>
      <c r="K14" s="34"/>
    </row>
    <row r="15" spans="1:11" s="39" customFormat="1" ht="69.75" customHeight="1" x14ac:dyDescent="0.2">
      <c r="A15" s="34"/>
      <c r="B15" s="34"/>
      <c r="C15" s="38"/>
      <c r="D15" s="34"/>
      <c r="E15" s="35"/>
      <c r="F15" s="36"/>
      <c r="G15" s="36"/>
      <c r="H15" s="37">
        <f t="shared" si="0"/>
        <v>0</v>
      </c>
      <c r="I15" s="38">
        <f t="shared" si="1"/>
        <v>0</v>
      </c>
      <c r="J15" s="37">
        <f t="shared" si="2"/>
        <v>0</v>
      </c>
      <c r="K15" s="34"/>
    </row>
    <row r="16" spans="1:11" s="39" customFormat="1" ht="69.75" customHeight="1" x14ac:dyDescent="0.2">
      <c r="A16" s="34"/>
      <c r="B16" s="34"/>
      <c r="C16" s="38"/>
      <c r="D16" s="34"/>
      <c r="E16" s="35"/>
      <c r="F16" s="36"/>
      <c r="G16" s="36"/>
      <c r="H16" s="37">
        <f t="shared" si="0"/>
        <v>0</v>
      </c>
      <c r="I16" s="38">
        <f t="shared" si="1"/>
        <v>0</v>
      </c>
      <c r="J16" s="37">
        <f t="shared" si="2"/>
        <v>0</v>
      </c>
      <c r="K16" s="34"/>
    </row>
    <row r="17" spans="1:11" s="39" customFormat="1" ht="69.75" customHeight="1" x14ac:dyDescent="0.2">
      <c r="A17" s="34"/>
      <c r="B17" s="34"/>
      <c r="C17" s="38"/>
      <c r="D17" s="34"/>
      <c r="E17" s="35"/>
      <c r="F17" s="36"/>
      <c r="G17" s="36"/>
      <c r="H17" s="37">
        <f t="shared" si="0"/>
        <v>0</v>
      </c>
      <c r="I17" s="38">
        <f t="shared" si="1"/>
        <v>0</v>
      </c>
      <c r="J17" s="37">
        <f t="shared" si="2"/>
        <v>0</v>
      </c>
      <c r="K17" s="34"/>
    </row>
    <row r="18" spans="1:11" s="39" customFormat="1" ht="69.75" customHeight="1" x14ac:dyDescent="0.2">
      <c r="A18" s="34"/>
      <c r="B18" s="34"/>
      <c r="C18" s="38"/>
      <c r="D18" s="34"/>
      <c r="E18" s="35"/>
      <c r="F18" s="36"/>
      <c r="G18" s="36"/>
      <c r="H18" s="37">
        <f t="shared" si="0"/>
        <v>0</v>
      </c>
      <c r="I18" s="38">
        <f t="shared" si="1"/>
        <v>0</v>
      </c>
      <c r="J18" s="37">
        <f t="shared" si="2"/>
        <v>0</v>
      </c>
      <c r="K18" s="34"/>
    </row>
    <row r="19" spans="1:11" s="39" customFormat="1" ht="69.75" customHeight="1" x14ac:dyDescent="0.2">
      <c r="A19" s="34"/>
      <c r="B19" s="34"/>
      <c r="C19" s="38"/>
      <c r="D19" s="34"/>
      <c r="E19" s="35"/>
      <c r="F19" s="36"/>
      <c r="G19" s="36"/>
      <c r="H19" s="37">
        <f t="shared" si="0"/>
        <v>0</v>
      </c>
      <c r="I19" s="38">
        <f t="shared" si="1"/>
        <v>0</v>
      </c>
      <c r="J19" s="37">
        <f t="shared" si="2"/>
        <v>0</v>
      </c>
      <c r="K19" s="34"/>
    </row>
    <row r="20" spans="1:11" s="39" customFormat="1" ht="69.75" customHeight="1" x14ac:dyDescent="0.2">
      <c r="A20" s="34"/>
      <c r="B20" s="34"/>
      <c r="C20" s="38"/>
      <c r="D20" s="34"/>
      <c r="E20" s="35"/>
      <c r="F20" s="36"/>
      <c r="G20" s="36"/>
      <c r="H20" s="37">
        <f t="shared" si="0"/>
        <v>0</v>
      </c>
      <c r="I20" s="38">
        <f t="shared" si="1"/>
        <v>0</v>
      </c>
      <c r="J20" s="37">
        <f t="shared" si="2"/>
        <v>0</v>
      </c>
      <c r="K20" s="34"/>
    </row>
    <row r="21" spans="1:11" s="39" customFormat="1" ht="69.75" customHeight="1" x14ac:dyDescent="0.2">
      <c r="A21" s="34"/>
      <c r="B21" s="34"/>
      <c r="C21" s="38"/>
      <c r="D21" s="34"/>
      <c r="E21" s="35"/>
      <c r="F21" s="36"/>
      <c r="G21" s="36"/>
      <c r="H21" s="37">
        <f t="shared" si="0"/>
        <v>0</v>
      </c>
      <c r="I21" s="38">
        <f t="shared" si="1"/>
        <v>0</v>
      </c>
      <c r="J21" s="37">
        <f t="shared" si="2"/>
        <v>0</v>
      </c>
      <c r="K21" s="34"/>
    </row>
    <row r="22" spans="1:11" s="39" customFormat="1" ht="69.75" customHeight="1" x14ac:dyDescent="0.2">
      <c r="A22" s="34"/>
      <c r="B22" s="34"/>
      <c r="C22" s="38"/>
      <c r="D22" s="34"/>
      <c r="E22" s="35"/>
      <c r="F22" s="36"/>
      <c r="G22" s="36"/>
      <c r="H22" s="37">
        <f t="shared" si="0"/>
        <v>0</v>
      </c>
      <c r="I22" s="38">
        <f t="shared" si="1"/>
        <v>0</v>
      </c>
      <c r="J22" s="37">
        <f t="shared" si="2"/>
        <v>0</v>
      </c>
      <c r="K22" s="11"/>
    </row>
    <row r="23" spans="1:11" s="39" customFormat="1" x14ac:dyDescent="0.2">
      <c r="E23" s="39">
        <f>SUM(E3:E22)</f>
        <v>0</v>
      </c>
      <c r="F23" s="40"/>
      <c r="G23" s="41"/>
      <c r="H23" s="41"/>
      <c r="I23" s="42">
        <f>SUM(I3:I22)</f>
        <v>0</v>
      </c>
      <c r="J23" s="41">
        <f>SUM(J3:J22)</f>
        <v>0</v>
      </c>
    </row>
  </sheetData>
  <mergeCells count="1">
    <mergeCell ref="A1:K1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7bb5aae4-b65d-45e0-abbb-a6a0748dda85" xsi:nil="true"/>
    <lcf76f155ced4ddcb4097134ff3c332f xmlns="d06e4775-d745-4c5d-a310-c368ce2cb0ba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57BF5210B4E3E4686B350553FB98554" ma:contentTypeVersion="18" ma:contentTypeDescription="Create a new document." ma:contentTypeScope="" ma:versionID="816c3dc418c057316889bf26b5178e17">
  <xsd:schema xmlns:xsd="http://www.w3.org/2001/XMLSchema" xmlns:xs="http://www.w3.org/2001/XMLSchema" xmlns:p="http://schemas.microsoft.com/office/2006/metadata/properties" xmlns:ns2="7bb5aae4-b65d-45e0-abbb-a6a0748dda85" xmlns:ns3="d06e4775-d745-4c5d-a310-c368ce2cb0ba" targetNamespace="http://schemas.microsoft.com/office/2006/metadata/properties" ma:root="true" ma:fieldsID="ddaa6f5efac3f2af81896e3e9c13812c" ns2:_="" ns3:_="">
    <xsd:import namespace="7bb5aae4-b65d-45e0-abbb-a6a0748dda85"/>
    <xsd:import namespace="d06e4775-d745-4c5d-a310-c368ce2cb0ba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DateTaken" minOccurs="0"/>
                <xsd:element ref="ns3:MediaServiceLocation" minOccurs="0"/>
                <xsd:element ref="ns3:MediaServiceGenerationTime" minOccurs="0"/>
                <xsd:element ref="ns3:MediaServiceEventHashCode" minOccurs="0"/>
                <xsd:element ref="ns3:MediaServiceAutoKeyPoints" minOccurs="0"/>
                <xsd:element ref="ns3:MediaServiceKeyPoints" minOccurs="0"/>
                <xsd:element ref="ns3:MediaLengthInSeconds" minOccurs="0"/>
                <xsd:element ref="ns3:lcf76f155ced4ddcb4097134ff3c332f" minOccurs="0"/>
                <xsd:element ref="ns2:TaxCatchAll" minOccurs="0"/>
                <xsd:element ref="ns3:MediaServiceObjectDetectorVersion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bb5aae4-b65d-45e0-abbb-a6a0748dda85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ac71eb47-a1a6-4ce2-a667-73b4a1ccc1c7}" ma:internalName="TaxCatchAll" ma:showField="CatchAllData" ma:web="7bb5aae4-b65d-45e0-abbb-a6a0748dda8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06e4775-d745-4c5d-a310-c368ce2cb0b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ad39458f-af50-4477-8b67-f0072e6f9117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F3C3003B-2C4B-4E55-AAFB-CB08121A94E0}">
  <ds:schemaRefs>
    <ds:schemaRef ds:uri="http://schemas.microsoft.com/office/2006/metadata/properties"/>
    <ds:schemaRef ds:uri="http://schemas.microsoft.com/office/infopath/2007/PartnerControls"/>
    <ds:schemaRef ds:uri="7bb5aae4-b65d-45e0-abbb-a6a0748dda85"/>
    <ds:schemaRef ds:uri="d06e4775-d745-4c5d-a310-c368ce2cb0ba"/>
  </ds:schemaRefs>
</ds:datastoreItem>
</file>

<file path=customXml/itemProps2.xml><?xml version="1.0" encoding="utf-8"?>
<ds:datastoreItem xmlns:ds="http://schemas.openxmlformats.org/officeDocument/2006/customXml" ds:itemID="{A779B055-8207-4C50-BF9D-155C3E9F1D3B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AFF42FF6-9A9C-486B-93ED-482C68FC56CE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bb5aae4-b65d-45e0-abbb-a6a0748dda85"/>
    <ds:schemaRef ds:uri="d06e4775-d745-4c5d-a310-c368ce2cb0b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</vt:i4>
      </vt:variant>
    </vt:vector>
  </HeadingPairs>
  <TitlesOfParts>
    <vt:vector size="6" baseType="lpstr">
      <vt:lpstr>Customer Information</vt:lpstr>
      <vt:lpstr>Halloween</vt:lpstr>
      <vt:lpstr>Patriotic</vt:lpstr>
      <vt:lpstr>Valentines</vt:lpstr>
      <vt:lpstr>Hanukkah NYE</vt:lpstr>
      <vt:lpstr>Additional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Emma McGreer</dc:creator>
  <cp:lastModifiedBy>Emma McGreer</cp:lastModifiedBy>
  <dcterms:created xsi:type="dcterms:W3CDTF">2025-01-04T13:23:59Z</dcterms:created>
  <dcterms:modified xsi:type="dcterms:W3CDTF">2025-01-20T15:45:07Z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0x010100A57BF5210B4E3E4686B350553FB98554</vt:lpwstr>
  </property>
  <property fmtid="{D5CDD505-2E9C-101B-9397-08002B2CF9AE}" pid="3" name="MediaServiceImageTags">
    <vt:lpwstr/>
  </property>
</Properties>
</file>