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"/>
    </mc:Choice>
  </mc:AlternateContent>
  <xr:revisionPtr revIDLastSave="0" documentId="13_ncr:1_{712B62DF-7C05-4377-8EBC-714B9AC6E8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Print_Area" localSheetId="0">Sheet1!$A$1:$M$172</definedName>
    <definedName name="_xlnm.Print_Titles" localSheetId="0">Sheet1!$1:$14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I8" i="2"/>
  <c r="H13" i="2"/>
  <c r="I4" i="2"/>
  <c r="D165" i="2"/>
  <c r="L165" i="2"/>
  <c r="N165" i="2"/>
  <c r="D166" i="2"/>
  <c r="L166" i="2"/>
  <c r="N166" i="2"/>
  <c r="D113" i="2"/>
  <c r="L113" i="2"/>
  <c r="N113" i="2"/>
  <c r="D114" i="2"/>
  <c r="L114" i="2"/>
  <c r="N114" i="2"/>
  <c r="D115" i="2"/>
  <c r="L115" i="2"/>
  <c r="N115" i="2"/>
  <c r="L58" i="2"/>
  <c r="N58" i="2"/>
  <c r="L59" i="2"/>
  <c r="N59" i="2"/>
  <c r="D58" i="2"/>
  <c r="D59" i="2"/>
  <c r="L51" i="2" l="1"/>
  <c r="N51" i="2"/>
  <c r="L52" i="2"/>
  <c r="N52" i="2"/>
  <c r="D51" i="2"/>
  <c r="D52" i="2"/>
  <c r="L44" i="2"/>
  <c r="N44" i="2"/>
  <c r="L45" i="2"/>
  <c r="N45" i="2"/>
  <c r="D44" i="2"/>
  <c r="D45" i="2"/>
  <c r="N30" i="2"/>
  <c r="D30" i="2"/>
  <c r="L30" i="2"/>
  <c r="N88" i="2"/>
  <c r="L88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6" i="2"/>
  <c r="N47" i="2"/>
  <c r="N48" i="2"/>
  <c r="N49" i="2"/>
  <c r="N50" i="2"/>
  <c r="N53" i="2"/>
  <c r="N54" i="2"/>
  <c r="N55" i="2"/>
  <c r="N56" i="2"/>
  <c r="N57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L17" i="2" l="1"/>
  <c r="L18" i="2"/>
  <c r="L24" i="2"/>
  <c r="L25" i="2"/>
  <c r="L26" i="2"/>
  <c r="L27" i="2"/>
  <c r="L28" i="2"/>
  <c r="L29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6" i="2"/>
  <c r="L47" i="2"/>
  <c r="L48" i="2"/>
  <c r="L49" i="2"/>
  <c r="L50" i="2"/>
  <c r="L53" i="2"/>
  <c r="L54" i="2"/>
  <c r="L55" i="2"/>
  <c r="L56" i="2"/>
  <c r="L57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D17" i="2"/>
  <c r="D18" i="2"/>
  <c r="D19" i="2"/>
  <c r="L19" i="2" s="1"/>
  <c r="D20" i="2"/>
  <c r="L20" i="2" s="1"/>
  <c r="D21" i="2"/>
  <c r="L21" i="2" s="1"/>
  <c r="D22" i="2"/>
  <c r="L22" i="2" s="1"/>
  <c r="D23" i="2"/>
  <c r="L23" i="2" s="1"/>
  <c r="D24" i="2"/>
  <c r="D25" i="2"/>
  <c r="D26" i="2"/>
  <c r="D27" i="2"/>
  <c r="D28" i="2"/>
  <c r="D29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6" i="2"/>
  <c r="D47" i="2"/>
  <c r="D48" i="2"/>
  <c r="D49" i="2"/>
  <c r="D50" i="2"/>
  <c r="D53" i="2"/>
  <c r="D54" i="2"/>
  <c r="D55" i="2"/>
  <c r="D56" i="2"/>
  <c r="D57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7" i="2"/>
  <c r="D168" i="2"/>
  <c r="D169" i="2"/>
  <c r="D170" i="2"/>
  <c r="D171" i="2"/>
  <c r="N110" i="2"/>
  <c r="N111" i="2"/>
  <c r="N112" i="2"/>
  <c r="N116" i="2"/>
  <c r="N117" i="2"/>
  <c r="L118" i="2"/>
  <c r="N118" i="2"/>
  <c r="L119" i="2"/>
  <c r="N119" i="2"/>
  <c r="L120" i="2"/>
  <c r="N120" i="2"/>
  <c r="L121" i="2"/>
  <c r="N121" i="2"/>
  <c r="L122" i="2"/>
  <c r="N122" i="2"/>
  <c r="L123" i="2"/>
  <c r="N123" i="2"/>
  <c r="L124" i="2"/>
  <c r="N124" i="2"/>
  <c r="L125" i="2"/>
  <c r="N125" i="2"/>
  <c r="L126" i="2"/>
  <c r="N126" i="2"/>
  <c r="L127" i="2"/>
  <c r="N127" i="2"/>
  <c r="L128" i="2"/>
  <c r="N128" i="2"/>
  <c r="L129" i="2"/>
  <c r="N129" i="2"/>
  <c r="L130" i="2"/>
  <c r="N130" i="2"/>
  <c r="L131" i="2"/>
  <c r="N131" i="2"/>
  <c r="L132" i="2"/>
  <c r="N132" i="2"/>
  <c r="L133" i="2"/>
  <c r="N133" i="2"/>
  <c r="L134" i="2"/>
  <c r="N134" i="2"/>
  <c r="L135" i="2"/>
  <c r="N135" i="2"/>
  <c r="L136" i="2"/>
  <c r="N136" i="2"/>
  <c r="L137" i="2"/>
  <c r="N137" i="2"/>
  <c r="L138" i="2"/>
  <c r="N138" i="2"/>
  <c r="L139" i="2"/>
  <c r="N139" i="2"/>
  <c r="L140" i="2"/>
  <c r="N140" i="2"/>
  <c r="L141" i="2"/>
  <c r="N141" i="2"/>
  <c r="L142" i="2"/>
  <c r="N142" i="2"/>
  <c r="L143" i="2"/>
  <c r="N143" i="2"/>
  <c r="L144" i="2"/>
  <c r="N144" i="2"/>
  <c r="L145" i="2"/>
  <c r="N145" i="2"/>
  <c r="L146" i="2"/>
  <c r="N146" i="2"/>
  <c r="L147" i="2"/>
  <c r="N147" i="2"/>
  <c r="L148" i="2"/>
  <c r="N148" i="2"/>
  <c r="L149" i="2"/>
  <c r="N149" i="2"/>
  <c r="L150" i="2"/>
  <c r="N150" i="2"/>
  <c r="L151" i="2"/>
  <c r="N151" i="2"/>
  <c r="L152" i="2"/>
  <c r="N152" i="2"/>
  <c r="L153" i="2"/>
  <c r="N153" i="2"/>
  <c r="L154" i="2"/>
  <c r="N154" i="2"/>
  <c r="L155" i="2"/>
  <c r="N155" i="2"/>
  <c r="L156" i="2"/>
  <c r="N156" i="2"/>
  <c r="L157" i="2"/>
  <c r="N157" i="2"/>
  <c r="L158" i="2"/>
  <c r="N158" i="2"/>
  <c r="L159" i="2"/>
  <c r="N159" i="2"/>
  <c r="L160" i="2"/>
  <c r="N160" i="2"/>
  <c r="L161" i="2"/>
  <c r="N161" i="2"/>
  <c r="L162" i="2"/>
  <c r="N162" i="2"/>
  <c r="L163" i="2"/>
  <c r="N163" i="2"/>
  <c r="L164" i="2"/>
  <c r="N164" i="2"/>
  <c r="L167" i="2"/>
  <c r="N167" i="2"/>
  <c r="L168" i="2"/>
  <c r="N168" i="2"/>
  <c r="L169" i="2"/>
  <c r="N169" i="2"/>
  <c r="L170" i="2"/>
  <c r="N170" i="2"/>
  <c r="L171" i="2"/>
  <c r="N171" i="2"/>
  <c r="D109" i="2" l="1"/>
  <c r="D110" i="2"/>
  <c r="L110" i="2" s="1"/>
  <c r="D111" i="2"/>
  <c r="L111" i="2" s="1"/>
  <c r="D117" i="2"/>
  <c r="L117" i="2" s="1"/>
  <c r="D118" i="2"/>
  <c r="D16" i="2" l="1"/>
  <c r="L16" i="2" s="1"/>
  <c r="D112" i="2"/>
  <c r="L112" i="2" s="1"/>
  <c r="D116" i="2"/>
  <c r="L116" i="2" s="1"/>
  <c r="D15" i="2"/>
  <c r="L15" i="2" s="1"/>
  <c r="N109" i="2"/>
  <c r="N15" i="2"/>
  <c r="N107" i="2" s="1"/>
  <c r="L109" i="2"/>
  <c r="L107" i="2" l="1"/>
  <c r="L172" i="2"/>
  <c r="N172" i="2"/>
</calcChain>
</file>

<file path=xl/sharedStrings.xml><?xml version="1.0" encoding="utf-8"?>
<sst xmlns="http://schemas.openxmlformats.org/spreadsheetml/2006/main" count="508" uniqueCount="345">
  <si>
    <t>LIST PRICE (EACH)</t>
  </si>
  <si>
    <t>DESCRIPTION</t>
  </si>
  <si>
    <t>BUY PRICE (EACH)</t>
  </si>
  <si>
    <t>TOTAL WEIGHT</t>
  </si>
  <si>
    <t>TOTAL DOLLARS</t>
  </si>
  <si>
    <t>ORDER QTY. (EACH)</t>
  </si>
  <si>
    <t>BILL TO:</t>
  </si>
  <si>
    <t>_</t>
  </si>
  <si>
    <t>SHIP TO:</t>
  </si>
  <si>
    <t xml:space="preserve"> </t>
  </si>
  <si>
    <t>Arrive By Date:</t>
  </si>
  <si>
    <t>Buyer:</t>
  </si>
  <si>
    <t>Phone:</t>
  </si>
  <si>
    <t>Fax:</t>
  </si>
  <si>
    <t>ITEM #</t>
  </si>
  <si>
    <t>Payment Terms:</t>
  </si>
  <si>
    <t>Cancel Date:</t>
  </si>
  <si>
    <t>Order Date:</t>
  </si>
  <si>
    <t>PO #:</t>
  </si>
  <si>
    <t>Email:</t>
  </si>
  <si>
    <t>Salesperson phone/email:</t>
  </si>
  <si>
    <t>Salesperson:</t>
  </si>
  <si>
    <t>FOB</t>
  </si>
  <si>
    <t>MU</t>
  </si>
  <si>
    <t>WA</t>
  </si>
  <si>
    <t>2728C</t>
  </si>
  <si>
    <t>2728CY</t>
  </si>
  <si>
    <t>2772C</t>
  </si>
  <si>
    <t>2830C</t>
  </si>
  <si>
    <t>2835C</t>
  </si>
  <si>
    <t>2835CPAL</t>
  </si>
  <si>
    <t>2858C</t>
  </si>
  <si>
    <t>2894C</t>
  </si>
  <si>
    <t>2894CCE</t>
  </si>
  <si>
    <t>2894CF</t>
  </si>
  <si>
    <t>2897C</t>
  </si>
  <si>
    <t>2898C</t>
  </si>
  <si>
    <t>2898CC</t>
  </si>
  <si>
    <t>2898CW</t>
  </si>
  <si>
    <t>2901C</t>
  </si>
  <si>
    <t>2909C</t>
  </si>
  <si>
    <t>2914C</t>
  </si>
  <si>
    <t>2914CG</t>
  </si>
  <si>
    <t>2914CS</t>
  </si>
  <si>
    <t>2923C</t>
  </si>
  <si>
    <t>2929C</t>
  </si>
  <si>
    <t>2932C</t>
  </si>
  <si>
    <t>2936C</t>
  </si>
  <si>
    <t>2937C</t>
  </si>
  <si>
    <t>2937CE</t>
  </si>
  <si>
    <t>2937CS</t>
  </si>
  <si>
    <t>5226C</t>
  </si>
  <si>
    <t>5226CG</t>
  </si>
  <si>
    <t>5226CI</t>
  </si>
  <si>
    <t>5226COS</t>
  </si>
  <si>
    <t>5226CS</t>
  </si>
  <si>
    <t>5541CCS</t>
  </si>
  <si>
    <t>5541CKW</t>
  </si>
  <si>
    <t>5577C</t>
  </si>
  <si>
    <t>5577CM</t>
  </si>
  <si>
    <t>5577CS</t>
  </si>
  <si>
    <t>5618C</t>
  </si>
  <si>
    <t>5618FS</t>
  </si>
  <si>
    <t>5618MM</t>
  </si>
  <si>
    <t>5618MS</t>
  </si>
  <si>
    <t>5629</t>
  </si>
  <si>
    <t>5646C</t>
  </si>
  <si>
    <t>5651C</t>
  </si>
  <si>
    <t>5651K</t>
  </si>
  <si>
    <t>5651W</t>
  </si>
  <si>
    <t>5690C</t>
  </si>
  <si>
    <t>5690CCP</t>
  </si>
  <si>
    <t>5690CEC</t>
  </si>
  <si>
    <t>5690CGS</t>
  </si>
  <si>
    <t>9421CH</t>
  </si>
  <si>
    <t>9421CHCV</t>
  </si>
  <si>
    <t>9422C</t>
  </si>
  <si>
    <t>9422CD</t>
  </si>
  <si>
    <t>9422CKC</t>
  </si>
  <si>
    <t>9422CZ</t>
  </si>
  <si>
    <t>9431</t>
  </si>
  <si>
    <t>9432C</t>
  </si>
  <si>
    <t>9446C</t>
  </si>
  <si>
    <t>9452C</t>
  </si>
  <si>
    <t>9459C</t>
  </si>
  <si>
    <t>9475CCH</t>
  </si>
  <si>
    <t>9475CH</t>
  </si>
  <si>
    <t>9490C</t>
  </si>
  <si>
    <t>9508C</t>
  </si>
  <si>
    <t>9508F</t>
  </si>
  <si>
    <t>9508H</t>
  </si>
  <si>
    <t>9533CH</t>
  </si>
  <si>
    <t>9566CH</t>
  </si>
  <si>
    <t>9567C</t>
  </si>
  <si>
    <t>9602C</t>
  </si>
  <si>
    <t>9625C</t>
  </si>
  <si>
    <t>9634C</t>
  </si>
  <si>
    <t>Liquid Makeup  1oz bottle</t>
  </si>
  <si>
    <t>YELLOW Liquid MU .67oz Bottle</t>
  </si>
  <si>
    <t>FACE JEWELS MERM/UNI/WITCH AS</t>
  </si>
  <si>
    <t>Fantasy Ears</t>
  </si>
  <si>
    <t>1 oz Blood &amp; Liquid Latex Duo</t>
  </si>
  <si>
    <t>PAL -1oz Blood &amp; 1oz Liq Late</t>
  </si>
  <si>
    <t>Melting Skull Color Drip</t>
  </si>
  <si>
    <t>CAT EYES DECOR MAKEUP KIT</t>
  </si>
  <si>
    <t>FANTASY EYE DECOR MAKEUP KIT</t>
  </si>
  <si>
    <t>SUGAR SKULL COUPLES MAKEUP KI</t>
  </si>
  <si>
    <t>DEADLY CHARACTERS KIT ASTM</t>
  </si>
  <si>
    <t>TOXIC CLOWN MAKEUP KIT</t>
  </si>
  <si>
    <t>WEREWOLF INJURY MAKE UP KIT</t>
  </si>
  <si>
    <t>BLOODY FUN MAKEUP KIT</t>
  </si>
  <si>
    <t>FAKE VOMIT 1oz (28.3g) Jar</t>
  </si>
  <si>
    <t>GLOW IN THE DK FACE JEWLS AST</t>
  </si>
  <si>
    <t>GHOSTLY JEWELS GLOW IN THE DR</t>
  </si>
  <si>
    <t>SKULL JEWELS GLOW IN THE DARK</t>
  </si>
  <si>
    <t>MAKEUP TOOLS PBH w/Clip Strip</t>
  </si>
  <si>
    <t>TRANSPARENT FX APPLIANCE</t>
  </si>
  <si>
    <t>3D BUTTERFLY FAIRY</t>
  </si>
  <si>
    <t>GLITTER &amp; GEMS</t>
  </si>
  <si>
    <t>PROSTETIC SCAR KIT ASST</t>
  </si>
  <si>
    <t>EEIRIE EYE PRSTHIC EYE MU KIT</t>
  </si>
  <si>
    <t>SPEAK NO EVIL MAKE UP KIT</t>
  </si>
  <si>
    <t>SPARKLE STACK 4 Pods</t>
  </si>
  <si>
    <t>GOLD SPARKLE STACK 4 Pods</t>
  </si>
  <si>
    <t>IRIDESCENT SPARKLE STACK 4 Po</t>
  </si>
  <si>
    <t>Oil Slick SPARKLE STACK 4 Pod</t>
  </si>
  <si>
    <t>SILVER SPARKLE STACK 4 Pods</t>
  </si>
  <si>
    <t>CELESTIAL MAKEUP KIT</t>
  </si>
  <si>
    <t>GOTH MAKEUP KIT</t>
  </si>
  <si>
    <t>Facial Jewelry Stones Sticker</t>
  </si>
  <si>
    <t>Mermaid Jewelry Stones Kit</t>
  </si>
  <si>
    <t>Glam Skeleton Jewel Stones Ki</t>
  </si>
  <si>
    <t>Day of the Dead M/U Kit</t>
  </si>
  <si>
    <t>FEMALE SKULL SUGAR M/U KIT</t>
  </si>
  <si>
    <t>MALE MUSTACHE FACE M/U KIT</t>
  </si>
  <si>
    <t>MALE SPIDER FACE M/U KIT</t>
  </si>
  <si>
    <t>NO SMUDGE Body Makeup</t>
  </si>
  <si>
    <t>Hair Chalk</t>
  </si>
  <si>
    <t>13 Gram M/U Pot (2 COLORS)</t>
  </si>
  <si>
    <t>BLACK - 10 Gram M/U Pot</t>
  </si>
  <si>
    <t>WHITE - 10 Gram M/U Pot</t>
  </si>
  <si>
    <t>FREAKSHOW FACES Tattoo ASST</t>
  </si>
  <si>
    <t>Creepy Pumpkin Makeup Kit</t>
  </si>
  <si>
    <t>EVIL CLOWN KIT</t>
  </si>
  <si>
    <t>Gem Skull Makeup Kit</t>
  </si>
  <si>
    <t>Classic Character Kits- 2 Ast</t>
  </si>
  <si>
    <t>COUNT/VAMPIRESS MAKE UP KIT</t>
  </si>
  <si>
    <t>Horror Character Kits - 3 Ast</t>
  </si>
  <si>
    <t>DEMON Horror Charac.Kit</t>
  </si>
  <si>
    <t>KILLER CLOWN Horror Charac.Ki</t>
  </si>
  <si>
    <t>ZOMBIE BOY Horror Charac Kit</t>
  </si>
  <si>
    <t>Vampire BLOOD &amp; FANGS</t>
  </si>
  <si>
    <t>Family M/U Kit</t>
  </si>
  <si>
    <t>SILVER Makeup Cream</t>
  </si>
  <si>
    <t>BROWN Makeup Cream</t>
  </si>
  <si>
    <t>Black &amp; White M/U</t>
  </si>
  <si>
    <t>Family of CLOWNS Charac. Kit</t>
  </si>
  <si>
    <t>Family of ... Character Kit</t>
  </si>
  <si>
    <t>Blood Caps.6per BLISTER CARD</t>
  </si>
  <si>
    <t>Makeup Crayons Astm</t>
  </si>
  <si>
    <t>FESTIVE Makeup Crayons</t>
  </si>
  <si>
    <t>HORROR Makeup Crayons</t>
  </si>
  <si>
    <t>Vampire Fang Makeup Kit</t>
  </si>
  <si>
    <t>Victim Kits - Latex/Blood</t>
  </si>
  <si>
    <t>Spirit Gum Adh &amp; Remover</t>
  </si>
  <si>
    <t>Zipper Character Kit</t>
  </si>
  <si>
    <t>9625C Supertoos M/U Kit</t>
  </si>
  <si>
    <t>FLOURESCENT Makeup Crayons</t>
  </si>
  <si>
    <t>2734</t>
  </si>
  <si>
    <t>2839C</t>
  </si>
  <si>
    <t>2913C</t>
  </si>
  <si>
    <t>2913CI</t>
  </si>
  <si>
    <t>2913CP</t>
  </si>
  <si>
    <t>2928C</t>
  </si>
  <si>
    <t>5523BG</t>
  </si>
  <si>
    <t>5523N</t>
  </si>
  <si>
    <t>5523R</t>
  </si>
  <si>
    <t>5541C</t>
  </si>
  <si>
    <t>5541CC</t>
  </si>
  <si>
    <t>5541CF</t>
  </si>
  <si>
    <t>5541CG</t>
  </si>
  <si>
    <t>9415C</t>
  </si>
  <si>
    <t>9415F</t>
  </si>
  <si>
    <t>9415H</t>
  </si>
  <si>
    <t>9430</t>
  </si>
  <si>
    <t>9437C</t>
  </si>
  <si>
    <t>9439C</t>
  </si>
  <si>
    <t>9442C</t>
  </si>
  <si>
    <t>9443C</t>
  </si>
  <si>
    <t>9444C</t>
  </si>
  <si>
    <t>9458</t>
  </si>
  <si>
    <t>9464TR</t>
  </si>
  <si>
    <t>9468</t>
  </si>
  <si>
    <t>9480</t>
  </si>
  <si>
    <t>9480G</t>
  </si>
  <si>
    <t>9480K</t>
  </si>
  <si>
    <t>9480S</t>
  </si>
  <si>
    <t>9480W</t>
  </si>
  <si>
    <t>9481</t>
  </si>
  <si>
    <t>9481G</t>
  </si>
  <si>
    <t>9481M</t>
  </si>
  <si>
    <t>9481P</t>
  </si>
  <si>
    <t>9481S</t>
  </si>
  <si>
    <t>9482</t>
  </si>
  <si>
    <t>9482B</t>
  </si>
  <si>
    <t>9482N</t>
  </si>
  <si>
    <t>9482O</t>
  </si>
  <si>
    <t>9482P</t>
  </si>
  <si>
    <t>9482PK</t>
  </si>
  <si>
    <t>9482R</t>
  </si>
  <si>
    <t>9482Y</t>
  </si>
  <si>
    <t>9483</t>
  </si>
  <si>
    <t>9484</t>
  </si>
  <si>
    <t>9484B</t>
  </si>
  <si>
    <t>9484G</t>
  </si>
  <si>
    <t>9484L</t>
  </si>
  <si>
    <t>9484PK</t>
  </si>
  <si>
    <t>9504C</t>
  </si>
  <si>
    <t>9563</t>
  </si>
  <si>
    <t>9572N</t>
  </si>
  <si>
    <t>9610</t>
  </si>
  <si>
    <t>1 oz THICK BLOOD</t>
  </si>
  <si>
    <t>Lipstick Assortment</t>
  </si>
  <si>
    <t>4 COLOR MU WHEEL TRAY</t>
  </si>
  <si>
    <t>COLOR WHEELS CHARACTER MU AST</t>
  </si>
  <si>
    <t>12 Color Makeup Palette</t>
  </si>
  <si>
    <t>BURGUNDY 4 OZ. BODY SPRAY MU</t>
  </si>
  <si>
    <t>ORANGE-4 OZ. BODY SPRAY MAKEU</t>
  </si>
  <si>
    <t>RED-4 OZ. BODY SPRAY MAKEUP</t>
  </si>
  <si>
    <t>COLOSSAL MAKEUP KIT ASSORTED</t>
  </si>
  <si>
    <t>COLORFUL COLOSSAL MU KIT</t>
  </si>
  <si>
    <t>GLITTER FESTIVE MAKEUP KIT</t>
  </si>
  <si>
    <t>GLITTER COLOSSAL MAKEUP KIT</t>
  </si>
  <si>
    <t>Halloween Makeup Tray Astm</t>
  </si>
  <si>
    <t>FESTIVE Halloween Makeup Tray</t>
  </si>
  <si>
    <t>HORROR Halloween Makeup Tray</t>
  </si>
  <si>
    <t>VAMPIRE BLOOD</t>
  </si>
  <si>
    <t>Makeup Cream 6Clrs</t>
  </si>
  <si>
    <t>WHITE Makeup Cream</t>
  </si>
  <si>
    <t>BLACK Makeup Cream</t>
  </si>
  <si>
    <t>GREEN Makeup Cream</t>
  </si>
  <si>
    <t>RED Makeup Cream</t>
  </si>
  <si>
    <t>TOOTH BLACKOUT/SCARSKIN/&amp; FAC</t>
  </si>
  <si>
    <t>Trigger 3oz. Blood Writer</t>
  </si>
  <si>
    <t>Glitter Maxx 0.7 oz.</t>
  </si>
  <si>
    <t>2.0 oz.Temporary Color Hair S</t>
  </si>
  <si>
    <t>GOLD 2.0oz. Hair Color</t>
  </si>
  <si>
    <t>BLACK 2.0oz. Hair Color</t>
  </si>
  <si>
    <t>SILVER 2.0oz. Hair Color</t>
  </si>
  <si>
    <t>WHITE 2.0oz. Hair Color</t>
  </si>
  <si>
    <t>2.0 oz. GLITTER H/SPRAY</t>
  </si>
  <si>
    <t>GOLD 2.0oz. Glitter Hair Spra</t>
  </si>
  <si>
    <t>MULTI 2.0oz. Glitter Spray</t>
  </si>
  <si>
    <t>PURPLE 2.0oz. Glitter Spray</t>
  </si>
  <si>
    <t>SILVER 2.0oz. Glitter Spray</t>
  </si>
  <si>
    <t>2 oz.TEMP FLOURESCENT H/SPRA</t>
  </si>
  <si>
    <t>BLUE 2.0oz. Fl. Hair Spray</t>
  </si>
  <si>
    <t>GREEN 2.0oz. Fl. Hair Spray</t>
  </si>
  <si>
    <t>ORANGE 2.0oz. Fl. Hair Spray</t>
  </si>
  <si>
    <t>PURPLE 2.0oz. Fl. Hair Spray</t>
  </si>
  <si>
    <t>PINK 2.0oz. Fl. Hair Spray</t>
  </si>
  <si>
    <t>RED 2.0oz. Fl. Hair Spray</t>
  </si>
  <si>
    <t>YELLOW 2.0oz. Fl. Hair Spray</t>
  </si>
  <si>
    <t>2.0 oz.HAIR SPRAY - 3 styles</t>
  </si>
  <si>
    <t>PASTEL HS</t>
  </si>
  <si>
    <t>PASTEL HS BLUE</t>
  </si>
  <si>
    <t>2.0 OZ GREEN PASTEL HAIR SPRA</t>
  </si>
  <si>
    <t>PASTEL HS LAVENDER</t>
  </si>
  <si>
    <t>PASTEL HS Pink</t>
  </si>
  <si>
    <t>1 oz LIQUID LATEX</t>
  </si>
  <si>
    <t>2oz. L.N. Blood Spray (Bl-Cd)</t>
  </si>
  <si>
    <t>13.5Fl oz Vampire Blood Bottl</t>
  </si>
  <si>
    <t>Pint of Latex in Bottle</t>
  </si>
  <si>
    <t>2932FB</t>
  </si>
  <si>
    <t>2932UVB</t>
  </si>
  <si>
    <t>2955C</t>
  </si>
  <si>
    <t>2955CD</t>
  </si>
  <si>
    <t>2955CG</t>
  </si>
  <si>
    <t>2956C</t>
  </si>
  <si>
    <t>2958C</t>
  </si>
  <si>
    <t>2968C</t>
  </si>
  <si>
    <t>2973C</t>
  </si>
  <si>
    <t>2979C</t>
  </si>
  <si>
    <t>2979CC</t>
  </si>
  <si>
    <t>2979CF</t>
  </si>
  <si>
    <t>2980C</t>
  </si>
  <si>
    <t>2980CP</t>
  </si>
  <si>
    <t>2980CPK</t>
  </si>
  <si>
    <t>2985C</t>
  </si>
  <si>
    <t>2990C</t>
  </si>
  <si>
    <t>2990CA</t>
  </si>
  <si>
    <t>2990CR</t>
  </si>
  <si>
    <t>2996C</t>
  </si>
  <si>
    <t>2997C</t>
  </si>
  <si>
    <t>2997CN</t>
  </si>
  <si>
    <t>2997CP</t>
  </si>
  <si>
    <t>5608C</t>
  </si>
  <si>
    <t>5614C</t>
  </si>
  <si>
    <t>2913CM</t>
  </si>
  <si>
    <t>9415CCS</t>
  </si>
  <si>
    <t>9469T</t>
  </si>
  <si>
    <t>9572</t>
  </si>
  <si>
    <t>9572WC</t>
  </si>
  <si>
    <t>EYE DECOR GEMS &amp; MAKEUP KITS</t>
  </si>
  <si>
    <t>3D BUTTERFLY FAIRY MU/GEM KIT</t>
  </si>
  <si>
    <t>UV 3D RAINBOW BUTTERFLY MU KI</t>
  </si>
  <si>
    <t>GHOST FACE NAILS</t>
  </si>
  <si>
    <t>GHOST FACE BLOOD DRIP NAILS</t>
  </si>
  <si>
    <t>GHOST FACE GLTR PRESS ON NAIL</t>
  </si>
  <si>
    <t>Ghost Face Lips and Nails</t>
  </si>
  <si>
    <t>Ghost Face Red Nail plsh/stkr</t>
  </si>
  <si>
    <t>3D SPIDER WITCH MAKEUP KIT</t>
  </si>
  <si>
    <t>BODY BLINGING KIT</t>
  </si>
  <si>
    <t>GLOW IN THE DK FACE JEWELS AS</t>
  </si>
  <si>
    <t>CELESTIAL GLW THE DK FACE JWL</t>
  </si>
  <si>
    <t>FESTIVE GLW THE DK FACE JWLS</t>
  </si>
  <si>
    <t>GHOST FACE PURPLE GLTTER NAIL</t>
  </si>
  <si>
    <t>GHOST FACE PINK GLITTER NAILS</t>
  </si>
  <si>
    <t>INJURY FX KIT</t>
  </si>
  <si>
    <t>3D WING STICKER/MU/GEM  ASST</t>
  </si>
  <si>
    <t>3D ANGEL WINGS MU/GEM KIT</t>
  </si>
  <si>
    <t>3D RAVEN WINGS MU/GEM KIT</t>
  </si>
  <si>
    <t>STAPLE FX MAKEUP KIT</t>
  </si>
  <si>
    <t>WITCH JEWELS &amp; MU KIT</t>
  </si>
  <si>
    <t>GREEN WITCH JEWELS &amp; MU KIT</t>
  </si>
  <si>
    <t>PRINCESS WITCH JEWELS &amp; MU KI</t>
  </si>
  <si>
    <t>PRESSED POWDER COMPACT</t>
  </si>
  <si>
    <t>.4oz SCAR WAX MAKEUP</t>
  </si>
  <si>
    <t>COLOR WHEELS CHARACTER MU</t>
  </si>
  <si>
    <t>3/4oz. No Smudge M/U - 6clrs.</t>
  </si>
  <si>
    <t>PINT VAMPIRE BLOOD 16oz</t>
  </si>
  <si>
    <t>WC - Pint of Plasma Bottle</t>
  </si>
  <si>
    <t>G</t>
  </si>
  <si>
    <t>EASTER UNLIMITED, INC. *80 VOICE ROAD, CARLE PLACE, NY  11514 * 516-873-9000 FAX ORDER TO (516) 873-9005</t>
  </si>
  <si>
    <t>* PRICES SUBJECT TO CHANGE WITHOUT NOTICE *       PRICES VALID FOR THE NEXT 30 DAYS</t>
  </si>
  <si>
    <t>FUN-WORLD Purchase Order for :</t>
  </si>
  <si>
    <t>PFA            Price</t>
  </si>
  <si>
    <t>Min.    Order    Qty</t>
  </si>
  <si>
    <t>PFA  Selected           Price</t>
  </si>
  <si>
    <t>Master Pack</t>
  </si>
  <si>
    <t>Mstr    Ctn  Wt.</t>
  </si>
  <si>
    <t>PFA       SAVINGS</t>
  </si>
  <si>
    <t>2025   "PFA"   MAKE UP  ORDER FORM (1/10/25)</t>
  </si>
  <si>
    <t>WA Freight Terms:</t>
  </si>
  <si>
    <t>PA Freight Terms: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</si>
</sst>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General;\-General"/>
    <numFmt numFmtId="167" formatCode="0.0%"/>
  </numFmts>
  <fonts count="27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color indexed="36"/>
      <name val="Arial"/>
      <family val="2"/>
    </font>
    <font>
      <b/>
      <sz val="9"/>
      <color indexed="20"/>
      <name val="Arial"/>
      <family val="2"/>
    </font>
    <font>
      <b/>
      <sz val="8"/>
      <color indexed="20"/>
      <name val="Arial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i/>
      <sz val="12"/>
      <name val="Arial Black"/>
      <family val="2"/>
    </font>
    <font>
      <b/>
      <sz val="18"/>
      <name val="Arial"/>
      <family val="2"/>
    </font>
    <font>
      <sz val="10"/>
      <name val="Arial"/>
      <family val="2"/>
    </font>
    <font>
      <b/>
      <sz val="22"/>
      <color rgb="FF0033CC"/>
      <name val="Arial Black"/>
      <family val="2"/>
    </font>
    <font>
      <b/>
      <sz val="12"/>
      <name val="Braggadocio"/>
    </font>
    <font>
      <b/>
      <i/>
      <sz val="14"/>
      <name val="Braggadocio"/>
    </font>
    <font>
      <b/>
      <i/>
      <sz val="12"/>
      <name val="Arial"/>
      <family val="2"/>
    </font>
    <font>
      <b/>
      <sz val="10"/>
      <color rgb="FF0033CC"/>
      <name val="Arial"/>
      <family val="2"/>
    </font>
    <font>
      <b/>
      <sz val="10"/>
      <color rgb="FF7030A0"/>
      <name val="Arial"/>
      <family val="2"/>
    </font>
    <font>
      <b/>
      <sz val="10"/>
      <color indexed="36"/>
      <name val="Arial"/>
      <family val="2"/>
    </font>
    <font>
      <b/>
      <sz val="10"/>
      <color indexed="20"/>
      <name val="Arial"/>
      <family val="2"/>
    </font>
    <font>
      <b/>
      <sz val="11"/>
      <color indexed="36"/>
      <name val="Arial"/>
      <family val="2"/>
    </font>
    <font>
      <b/>
      <sz val="11"/>
      <color indexed="2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/>
  </cellStyleXfs>
  <cellXfs count="134">
    <xf numFmtId="0" fontId="0" fillId="0" borderId="0" xfId="0"/>
    <xf numFmtId="0" fontId="7" fillId="2" borderId="0" xfId="0" applyFont="1" applyFill="1" applyAlignment="1">
      <alignment wrapText="1"/>
    </xf>
    <xf numFmtId="0" fontId="3" fillId="0" borderId="0" xfId="0" applyFont="1"/>
    <xf numFmtId="0" fontId="6" fillId="0" borderId="0" xfId="0" applyFont="1"/>
    <xf numFmtId="0" fontId="3" fillId="3" borderId="0" xfId="0" applyFont="1" applyFill="1"/>
    <xf numFmtId="164" fontId="11" fillId="3" borderId="1" xfId="0" applyNumberFormat="1" applyFont="1" applyFill="1" applyBorder="1" applyAlignment="1">
      <alignment horizontal="centerContinuous" vertical="center"/>
    </xf>
    <xf numFmtId="164" fontId="12" fillId="3" borderId="1" xfId="0" applyNumberFormat="1" applyFont="1" applyFill="1" applyBorder="1" applyAlignment="1">
      <alignment horizontal="centerContinuous" vertical="center"/>
    </xf>
    <xf numFmtId="44" fontId="3" fillId="0" borderId="0" xfId="1" applyFont="1" applyBorder="1"/>
    <xf numFmtId="165" fontId="3" fillId="0" borderId="0" xfId="0" applyNumberFormat="1" applyFont="1"/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44" fontId="3" fillId="3" borderId="9" xfId="1" applyFont="1" applyFill="1" applyBorder="1" applyAlignment="1">
      <alignment horizontal="left" vertical="center"/>
    </xf>
    <xf numFmtId="0" fontId="5" fillId="3" borderId="2" xfId="1" applyNumberFormat="1" applyFont="1" applyFill="1" applyBorder="1" applyAlignment="1">
      <alignment horizontal="left" vertical="center"/>
    </xf>
    <xf numFmtId="44" fontId="5" fillId="3" borderId="10" xfId="1" applyFont="1" applyFill="1" applyBorder="1" applyAlignment="1">
      <alignment horizontal="left" vertical="center"/>
    </xf>
    <xf numFmtId="0" fontId="5" fillId="3" borderId="5" xfId="1" applyNumberFormat="1" applyFont="1" applyFill="1" applyBorder="1" applyAlignment="1">
      <alignment horizontal="left" vertical="center"/>
    </xf>
    <xf numFmtId="44" fontId="5" fillId="3" borderId="7" xfId="1" applyFont="1" applyFill="1" applyBorder="1" applyAlignment="1">
      <alignment horizontal="left" vertical="center"/>
    </xf>
    <xf numFmtId="44" fontId="1" fillId="3" borderId="10" xfId="1" applyFont="1" applyFill="1" applyBorder="1" applyAlignment="1">
      <alignment horizontal="left" vertical="center"/>
    </xf>
    <xf numFmtId="44" fontId="1" fillId="3" borderId="12" xfId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44" fontId="3" fillId="0" borderId="4" xfId="1" applyFont="1" applyBorder="1" applyAlignment="1">
      <alignment horizontal="center" shrinkToFit="1"/>
    </xf>
    <xf numFmtId="44" fontId="8" fillId="2" borderId="4" xfId="1" applyFont="1" applyFill="1" applyBorder="1" applyAlignment="1">
      <alignment horizontal="center" shrinkToFit="1"/>
    </xf>
    <xf numFmtId="165" fontId="9" fillId="2" borderId="4" xfId="0" applyNumberFormat="1" applyFont="1" applyFill="1" applyBorder="1" applyAlignment="1">
      <alignment horizontal="center" shrinkToFit="1"/>
    </xf>
    <xf numFmtId="44" fontId="10" fillId="0" borderId="4" xfId="1" applyFont="1" applyBorder="1" applyAlignment="1">
      <alignment shrinkToFit="1"/>
    </xf>
    <xf numFmtId="0" fontId="1" fillId="3" borderId="7" xfId="0" applyFont="1" applyFill="1" applyBorder="1" applyAlignment="1">
      <alignment horizontal="center" vertical="center"/>
    </xf>
    <xf numFmtId="44" fontId="5" fillId="3" borderId="10" xfId="1" applyFont="1" applyFill="1" applyBorder="1" applyAlignment="1" applyProtection="1">
      <alignment horizontal="left" vertical="center"/>
    </xf>
    <xf numFmtId="44" fontId="1" fillId="3" borderId="10" xfId="1" applyFont="1" applyFill="1" applyBorder="1" applyAlignment="1" applyProtection="1">
      <alignment horizontal="left" vertical="center"/>
    </xf>
    <xf numFmtId="44" fontId="1" fillId="3" borderId="12" xfId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165" fontId="9" fillId="2" borderId="13" xfId="0" applyNumberFormat="1" applyFont="1" applyFill="1" applyBorder="1" applyAlignment="1">
      <alignment horizontal="center" shrinkToFit="1"/>
    </xf>
    <xf numFmtId="0" fontId="3" fillId="3" borderId="0" xfId="0" applyFont="1" applyFill="1" applyAlignment="1">
      <alignment horizontal="center" wrapText="1"/>
    </xf>
    <xf numFmtId="165" fontId="10" fillId="0" borderId="13" xfId="0" applyNumberFormat="1" applyFont="1" applyBorder="1" applyAlignment="1">
      <alignment horizontal="center" shrinkToFit="1"/>
    </xf>
    <xf numFmtId="165" fontId="10" fillId="0" borderId="4" xfId="0" applyNumberFormat="1" applyFont="1" applyBorder="1" applyAlignment="1">
      <alignment horizontal="center" shrinkToFit="1"/>
    </xf>
    <xf numFmtId="44" fontId="10" fillId="0" borderId="23" xfId="1" applyFont="1" applyBorder="1" applyAlignment="1">
      <alignment shrinkToFit="1"/>
    </xf>
    <xf numFmtId="0" fontId="7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shrinkToFit="1"/>
    </xf>
    <xf numFmtId="44" fontId="3" fillId="4" borderId="4" xfId="1" applyFont="1" applyFill="1" applyBorder="1" applyAlignment="1">
      <alignment horizontal="center" shrinkToFit="1"/>
    </xf>
    <xf numFmtId="44" fontId="3" fillId="4" borderId="4" xfId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4" fontId="8" fillId="4" borderId="4" xfId="1" applyFont="1" applyFill="1" applyBorder="1" applyAlignment="1">
      <alignment horizontal="center" shrinkToFit="1"/>
    </xf>
    <xf numFmtId="165" fontId="9" fillId="4" borderId="4" xfId="0" applyNumberFormat="1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44" fontId="1" fillId="0" borderId="4" xfId="1" applyBorder="1" applyAlignment="1">
      <alignment horizontal="center"/>
    </xf>
    <xf numFmtId="166" fontId="16" fillId="0" borderId="4" xfId="2" applyNumberFormat="1" applyBorder="1" applyAlignment="1">
      <alignment horizontal="center"/>
    </xf>
    <xf numFmtId="0" fontId="3" fillId="3" borderId="9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44" fontId="3" fillId="3" borderId="9" xfId="1" applyFont="1" applyFill="1" applyBorder="1" applyAlignment="1">
      <alignment horizontal="left" vertical="center"/>
    </xf>
    <xf numFmtId="44" fontId="3" fillId="3" borderId="14" xfId="1" applyFont="1" applyFill="1" applyBorder="1" applyAlignment="1">
      <alignment horizontal="left" vertical="center"/>
    </xf>
    <xf numFmtId="44" fontId="5" fillId="3" borderId="10" xfId="1" applyFont="1" applyFill="1" applyBorder="1" applyAlignment="1">
      <alignment horizontal="left" vertical="center"/>
    </xf>
    <xf numFmtId="44" fontId="5" fillId="3" borderId="12" xfId="1" applyFont="1" applyFill="1" applyBorder="1" applyAlignment="1">
      <alignment horizontal="left" vertical="center"/>
    </xf>
    <xf numFmtId="44" fontId="5" fillId="3" borderId="7" xfId="1" applyFont="1" applyFill="1" applyBorder="1" applyAlignment="1">
      <alignment horizontal="left" vertical="center"/>
    </xf>
    <xf numFmtId="44" fontId="5" fillId="3" borderId="15" xfId="1" applyFont="1" applyFill="1" applyBorder="1" applyAlignment="1">
      <alignment horizontal="left" vertical="center"/>
    </xf>
    <xf numFmtId="44" fontId="5" fillId="3" borderId="9" xfId="1" applyFont="1" applyFill="1" applyBorder="1" applyAlignment="1">
      <alignment horizontal="left" vertical="center"/>
    </xf>
    <xf numFmtId="44" fontId="5" fillId="3" borderId="14" xfId="1" applyFont="1" applyFill="1" applyBorder="1" applyAlignment="1">
      <alignment horizontal="left" vertical="center"/>
    </xf>
    <xf numFmtId="44" fontId="10" fillId="0" borderId="24" xfId="1" applyFont="1" applyBorder="1" applyAlignment="1">
      <alignment shrinkToFit="1"/>
    </xf>
    <xf numFmtId="0" fontId="15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Continuous" vertical="center"/>
    </xf>
    <xf numFmtId="0" fontId="15" fillId="5" borderId="0" xfId="0" applyFont="1" applyFill="1" applyAlignment="1">
      <alignment horizontal="centerContinuous" vertical="center"/>
    </xf>
    <xf numFmtId="44" fontId="15" fillId="5" borderId="0" xfId="1" applyFont="1" applyFill="1" applyBorder="1" applyAlignment="1">
      <alignment horizontal="centerContinuous" vertical="center"/>
    </xf>
    <xf numFmtId="165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8" fillId="5" borderId="0" xfId="0" applyFont="1" applyFill="1" applyAlignment="1">
      <alignment horizontal="centerContinuous" vertical="center"/>
    </xf>
    <xf numFmtId="0" fontId="14" fillId="5" borderId="0" xfId="0" applyFont="1" applyFill="1" applyAlignment="1">
      <alignment horizontal="centerContinuous" vertical="center"/>
    </xf>
    <xf numFmtId="44" fontId="14" fillId="5" borderId="0" xfId="1" applyFont="1" applyFill="1" applyBorder="1" applyAlignment="1">
      <alignment horizontal="centerContinuous" vertical="center"/>
    </xf>
    <xf numFmtId="0" fontId="5" fillId="5" borderId="0" xfId="0" applyFont="1" applyFill="1" applyAlignment="1">
      <alignment horizontal="centerContinuous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19" fillId="7" borderId="3" xfId="0" applyFont="1" applyFill="1" applyBorder="1" applyAlignment="1">
      <alignment horizontal="centerContinuous" vertical="center"/>
    </xf>
    <xf numFmtId="0" fontId="14" fillId="7" borderId="3" xfId="0" applyFont="1" applyFill="1" applyBorder="1" applyAlignment="1">
      <alignment horizontal="centerContinuous" vertical="center"/>
    </xf>
    <xf numFmtId="44" fontId="14" fillId="7" borderId="3" xfId="1" applyFont="1" applyFill="1" applyBorder="1" applyAlignment="1">
      <alignment horizontal="centerContinuous" vertical="center"/>
    </xf>
    <xf numFmtId="0" fontId="20" fillId="7" borderId="3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1" xfId="0" applyNumberFormat="1" applyFont="1" applyFill="1" applyBorder="1" applyAlignment="1">
      <alignment horizontal="left" vertical="center"/>
    </xf>
    <xf numFmtId="164" fontId="4" fillId="3" borderId="17" xfId="0" applyNumberFormat="1" applyFont="1" applyFill="1" applyBorder="1" applyAlignment="1">
      <alignment horizontal="left"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4" fontId="3" fillId="3" borderId="16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2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44" fontId="3" fillId="3" borderId="11" xfId="1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44" fontId="3" fillId="3" borderId="10" xfId="1" applyFont="1" applyFill="1" applyBorder="1" applyAlignment="1">
      <alignment horizontal="left" vertical="center"/>
    </xf>
    <xf numFmtId="44" fontId="5" fillId="3" borderId="1" xfId="1" applyFont="1" applyFill="1" applyBorder="1" applyAlignment="1">
      <alignment horizontal="left" vertical="center"/>
    </xf>
    <xf numFmtId="164" fontId="4" fillId="3" borderId="20" xfId="0" applyNumberFormat="1" applyFont="1" applyFill="1" applyBorder="1" applyAlignment="1">
      <alignment horizontal="left" vertical="center"/>
    </xf>
    <xf numFmtId="164" fontId="4" fillId="3" borderId="0" xfId="0" applyNumberFormat="1" applyFont="1" applyFill="1" applyAlignment="1">
      <alignment horizontal="left" vertical="center"/>
    </xf>
    <xf numFmtId="164" fontId="4" fillId="3" borderId="22" xfId="0" applyNumberFormat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left" vertical="center"/>
    </xf>
    <xf numFmtId="0" fontId="3" fillId="5" borderId="25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" fontId="21" fillId="5" borderId="10" xfId="0" applyNumberFormat="1" applyFont="1" applyFill="1" applyBorder="1" applyAlignment="1">
      <alignment horizontal="center" vertical="center" wrapText="1"/>
    </xf>
    <xf numFmtId="44" fontId="21" fillId="8" borderId="4" xfId="1" applyFont="1" applyFill="1" applyBorder="1" applyAlignment="1">
      <alignment horizontal="center" vertical="center" wrapText="1"/>
    </xf>
    <xf numFmtId="44" fontId="22" fillId="8" borderId="4" xfId="1" applyFont="1" applyFill="1" applyBorder="1" applyAlignment="1">
      <alignment horizontal="center" vertical="center" wrapText="1"/>
    </xf>
    <xf numFmtId="44" fontId="22" fillId="5" borderId="4" xfId="1" applyFont="1" applyFill="1" applyBorder="1" applyAlignment="1">
      <alignment horizontal="center" vertical="center" wrapText="1"/>
    </xf>
    <xf numFmtId="44" fontId="3" fillId="5" borderId="25" xfId="1" applyFont="1" applyFill="1" applyBorder="1" applyAlignment="1">
      <alignment horizontal="center" vertical="center" wrapText="1"/>
    </xf>
    <xf numFmtId="44" fontId="23" fillId="5" borderId="4" xfId="1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165" fontId="24" fillId="5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67" fontId="25" fillId="2" borderId="4" xfId="1" applyNumberFormat="1" applyFont="1" applyFill="1" applyBorder="1" applyAlignment="1">
      <alignment horizontal="center" shrinkToFit="1"/>
    </xf>
    <xf numFmtId="167" fontId="26" fillId="0" borderId="4" xfId="1" applyNumberFormat="1" applyFont="1" applyBorder="1" applyAlignment="1">
      <alignment shrinkToFit="1"/>
    </xf>
    <xf numFmtId="167" fontId="25" fillId="4" borderId="4" xfId="1" applyNumberFormat="1" applyFont="1" applyFill="1" applyBorder="1" applyAlignment="1">
      <alignment horizontal="center" shrinkToFit="1"/>
    </xf>
    <xf numFmtId="167" fontId="25" fillId="2" borderId="13" xfId="1" applyNumberFormat="1" applyFont="1" applyFill="1" applyBorder="1" applyAlignment="1">
      <alignment horizontal="center" shrinkToFit="1"/>
    </xf>
  </cellXfs>
  <cellStyles count="3">
    <cellStyle name="Currency" xfId="1" builtinId="4"/>
    <cellStyle name="DATA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9"/>
  <sheetViews>
    <sheetView tabSelected="1" zoomScaleNormal="100" zoomScaleSheetLayoutView="100" workbookViewId="0"/>
  </sheetViews>
  <sheetFormatPr defaultColWidth="9.109375" defaultRowHeight="13.2"/>
  <cols>
    <col min="1" max="1" width="4.21875" style="4" customWidth="1"/>
    <col min="2" max="2" width="10.33203125" style="2" customWidth="1"/>
    <col min="3" max="4" width="10.109375" style="2" customWidth="1"/>
    <col min="5" max="5" width="8.6640625" style="2" customWidth="1"/>
    <col min="6" max="6" width="8.6640625" style="2" bestFit="1" customWidth="1"/>
    <col min="7" max="7" width="8.77734375" style="2" customWidth="1"/>
    <col min="8" max="9" width="8.77734375" style="7" customWidth="1"/>
    <col min="10" max="10" width="38.77734375" style="7" customWidth="1"/>
    <col min="11" max="11" width="7.6640625" style="3" customWidth="1"/>
    <col min="12" max="12" width="9.5546875" style="3" customWidth="1"/>
    <col min="13" max="13" width="9" style="2" customWidth="1"/>
    <col min="14" max="14" width="8.5546875" style="8" customWidth="1"/>
    <col min="15" max="16384" width="9.109375" style="2"/>
  </cols>
  <sheetData>
    <row r="1" spans="1:14" s="69" customFormat="1" ht="37.5" customHeight="1">
      <c r="A1" s="64" t="s">
        <v>332</v>
      </c>
      <c r="B1" s="65" t="s">
        <v>342</v>
      </c>
      <c r="C1" s="66"/>
      <c r="D1" s="66"/>
      <c r="E1" s="66"/>
      <c r="F1" s="66"/>
      <c r="G1" s="66"/>
      <c r="H1" s="67"/>
      <c r="I1" s="67"/>
      <c r="J1" s="67"/>
      <c r="K1" s="66"/>
      <c r="L1" s="66"/>
      <c r="M1" s="66"/>
      <c r="N1" s="68"/>
    </row>
    <row r="2" spans="1:14" s="76" customFormat="1" ht="23.25" customHeight="1">
      <c r="A2" s="70"/>
      <c r="B2" s="71" t="s">
        <v>333</v>
      </c>
      <c r="C2" s="72"/>
      <c r="D2" s="72"/>
      <c r="E2" s="72"/>
      <c r="F2" s="72"/>
      <c r="G2" s="72"/>
      <c r="H2" s="73"/>
      <c r="I2" s="73"/>
      <c r="J2" s="73"/>
      <c r="K2" s="74"/>
      <c r="L2" s="74"/>
      <c r="M2" s="74"/>
      <c r="N2" s="75"/>
    </row>
    <row r="3" spans="1:14" s="76" customFormat="1" ht="23.25" customHeight="1" thickBot="1">
      <c r="A3" s="77"/>
      <c r="B3" s="78" t="s">
        <v>334</v>
      </c>
      <c r="C3" s="79"/>
      <c r="D3" s="79"/>
      <c r="E3" s="79"/>
      <c r="F3" s="79"/>
      <c r="G3" s="79"/>
      <c r="H3" s="80"/>
      <c r="I3" s="80"/>
      <c r="J3" s="80"/>
      <c r="K3" s="81"/>
      <c r="L3" s="81"/>
      <c r="M3" s="81"/>
      <c r="N3" s="75"/>
    </row>
    <row r="4" spans="1:14" s="87" customFormat="1" ht="22.5" customHeight="1" thickTop="1">
      <c r="A4" s="82"/>
      <c r="B4" s="12" t="s">
        <v>6</v>
      </c>
      <c r="C4" s="49" t="s">
        <v>7</v>
      </c>
      <c r="D4" s="49"/>
      <c r="E4" s="49"/>
      <c r="F4" s="50"/>
      <c r="G4" s="12" t="s">
        <v>8</v>
      </c>
      <c r="H4" s="13"/>
      <c r="I4" s="55" t="str">
        <f>C4</f>
        <v>_</v>
      </c>
      <c r="J4" s="56"/>
      <c r="K4" s="83" t="s">
        <v>17</v>
      </c>
      <c r="L4" s="84"/>
      <c r="M4" s="85"/>
      <c r="N4" s="86"/>
    </row>
    <row r="5" spans="1:14" s="87" customFormat="1" ht="21" customHeight="1" thickBot="1">
      <c r="A5" s="82"/>
      <c r="B5" s="88"/>
      <c r="C5" s="51" t="s">
        <v>9</v>
      </c>
      <c r="D5" s="51"/>
      <c r="E5" s="51"/>
      <c r="F5" s="52"/>
      <c r="G5" s="14"/>
      <c r="H5" s="15"/>
      <c r="I5" s="57"/>
      <c r="J5" s="58"/>
      <c r="K5" s="89" t="s">
        <v>9</v>
      </c>
      <c r="L5" s="90"/>
      <c r="M5" s="91"/>
      <c r="N5" s="86"/>
    </row>
    <row r="6" spans="1:14" s="87" customFormat="1" ht="21" customHeight="1" thickTop="1">
      <c r="A6" s="92"/>
      <c r="B6" s="93"/>
      <c r="C6" s="51"/>
      <c r="D6" s="51"/>
      <c r="E6" s="51"/>
      <c r="F6" s="52"/>
      <c r="G6" s="14"/>
      <c r="H6" s="15"/>
      <c r="I6" s="57" t="s">
        <v>9</v>
      </c>
      <c r="J6" s="58"/>
      <c r="K6" s="83" t="s">
        <v>10</v>
      </c>
      <c r="L6" s="84"/>
      <c r="M6" s="85"/>
      <c r="N6" s="86"/>
    </row>
    <row r="7" spans="1:14" s="87" customFormat="1" ht="21" customHeight="1" thickBot="1">
      <c r="A7" s="92"/>
      <c r="B7" s="94"/>
      <c r="C7" s="53"/>
      <c r="D7" s="53"/>
      <c r="E7" s="53"/>
      <c r="F7" s="54"/>
      <c r="G7" s="16"/>
      <c r="H7" s="17"/>
      <c r="I7" s="59" t="s">
        <v>9</v>
      </c>
      <c r="J7" s="60"/>
      <c r="K7" s="89" t="s">
        <v>9</v>
      </c>
      <c r="L7" s="90"/>
      <c r="M7" s="91"/>
      <c r="N7" s="86"/>
    </row>
    <row r="8" spans="1:14" s="87" customFormat="1" ht="21" customHeight="1" thickTop="1" thickBot="1">
      <c r="A8" s="92"/>
      <c r="B8" s="95" t="s">
        <v>11</v>
      </c>
      <c r="C8" s="96"/>
      <c r="D8" s="96"/>
      <c r="E8" s="96"/>
      <c r="F8" s="97"/>
      <c r="G8" s="11" t="s">
        <v>343</v>
      </c>
      <c r="H8" s="98"/>
      <c r="I8" s="61" t="str">
        <f>IF(L107&gt;=2500,"PREPAID",IF(L107&lt;2500,"COLLECT"))</f>
        <v>COLLECT</v>
      </c>
      <c r="J8" s="62"/>
      <c r="K8" s="83" t="s">
        <v>16</v>
      </c>
      <c r="L8" s="84"/>
      <c r="M8" s="85"/>
      <c r="N8" s="86"/>
    </row>
    <row r="9" spans="1:14" s="87" customFormat="1" ht="21" customHeight="1" thickTop="1">
      <c r="A9" s="92"/>
      <c r="B9" s="99"/>
      <c r="C9" s="100"/>
      <c r="D9" s="100"/>
      <c r="E9" s="100"/>
      <c r="F9" s="101"/>
      <c r="G9" s="11" t="s">
        <v>344</v>
      </c>
      <c r="H9" s="102"/>
      <c r="I9" s="61" t="str">
        <f>IF(L172&gt;=2500,"PREPAID",IF(L172&lt;2500,"COLLECT"))</f>
        <v>COLLECT</v>
      </c>
      <c r="J9" s="62"/>
      <c r="K9" s="104"/>
      <c r="L9" s="105"/>
      <c r="M9" s="106"/>
      <c r="N9" s="86"/>
    </row>
    <row r="10" spans="1:14" s="87" customFormat="1" ht="21" customHeight="1" thickBot="1">
      <c r="A10" s="92"/>
      <c r="B10" s="9" t="s">
        <v>19</v>
      </c>
      <c r="C10" s="51"/>
      <c r="D10" s="51"/>
      <c r="E10" s="51"/>
      <c r="F10" s="52"/>
      <c r="G10" s="9" t="s">
        <v>15</v>
      </c>
      <c r="H10" s="15"/>
      <c r="I10" s="18" t="s">
        <v>9</v>
      </c>
      <c r="J10" s="19"/>
      <c r="K10" s="89" t="s">
        <v>9</v>
      </c>
      <c r="L10" s="90"/>
      <c r="M10" s="91"/>
      <c r="N10" s="86"/>
    </row>
    <row r="11" spans="1:14" s="87" customFormat="1" ht="21" customHeight="1" thickTop="1">
      <c r="A11" s="92"/>
      <c r="B11" s="9" t="s">
        <v>12</v>
      </c>
      <c r="C11" s="107"/>
      <c r="D11" s="107"/>
      <c r="E11" s="107"/>
      <c r="F11" s="108"/>
      <c r="G11" s="9" t="s">
        <v>21</v>
      </c>
      <c r="H11" s="26"/>
      <c r="I11" s="27"/>
      <c r="J11" s="28"/>
      <c r="K11" s="83" t="s">
        <v>18</v>
      </c>
      <c r="L11" s="84"/>
      <c r="M11" s="85"/>
      <c r="N11" s="86"/>
    </row>
    <row r="12" spans="1:14" s="87" customFormat="1" ht="21" customHeight="1" thickBot="1">
      <c r="A12" s="92"/>
      <c r="B12" s="10" t="s">
        <v>13</v>
      </c>
      <c r="C12" s="109"/>
      <c r="D12" s="109"/>
      <c r="E12" s="109"/>
      <c r="F12" s="110"/>
      <c r="G12" s="10" t="s">
        <v>20</v>
      </c>
      <c r="H12" s="111"/>
      <c r="I12" s="20"/>
      <c r="J12" s="25"/>
      <c r="K12" s="112" t="s">
        <v>9</v>
      </c>
      <c r="L12" s="113"/>
      <c r="M12" s="114"/>
      <c r="N12" s="86"/>
    </row>
    <row r="13" spans="1:14" s="87" customFormat="1" ht="27" customHeight="1" thickTop="1">
      <c r="A13" s="92"/>
      <c r="B13" s="115" t="s">
        <v>335</v>
      </c>
      <c r="C13" s="116"/>
      <c r="D13" s="116"/>
      <c r="E13" s="116"/>
      <c r="F13" s="116"/>
      <c r="G13" s="116"/>
      <c r="H13" s="103" t="str">
        <f>C4</f>
        <v>_</v>
      </c>
      <c r="I13" s="103"/>
      <c r="J13" s="117"/>
      <c r="K13" s="5"/>
      <c r="L13" s="5"/>
      <c r="M13" s="6"/>
      <c r="N13" s="86"/>
    </row>
    <row r="14" spans="1:14" s="129" customFormat="1" ht="40.5" customHeight="1">
      <c r="A14" s="33" t="s">
        <v>22</v>
      </c>
      <c r="B14" s="118" t="s">
        <v>14</v>
      </c>
      <c r="C14" s="119" t="s">
        <v>5</v>
      </c>
      <c r="D14" s="120" t="s">
        <v>2</v>
      </c>
      <c r="E14" s="120" t="s">
        <v>0</v>
      </c>
      <c r="F14" s="121" t="s">
        <v>336</v>
      </c>
      <c r="G14" s="122" t="s">
        <v>337</v>
      </c>
      <c r="H14" s="123" t="s">
        <v>338</v>
      </c>
      <c r="I14" s="124" t="s">
        <v>339</v>
      </c>
      <c r="J14" s="125" t="s">
        <v>1</v>
      </c>
      <c r="K14" s="118" t="s">
        <v>340</v>
      </c>
      <c r="L14" s="126" t="s">
        <v>4</v>
      </c>
      <c r="M14" s="127" t="s">
        <v>341</v>
      </c>
      <c r="N14" s="128" t="s">
        <v>3</v>
      </c>
    </row>
    <row r="15" spans="1:14" s="1" customFormat="1" ht="19.5" customHeight="1">
      <c r="A15" s="29" t="s">
        <v>24</v>
      </c>
      <c r="B15" s="46" t="s">
        <v>25</v>
      </c>
      <c r="C15" s="31"/>
      <c r="D15" s="21" t="str">
        <f>IF(C15&gt;=I15,H15,IF(C15=0,"",F15))</f>
        <v/>
      </c>
      <c r="E15" s="47">
        <v>2.4</v>
      </c>
      <c r="F15" s="47">
        <v>2.2000000000000002</v>
      </c>
      <c r="G15" s="48">
        <v>12</v>
      </c>
      <c r="H15" s="47">
        <v>2</v>
      </c>
      <c r="I15" s="48">
        <v>12</v>
      </c>
      <c r="J15" s="46" t="s">
        <v>97</v>
      </c>
      <c r="K15" s="48">
        <v>1.6</v>
      </c>
      <c r="L15" s="22" t="str">
        <f>IF(C15=0,"$ 0",(C15*D15))</f>
        <v>$ 0</v>
      </c>
      <c r="M15" s="130">
        <v>0.16666666666666663</v>
      </c>
      <c r="N15" s="23">
        <f>(C15/I15)*K15</f>
        <v>0</v>
      </c>
    </row>
    <row r="16" spans="1:14" s="1" customFormat="1" ht="19.5" customHeight="1">
      <c r="A16" s="29" t="s">
        <v>24</v>
      </c>
      <c r="B16" s="46" t="s">
        <v>26</v>
      </c>
      <c r="C16" s="31"/>
      <c r="D16" s="21" t="str">
        <f t="shared" ref="D16:D106" si="0">IF(C16&gt;=I16,H16,IF(C16=0,"",F16))</f>
        <v/>
      </c>
      <c r="E16" s="47">
        <v>2.4</v>
      </c>
      <c r="F16" s="47">
        <v>2.2000000000000002</v>
      </c>
      <c r="G16" s="48">
        <v>12</v>
      </c>
      <c r="H16" s="47">
        <v>2</v>
      </c>
      <c r="I16" s="48">
        <v>12</v>
      </c>
      <c r="J16" s="46" t="s">
        <v>98</v>
      </c>
      <c r="K16" s="48">
        <v>1.57</v>
      </c>
      <c r="L16" s="22" t="str">
        <f>IF(C16=0,"$ 0",(C16*D16))</f>
        <v>$ 0</v>
      </c>
      <c r="M16" s="130">
        <v>0.16666666666666663</v>
      </c>
      <c r="N16" s="23">
        <f>(C16/I16)*K16</f>
        <v>0</v>
      </c>
    </row>
    <row r="17" spans="1:14" s="1" customFormat="1" ht="19.5" customHeight="1">
      <c r="A17" s="29" t="s">
        <v>24</v>
      </c>
      <c r="B17" s="46" t="s">
        <v>168</v>
      </c>
      <c r="C17" s="31"/>
      <c r="D17" s="21" t="str">
        <f t="shared" si="0"/>
        <v/>
      </c>
      <c r="E17" s="47">
        <v>1.8</v>
      </c>
      <c r="F17" s="47">
        <v>1.5</v>
      </c>
      <c r="G17" s="48">
        <v>24</v>
      </c>
      <c r="H17" s="47">
        <v>1.35</v>
      </c>
      <c r="I17" s="48">
        <v>24</v>
      </c>
      <c r="J17" s="46" t="s">
        <v>221</v>
      </c>
      <c r="K17" s="48">
        <v>3</v>
      </c>
      <c r="L17" s="22" t="str">
        <f>IF(C17=0,"$ 0",(C17*D17))</f>
        <v>$ 0</v>
      </c>
      <c r="M17" s="130">
        <v>0.25</v>
      </c>
      <c r="N17" s="23">
        <f>(C17/I17)*K17</f>
        <v>0</v>
      </c>
    </row>
    <row r="18" spans="1:14" s="1" customFormat="1" ht="19.5" customHeight="1">
      <c r="A18" s="29" t="s">
        <v>24</v>
      </c>
      <c r="B18" s="46" t="s">
        <v>27</v>
      </c>
      <c r="C18" s="31"/>
      <c r="D18" s="21" t="str">
        <f t="shared" si="0"/>
        <v/>
      </c>
      <c r="E18" s="47">
        <v>1.35</v>
      </c>
      <c r="F18" s="47">
        <v>1.1000000000000001</v>
      </c>
      <c r="G18" s="48">
        <v>24</v>
      </c>
      <c r="H18" s="47">
        <v>1</v>
      </c>
      <c r="I18" s="48">
        <v>24</v>
      </c>
      <c r="J18" s="46" t="s">
        <v>99</v>
      </c>
      <c r="K18" s="48">
        <v>1</v>
      </c>
      <c r="L18" s="22" t="str">
        <f>IF(C18=0,"$ 0",(C18*D18))</f>
        <v>$ 0</v>
      </c>
      <c r="M18" s="130">
        <v>0.2592592592592593</v>
      </c>
      <c r="N18" s="23">
        <f>(C18/I18)*K18</f>
        <v>0</v>
      </c>
    </row>
    <row r="19" spans="1:14" s="1" customFormat="1" ht="19.5" customHeight="1">
      <c r="A19" s="29" t="s">
        <v>24</v>
      </c>
      <c r="B19" s="46" t="s">
        <v>28</v>
      </c>
      <c r="C19" s="31"/>
      <c r="D19" s="21" t="str">
        <f t="shared" si="0"/>
        <v/>
      </c>
      <c r="E19" s="47">
        <v>2</v>
      </c>
      <c r="F19" s="47">
        <v>1.65</v>
      </c>
      <c r="G19" s="48">
        <v>24</v>
      </c>
      <c r="H19" s="47">
        <v>1.5</v>
      </c>
      <c r="I19" s="48">
        <v>24</v>
      </c>
      <c r="J19" s="46" t="s">
        <v>100</v>
      </c>
      <c r="K19" s="48">
        <v>2.2000000000000002</v>
      </c>
      <c r="L19" s="22" t="str">
        <f>IF(C19=0,"$ 0",(C19*D19))</f>
        <v>$ 0</v>
      </c>
      <c r="M19" s="130">
        <v>0.25</v>
      </c>
      <c r="N19" s="23">
        <f>(C19/I19)*K19</f>
        <v>0</v>
      </c>
    </row>
    <row r="20" spans="1:14" s="1" customFormat="1" ht="19.5" customHeight="1">
      <c r="A20" s="29" t="s">
        <v>24</v>
      </c>
      <c r="B20" s="46" t="s">
        <v>30</v>
      </c>
      <c r="C20" s="31"/>
      <c r="D20" s="21" t="str">
        <f t="shared" si="0"/>
        <v/>
      </c>
      <c r="E20" s="47">
        <v>2.8</v>
      </c>
      <c r="F20" s="47">
        <v>2.2999999999999998</v>
      </c>
      <c r="G20" s="48">
        <v>24</v>
      </c>
      <c r="H20" s="47">
        <v>2.0499999999999998</v>
      </c>
      <c r="I20" s="48">
        <v>48</v>
      </c>
      <c r="J20" s="46" t="s">
        <v>102</v>
      </c>
      <c r="K20" s="48">
        <v>8.69</v>
      </c>
      <c r="L20" s="22" t="str">
        <f>IF(C20=0,"$ 0",(C20*D20))</f>
        <v>$ 0</v>
      </c>
      <c r="M20" s="130">
        <v>0.2678571428571429</v>
      </c>
      <c r="N20" s="23">
        <f>(C20/I20)*K20</f>
        <v>0</v>
      </c>
    </row>
    <row r="21" spans="1:14" s="1" customFormat="1" ht="19.5" customHeight="1">
      <c r="A21" s="29" t="s">
        <v>24</v>
      </c>
      <c r="B21" s="46" t="s">
        <v>31</v>
      </c>
      <c r="C21" s="31"/>
      <c r="D21" s="21" t="str">
        <f t="shared" si="0"/>
        <v/>
      </c>
      <c r="E21" s="47">
        <v>2.4500000000000002</v>
      </c>
      <c r="F21" s="47">
        <v>2.0499999999999998</v>
      </c>
      <c r="G21" s="48">
        <v>12</v>
      </c>
      <c r="H21" s="47">
        <v>1.85</v>
      </c>
      <c r="I21" s="48">
        <v>12</v>
      </c>
      <c r="J21" s="46" t="s">
        <v>103</v>
      </c>
      <c r="K21" s="48">
        <v>1</v>
      </c>
      <c r="L21" s="22" t="str">
        <f>IF(C21=0,"$ 0",(C21*D21))</f>
        <v>$ 0</v>
      </c>
      <c r="M21" s="130">
        <v>0.24489795918367352</v>
      </c>
      <c r="N21" s="23">
        <f>(C21/I21)*K21</f>
        <v>0</v>
      </c>
    </row>
    <row r="22" spans="1:14" s="1" customFormat="1" ht="19.5" customHeight="1">
      <c r="A22" s="29" t="s">
        <v>24</v>
      </c>
      <c r="B22" s="46" t="s">
        <v>32</v>
      </c>
      <c r="C22" s="31"/>
      <c r="D22" s="21" t="str">
        <f t="shared" si="0"/>
        <v/>
      </c>
      <c r="E22" s="47">
        <v>3.35</v>
      </c>
      <c r="F22" s="47">
        <v>2.75</v>
      </c>
      <c r="G22" s="48">
        <v>12</v>
      </c>
      <c r="H22" s="47">
        <v>2.5</v>
      </c>
      <c r="I22" s="48">
        <v>12</v>
      </c>
      <c r="J22" s="46" t="s">
        <v>303</v>
      </c>
      <c r="K22" s="48">
        <v>0.6</v>
      </c>
      <c r="L22" s="22" t="str">
        <f>IF(C22=0,"$ 0",(C22*D22))</f>
        <v>$ 0</v>
      </c>
      <c r="M22" s="130">
        <v>0.25373134328358216</v>
      </c>
      <c r="N22" s="23">
        <f>(C22/I22)*K22</f>
        <v>0</v>
      </c>
    </row>
    <row r="23" spans="1:14" s="1" customFormat="1" ht="19.5" customHeight="1">
      <c r="A23" s="29" t="s">
        <v>24</v>
      </c>
      <c r="B23" s="46" t="s">
        <v>33</v>
      </c>
      <c r="C23" s="31"/>
      <c r="D23" s="21" t="str">
        <f t="shared" si="0"/>
        <v/>
      </c>
      <c r="E23" s="47">
        <v>3.35</v>
      </c>
      <c r="F23" s="47">
        <v>2.75</v>
      </c>
      <c r="G23" s="48">
        <v>12</v>
      </c>
      <c r="H23" s="47">
        <v>2.5</v>
      </c>
      <c r="I23" s="48">
        <v>12</v>
      </c>
      <c r="J23" s="46" t="s">
        <v>104</v>
      </c>
      <c r="K23" s="48">
        <v>1.35</v>
      </c>
      <c r="L23" s="22" t="str">
        <f>IF(C23=0,"$ 0",(C23*D23))</f>
        <v>$ 0</v>
      </c>
      <c r="M23" s="130">
        <v>0.25373134328358216</v>
      </c>
      <c r="N23" s="23">
        <f>(C23/I23)*K23</f>
        <v>0</v>
      </c>
    </row>
    <row r="24" spans="1:14" s="1" customFormat="1" ht="19.5" customHeight="1">
      <c r="A24" s="29" t="s">
        <v>24</v>
      </c>
      <c r="B24" s="46" t="s">
        <v>34</v>
      </c>
      <c r="C24" s="31"/>
      <c r="D24" s="21" t="str">
        <f t="shared" si="0"/>
        <v/>
      </c>
      <c r="E24" s="47">
        <v>3.35</v>
      </c>
      <c r="F24" s="47">
        <v>2.75</v>
      </c>
      <c r="G24" s="48">
        <v>12</v>
      </c>
      <c r="H24" s="47">
        <v>2.5</v>
      </c>
      <c r="I24" s="48">
        <v>12</v>
      </c>
      <c r="J24" s="46" t="s">
        <v>105</v>
      </c>
      <c r="K24" s="48">
        <v>1.6</v>
      </c>
      <c r="L24" s="22" t="str">
        <f>IF(C24=0,"$ 0",(C24*D24))</f>
        <v>$ 0</v>
      </c>
      <c r="M24" s="130">
        <v>0.25373134328358216</v>
      </c>
      <c r="N24" s="23">
        <f>(C24/I24)*K24</f>
        <v>0</v>
      </c>
    </row>
    <row r="25" spans="1:14" s="1" customFormat="1" ht="19.5" customHeight="1">
      <c r="A25" s="29" t="s">
        <v>24</v>
      </c>
      <c r="B25" s="46" t="s">
        <v>35</v>
      </c>
      <c r="C25" s="31"/>
      <c r="D25" s="21" t="str">
        <f t="shared" si="0"/>
        <v/>
      </c>
      <c r="E25" s="47">
        <v>3.75</v>
      </c>
      <c r="F25" s="47">
        <v>3.25</v>
      </c>
      <c r="G25" s="48">
        <v>12</v>
      </c>
      <c r="H25" s="47">
        <v>3</v>
      </c>
      <c r="I25" s="48">
        <v>12</v>
      </c>
      <c r="J25" s="46" t="s">
        <v>106</v>
      </c>
      <c r="K25" s="48">
        <v>1.95</v>
      </c>
      <c r="L25" s="22" t="str">
        <f>IF(C25=0,"$ 0",(C25*D25))</f>
        <v>$ 0</v>
      </c>
      <c r="M25" s="130">
        <v>0.19999999999999996</v>
      </c>
      <c r="N25" s="23">
        <f>(C25/I25)*K25</f>
        <v>0</v>
      </c>
    </row>
    <row r="26" spans="1:14" s="1" customFormat="1" ht="19.5" customHeight="1">
      <c r="A26" s="29" t="s">
        <v>24</v>
      </c>
      <c r="B26" s="46" t="s">
        <v>36</v>
      </c>
      <c r="C26" s="31"/>
      <c r="D26" s="21" t="str">
        <f t="shared" si="0"/>
        <v/>
      </c>
      <c r="E26" s="47">
        <v>3.75</v>
      </c>
      <c r="F26" s="47">
        <v>3.35</v>
      </c>
      <c r="G26" s="48">
        <v>12</v>
      </c>
      <c r="H26" s="47">
        <v>3</v>
      </c>
      <c r="I26" s="48">
        <v>12</v>
      </c>
      <c r="J26" s="46" t="s">
        <v>107</v>
      </c>
      <c r="K26" s="48">
        <v>1.9</v>
      </c>
      <c r="L26" s="22" t="str">
        <f>IF(C26=0,"$ 0",(C26*D26))</f>
        <v>$ 0</v>
      </c>
      <c r="M26" s="130">
        <v>0.19999999999999996</v>
      </c>
      <c r="N26" s="23">
        <f>(C26/I26)*K26</f>
        <v>0</v>
      </c>
    </row>
    <row r="27" spans="1:14" s="1" customFormat="1" ht="19.5" customHeight="1">
      <c r="A27" s="29" t="s">
        <v>24</v>
      </c>
      <c r="B27" s="46" t="s">
        <v>37</v>
      </c>
      <c r="C27" s="31"/>
      <c r="D27" s="21" t="str">
        <f t="shared" si="0"/>
        <v/>
      </c>
      <c r="E27" s="47">
        <v>3.75</v>
      </c>
      <c r="F27" s="47">
        <v>3.35</v>
      </c>
      <c r="G27" s="48">
        <v>12</v>
      </c>
      <c r="H27" s="47">
        <v>3</v>
      </c>
      <c r="I27" s="48">
        <v>12</v>
      </c>
      <c r="J27" s="46" t="s">
        <v>108</v>
      </c>
      <c r="K27" s="48">
        <v>1.9</v>
      </c>
      <c r="L27" s="22" t="str">
        <f>IF(C27=0,"$ 0",(C27*D27))</f>
        <v>$ 0</v>
      </c>
      <c r="M27" s="130">
        <v>0.19999999999999996</v>
      </c>
      <c r="N27" s="23">
        <f>(C27/I27)*K27</f>
        <v>0</v>
      </c>
    </row>
    <row r="28" spans="1:14" s="1" customFormat="1" ht="19.5" customHeight="1">
      <c r="A28" s="29" t="s">
        <v>24</v>
      </c>
      <c r="B28" s="46" t="s">
        <v>38</v>
      </c>
      <c r="C28" s="31"/>
      <c r="D28" s="21" t="str">
        <f t="shared" si="0"/>
        <v/>
      </c>
      <c r="E28" s="47">
        <v>3.75</v>
      </c>
      <c r="F28" s="47">
        <v>3.35</v>
      </c>
      <c r="G28" s="48">
        <v>12</v>
      </c>
      <c r="H28" s="47">
        <v>3</v>
      </c>
      <c r="I28" s="48">
        <v>12</v>
      </c>
      <c r="J28" s="46" t="s">
        <v>109</v>
      </c>
      <c r="K28" s="48">
        <v>1.9</v>
      </c>
      <c r="L28" s="22" t="str">
        <f>IF(C28=0,"$ 0",(C28*D28))</f>
        <v>$ 0</v>
      </c>
      <c r="M28" s="130">
        <v>0.19999999999999996</v>
      </c>
      <c r="N28" s="23">
        <f>(C28/I28)*K28</f>
        <v>0</v>
      </c>
    </row>
    <row r="29" spans="1:14" s="1" customFormat="1" ht="19.5" customHeight="1">
      <c r="A29" s="29" t="s">
        <v>24</v>
      </c>
      <c r="B29" s="46" t="s">
        <v>39</v>
      </c>
      <c r="C29" s="31"/>
      <c r="D29" s="21" t="str">
        <f t="shared" si="0"/>
        <v/>
      </c>
      <c r="E29" s="47">
        <v>3.75</v>
      </c>
      <c r="F29" s="47">
        <v>3.25</v>
      </c>
      <c r="G29" s="48">
        <v>12</v>
      </c>
      <c r="H29" s="47">
        <v>3</v>
      </c>
      <c r="I29" s="48">
        <v>12</v>
      </c>
      <c r="J29" s="46" t="s">
        <v>110</v>
      </c>
      <c r="K29" s="48">
        <v>2.1</v>
      </c>
      <c r="L29" s="22" t="str">
        <f>IF(C29=0,"$ 0",(C29*D29))</f>
        <v>$ 0</v>
      </c>
      <c r="M29" s="130">
        <v>0.19999999999999996</v>
      </c>
      <c r="N29" s="23">
        <f>(C29/I29)*K29</f>
        <v>0</v>
      </c>
    </row>
    <row r="30" spans="1:14" s="1" customFormat="1" ht="19.5" customHeight="1">
      <c r="A30" s="29" t="s">
        <v>24</v>
      </c>
      <c r="B30" s="46" t="s">
        <v>40</v>
      </c>
      <c r="C30" s="31"/>
      <c r="D30" s="21" t="str">
        <f t="shared" si="0"/>
        <v/>
      </c>
      <c r="E30" s="47">
        <v>1.75</v>
      </c>
      <c r="F30" s="47">
        <v>1.55</v>
      </c>
      <c r="G30" s="48">
        <v>12</v>
      </c>
      <c r="H30" s="47">
        <v>1.4</v>
      </c>
      <c r="I30" s="48">
        <v>72</v>
      </c>
      <c r="J30" s="46" t="s">
        <v>111</v>
      </c>
      <c r="K30" s="48">
        <v>7.7</v>
      </c>
      <c r="L30" s="22" t="str">
        <f>IF(C30=0,"$ 0",(C30*D30))</f>
        <v>$ 0</v>
      </c>
      <c r="M30" s="130">
        <v>0.20000000000000007</v>
      </c>
      <c r="N30" s="23">
        <f>(C30/I30)*K30</f>
        <v>0</v>
      </c>
    </row>
    <row r="31" spans="1:14" s="1" customFormat="1" ht="19.5" customHeight="1">
      <c r="A31" s="29" t="s">
        <v>24</v>
      </c>
      <c r="B31" s="46" t="s">
        <v>41</v>
      </c>
      <c r="C31" s="31"/>
      <c r="D31" s="21" t="str">
        <f t="shared" si="0"/>
        <v/>
      </c>
      <c r="E31" s="47">
        <v>4.5</v>
      </c>
      <c r="F31" s="47">
        <v>4</v>
      </c>
      <c r="G31" s="48">
        <v>12</v>
      </c>
      <c r="H31" s="47">
        <v>3.75</v>
      </c>
      <c r="I31" s="48">
        <v>12</v>
      </c>
      <c r="J31" s="46" t="s">
        <v>112</v>
      </c>
      <c r="K31" s="48">
        <v>2.2999999999999998</v>
      </c>
      <c r="L31" s="22" t="str">
        <f>IF(C31=0,"$ 0",(C31*D31))</f>
        <v>$ 0</v>
      </c>
      <c r="M31" s="130">
        <v>0.16666666666666663</v>
      </c>
      <c r="N31" s="23">
        <f>(C31/I31)*K31</f>
        <v>0</v>
      </c>
    </row>
    <row r="32" spans="1:14" s="1" customFormat="1" ht="19.5" customHeight="1">
      <c r="A32" s="29" t="s">
        <v>24</v>
      </c>
      <c r="B32" s="46" t="s">
        <v>42</v>
      </c>
      <c r="C32" s="31"/>
      <c r="D32" s="21" t="str">
        <f t="shared" si="0"/>
        <v/>
      </c>
      <c r="E32" s="47">
        <v>4.5</v>
      </c>
      <c r="F32" s="47">
        <v>4</v>
      </c>
      <c r="G32" s="48">
        <v>12</v>
      </c>
      <c r="H32" s="47">
        <v>3.75</v>
      </c>
      <c r="I32" s="48">
        <v>12</v>
      </c>
      <c r="J32" s="46" t="s">
        <v>113</v>
      </c>
      <c r="K32" s="48">
        <v>2.1</v>
      </c>
      <c r="L32" s="22" t="str">
        <f>IF(C32=0,"$ 0",(C32*D32))</f>
        <v>$ 0</v>
      </c>
      <c r="M32" s="130">
        <v>0.16666666666666663</v>
      </c>
      <c r="N32" s="23">
        <f>(C32/I32)*K32</f>
        <v>0</v>
      </c>
    </row>
    <row r="33" spans="1:14" s="1" customFormat="1" ht="19.5" customHeight="1">
      <c r="A33" s="29" t="s">
        <v>24</v>
      </c>
      <c r="B33" s="46" t="s">
        <v>43</v>
      </c>
      <c r="C33" s="31"/>
      <c r="D33" s="21" t="str">
        <f t="shared" si="0"/>
        <v/>
      </c>
      <c r="E33" s="47">
        <v>4.5</v>
      </c>
      <c r="F33" s="47">
        <v>4</v>
      </c>
      <c r="G33" s="48">
        <v>12</v>
      </c>
      <c r="H33" s="47">
        <v>3.75</v>
      </c>
      <c r="I33" s="48">
        <v>12</v>
      </c>
      <c r="J33" s="46" t="s">
        <v>114</v>
      </c>
      <c r="K33" s="48">
        <v>2.1</v>
      </c>
      <c r="L33" s="22" t="str">
        <f>IF(C33=0,"$ 0",(C33*D33))</f>
        <v>$ 0</v>
      </c>
      <c r="M33" s="130">
        <v>0.16666666666666663</v>
      </c>
      <c r="N33" s="23">
        <f>(C33/I33)*K33</f>
        <v>0</v>
      </c>
    </row>
    <row r="34" spans="1:14" s="1" customFormat="1" ht="19.5" customHeight="1">
      <c r="A34" s="29" t="s">
        <v>24</v>
      </c>
      <c r="B34" s="46" t="s">
        <v>44</v>
      </c>
      <c r="C34" s="31"/>
      <c r="D34" s="21" t="str">
        <f t="shared" si="0"/>
        <v/>
      </c>
      <c r="E34" s="47">
        <v>1.5</v>
      </c>
      <c r="F34" s="47">
        <v>1.2</v>
      </c>
      <c r="G34" s="48">
        <v>48</v>
      </c>
      <c r="H34" s="47">
        <v>1.1000000000000001</v>
      </c>
      <c r="I34" s="48">
        <v>48</v>
      </c>
      <c r="J34" s="46" t="s">
        <v>115</v>
      </c>
      <c r="K34" s="48">
        <v>2.2000000000000002</v>
      </c>
      <c r="L34" s="22" t="str">
        <f>IF(C34=0,"$ 0",(C34*D34))</f>
        <v>$ 0</v>
      </c>
      <c r="M34" s="130">
        <v>0.26666666666666661</v>
      </c>
      <c r="N34" s="23">
        <f>(C34/I34)*K34</f>
        <v>0</v>
      </c>
    </row>
    <row r="35" spans="1:14" s="1" customFormat="1" ht="19.5" customHeight="1">
      <c r="A35" s="29" t="s">
        <v>24</v>
      </c>
      <c r="B35" s="46" t="s">
        <v>45</v>
      </c>
      <c r="C35" s="31"/>
      <c r="D35" s="21" t="str">
        <f t="shared" si="0"/>
        <v/>
      </c>
      <c r="E35" s="47">
        <v>3.75</v>
      </c>
      <c r="F35" s="47">
        <v>3.25</v>
      </c>
      <c r="G35" s="48">
        <v>24</v>
      </c>
      <c r="H35" s="47">
        <v>3</v>
      </c>
      <c r="I35" s="48">
        <v>24</v>
      </c>
      <c r="J35" s="46" t="s">
        <v>116</v>
      </c>
      <c r="K35" s="48">
        <v>4.55</v>
      </c>
      <c r="L35" s="22" t="str">
        <f>IF(C35=0,"$ 0",(C35*D35))</f>
        <v>$ 0</v>
      </c>
      <c r="M35" s="130">
        <v>0.19999999999999996</v>
      </c>
      <c r="N35" s="23">
        <f>(C35/I35)*K35</f>
        <v>0</v>
      </c>
    </row>
    <row r="36" spans="1:14" s="1" customFormat="1" ht="19.5" customHeight="1">
      <c r="A36" s="29" t="s">
        <v>24</v>
      </c>
      <c r="B36" s="46" t="s">
        <v>46</v>
      </c>
      <c r="C36" s="31"/>
      <c r="D36" s="21" t="str">
        <f t="shared" si="0"/>
        <v/>
      </c>
      <c r="E36" s="47">
        <v>4</v>
      </c>
      <c r="F36" s="47">
        <v>3.5</v>
      </c>
      <c r="G36" s="48">
        <v>12</v>
      </c>
      <c r="H36" s="47">
        <v>3</v>
      </c>
      <c r="I36" s="48">
        <v>12</v>
      </c>
      <c r="J36" s="46" t="s">
        <v>117</v>
      </c>
      <c r="K36" s="48">
        <v>2</v>
      </c>
      <c r="L36" s="22" t="str">
        <f>IF(C36=0,"$ 0",(C36*D36))</f>
        <v>$ 0</v>
      </c>
      <c r="M36" s="130">
        <v>0.25</v>
      </c>
      <c r="N36" s="23">
        <f>(C36/I36)*K36</f>
        <v>0</v>
      </c>
    </row>
    <row r="37" spans="1:14" s="1" customFormat="1" ht="19.5" customHeight="1">
      <c r="A37" s="29" t="s">
        <v>24</v>
      </c>
      <c r="B37" s="46" t="s">
        <v>273</v>
      </c>
      <c r="C37" s="31"/>
      <c r="D37" s="21" t="str">
        <f t="shared" si="0"/>
        <v/>
      </c>
      <c r="E37" s="47">
        <v>4</v>
      </c>
      <c r="F37" s="47">
        <v>3.5</v>
      </c>
      <c r="G37" s="48">
        <v>12</v>
      </c>
      <c r="H37" s="47">
        <v>3</v>
      </c>
      <c r="I37" s="48">
        <v>12</v>
      </c>
      <c r="J37" s="46" t="s">
        <v>304</v>
      </c>
      <c r="K37" s="48">
        <v>2</v>
      </c>
      <c r="L37" s="22" t="str">
        <f>IF(C37=0,"$ 0",(C37*D37))</f>
        <v>$ 0</v>
      </c>
      <c r="M37" s="130">
        <v>0.25</v>
      </c>
      <c r="N37" s="23">
        <f>(C37/I37)*K37</f>
        <v>0</v>
      </c>
    </row>
    <row r="38" spans="1:14" s="1" customFormat="1" ht="19.5" customHeight="1">
      <c r="A38" s="29" t="s">
        <v>24</v>
      </c>
      <c r="B38" s="46" t="s">
        <v>274</v>
      </c>
      <c r="C38" s="31"/>
      <c r="D38" s="21" t="str">
        <f t="shared" si="0"/>
        <v/>
      </c>
      <c r="E38" s="47">
        <v>4</v>
      </c>
      <c r="F38" s="47">
        <v>3.5</v>
      </c>
      <c r="G38" s="48">
        <v>12</v>
      </c>
      <c r="H38" s="47">
        <v>3</v>
      </c>
      <c r="I38" s="48">
        <v>12</v>
      </c>
      <c r="J38" s="46" t="s">
        <v>305</v>
      </c>
      <c r="K38" s="48">
        <v>2</v>
      </c>
      <c r="L38" s="22" t="str">
        <f>IF(C38=0,"$ 0",(C38*D38))</f>
        <v>$ 0</v>
      </c>
      <c r="M38" s="130">
        <v>0.25</v>
      </c>
      <c r="N38" s="23">
        <f>(C38/I38)*K38</f>
        <v>0</v>
      </c>
    </row>
    <row r="39" spans="1:14" s="1" customFormat="1" ht="19.5" customHeight="1">
      <c r="A39" s="29" t="s">
        <v>24</v>
      </c>
      <c r="B39" s="46" t="s">
        <v>47</v>
      </c>
      <c r="C39" s="31"/>
      <c r="D39" s="21" t="str">
        <f t="shared" si="0"/>
        <v/>
      </c>
      <c r="E39" s="47">
        <v>1.7</v>
      </c>
      <c r="F39" s="47">
        <v>1.4</v>
      </c>
      <c r="G39" s="48">
        <v>24</v>
      </c>
      <c r="H39" s="47">
        <v>1.25</v>
      </c>
      <c r="I39" s="48">
        <v>72</v>
      </c>
      <c r="J39" s="46" t="s">
        <v>118</v>
      </c>
      <c r="K39" s="48">
        <v>5.4</v>
      </c>
      <c r="L39" s="22" t="str">
        <f>IF(C39=0,"$ 0",(C39*D39))</f>
        <v>$ 0</v>
      </c>
      <c r="M39" s="130">
        <v>0.26470588235294112</v>
      </c>
      <c r="N39" s="23">
        <f>(C39/I39)*K39</f>
        <v>0</v>
      </c>
    </row>
    <row r="40" spans="1:14" s="1" customFormat="1" ht="19.5" customHeight="1">
      <c r="A40" s="29" t="s">
        <v>24</v>
      </c>
      <c r="B40" s="46" t="s">
        <v>48</v>
      </c>
      <c r="C40" s="31"/>
      <c r="D40" s="21" t="str">
        <f t="shared" si="0"/>
        <v/>
      </c>
      <c r="E40" s="47">
        <v>3.5</v>
      </c>
      <c r="F40" s="47">
        <v>2.75</v>
      </c>
      <c r="G40" s="48">
        <v>12</v>
      </c>
      <c r="H40" s="47">
        <v>2.5</v>
      </c>
      <c r="I40" s="48">
        <v>12</v>
      </c>
      <c r="J40" s="46" t="s">
        <v>119</v>
      </c>
      <c r="K40" s="48">
        <v>1.1000000000000001</v>
      </c>
      <c r="L40" s="22" t="str">
        <f>IF(C40=0,"$ 0",(C40*D40))</f>
        <v>$ 0</v>
      </c>
      <c r="M40" s="130">
        <v>0.2857142857142857</v>
      </c>
      <c r="N40" s="23">
        <f>(C40/I40)*K40</f>
        <v>0</v>
      </c>
    </row>
    <row r="41" spans="1:14" s="1" customFormat="1" ht="19.5" customHeight="1">
      <c r="A41" s="29" t="s">
        <v>24</v>
      </c>
      <c r="B41" s="46" t="s">
        <v>49</v>
      </c>
      <c r="C41" s="31"/>
      <c r="D41" s="21" t="str">
        <f t="shared" si="0"/>
        <v/>
      </c>
      <c r="E41" s="47">
        <v>3.5</v>
      </c>
      <c r="F41" s="47">
        <v>2.75</v>
      </c>
      <c r="G41" s="48">
        <v>12</v>
      </c>
      <c r="H41" s="47">
        <v>2.5</v>
      </c>
      <c r="I41" s="48">
        <v>12</v>
      </c>
      <c r="J41" s="46" t="s">
        <v>120</v>
      </c>
      <c r="K41" s="48">
        <v>1.1000000000000001</v>
      </c>
      <c r="L41" s="22" t="str">
        <f>IF(C41=0,"$ 0",(C41*D41))</f>
        <v>$ 0</v>
      </c>
      <c r="M41" s="130">
        <v>0.2857142857142857</v>
      </c>
      <c r="N41" s="23">
        <f>(C41/I41)*K41</f>
        <v>0</v>
      </c>
    </row>
    <row r="42" spans="1:14" s="1" customFormat="1" ht="19.5" customHeight="1">
      <c r="A42" s="29" t="s">
        <v>24</v>
      </c>
      <c r="B42" s="46" t="s">
        <v>50</v>
      </c>
      <c r="C42" s="31"/>
      <c r="D42" s="21" t="str">
        <f t="shared" si="0"/>
        <v/>
      </c>
      <c r="E42" s="47">
        <v>3.5</v>
      </c>
      <c r="F42" s="47">
        <v>2.75</v>
      </c>
      <c r="G42" s="48">
        <v>12</v>
      </c>
      <c r="H42" s="47">
        <v>2.5</v>
      </c>
      <c r="I42" s="48">
        <v>12</v>
      </c>
      <c r="J42" s="46" t="s">
        <v>121</v>
      </c>
      <c r="K42" s="48">
        <v>1.1000000000000001</v>
      </c>
      <c r="L42" s="22" t="str">
        <f>IF(C42=0,"$ 0",(C42*D42))</f>
        <v>$ 0</v>
      </c>
      <c r="M42" s="130">
        <v>0.2857142857142857</v>
      </c>
      <c r="N42" s="23">
        <f>(C42/I42)*K42</f>
        <v>0</v>
      </c>
    </row>
    <row r="43" spans="1:14" s="1" customFormat="1" ht="19.5" customHeight="1">
      <c r="A43" s="29" t="s">
        <v>24</v>
      </c>
      <c r="B43" s="46" t="s">
        <v>275</v>
      </c>
      <c r="C43" s="31"/>
      <c r="D43" s="21" t="str">
        <f t="shared" si="0"/>
        <v/>
      </c>
      <c r="E43" s="47">
        <v>2.65</v>
      </c>
      <c r="F43" s="47">
        <v>2.2000000000000002</v>
      </c>
      <c r="G43" s="48">
        <v>12</v>
      </c>
      <c r="H43" s="47">
        <v>2</v>
      </c>
      <c r="I43" s="48">
        <v>48</v>
      </c>
      <c r="J43" s="46" t="s">
        <v>306</v>
      </c>
      <c r="K43" s="48">
        <v>4</v>
      </c>
      <c r="L43" s="22" t="str">
        <f>IF(C43=0,"$ 0",(C43*D43))</f>
        <v>$ 0</v>
      </c>
      <c r="M43" s="130">
        <v>0.24528301886792447</v>
      </c>
      <c r="N43" s="23">
        <f>(C43/I43)*K43</f>
        <v>0</v>
      </c>
    </row>
    <row r="44" spans="1:14" s="1" customFormat="1" ht="19.5" customHeight="1">
      <c r="A44" s="29" t="s">
        <v>24</v>
      </c>
      <c r="B44" s="46" t="s">
        <v>276</v>
      </c>
      <c r="C44" s="31"/>
      <c r="D44" s="21" t="str">
        <f t="shared" ref="D44:D45" si="1">IF(C44&gt;=I44,H44,IF(C44=0,"",F44))</f>
        <v/>
      </c>
      <c r="E44" s="47">
        <v>2.65</v>
      </c>
      <c r="F44" s="47">
        <v>2.2000000000000002</v>
      </c>
      <c r="G44" s="48">
        <v>12</v>
      </c>
      <c r="H44" s="47">
        <v>2</v>
      </c>
      <c r="I44" s="48">
        <v>12</v>
      </c>
      <c r="J44" s="46" t="s">
        <v>307</v>
      </c>
      <c r="K44" s="48">
        <v>1</v>
      </c>
      <c r="L44" s="22" t="str">
        <f>IF(C44=0,"$ 0",(C44*D44))</f>
        <v>$ 0</v>
      </c>
      <c r="M44" s="130">
        <v>0.24528301886792447</v>
      </c>
      <c r="N44" s="23">
        <f>(C44/I44)*K44</f>
        <v>0</v>
      </c>
    </row>
    <row r="45" spans="1:14" s="1" customFormat="1" ht="19.5" customHeight="1">
      <c r="A45" s="29" t="s">
        <v>24</v>
      </c>
      <c r="B45" s="46" t="s">
        <v>277</v>
      </c>
      <c r="C45" s="31"/>
      <c r="D45" s="21" t="str">
        <f t="shared" si="1"/>
        <v/>
      </c>
      <c r="E45" s="47">
        <v>2.65</v>
      </c>
      <c r="F45" s="47">
        <v>2.2000000000000002</v>
      </c>
      <c r="G45" s="48">
        <v>12</v>
      </c>
      <c r="H45" s="47">
        <v>2</v>
      </c>
      <c r="I45" s="48">
        <v>12</v>
      </c>
      <c r="J45" s="46" t="s">
        <v>308</v>
      </c>
      <c r="K45" s="48">
        <v>1</v>
      </c>
      <c r="L45" s="22" t="str">
        <f>IF(C45=0,"$ 0",(C45*D45))</f>
        <v>$ 0</v>
      </c>
      <c r="M45" s="130">
        <v>0.24528301886792447</v>
      </c>
      <c r="N45" s="23">
        <f>(C45/I45)*K45</f>
        <v>0</v>
      </c>
    </row>
    <row r="46" spans="1:14" s="1" customFormat="1" ht="19.5" customHeight="1">
      <c r="A46" s="29" t="s">
        <v>24</v>
      </c>
      <c r="B46" s="46" t="s">
        <v>278</v>
      </c>
      <c r="C46" s="31"/>
      <c r="D46" s="21" t="str">
        <f t="shared" si="0"/>
        <v/>
      </c>
      <c r="E46" s="47">
        <v>3.65</v>
      </c>
      <c r="F46" s="47">
        <v>3.05</v>
      </c>
      <c r="G46" s="48">
        <v>12</v>
      </c>
      <c r="H46" s="47">
        <v>2.75</v>
      </c>
      <c r="I46" s="48">
        <v>12</v>
      </c>
      <c r="J46" s="46" t="s">
        <v>309</v>
      </c>
      <c r="K46" s="48">
        <v>2</v>
      </c>
      <c r="L46" s="22" t="str">
        <f>IF(C46=0,"$ 0",(C46*D46))</f>
        <v>$ 0</v>
      </c>
      <c r="M46" s="130">
        <v>0.24657534246575341</v>
      </c>
      <c r="N46" s="23">
        <f>(C46/I46)*K46</f>
        <v>0</v>
      </c>
    </row>
    <row r="47" spans="1:14" s="1" customFormat="1" ht="19.5" customHeight="1">
      <c r="A47" s="29" t="s">
        <v>24</v>
      </c>
      <c r="B47" s="46" t="s">
        <v>279</v>
      </c>
      <c r="C47" s="31"/>
      <c r="D47" s="21" t="str">
        <f t="shared" si="0"/>
        <v/>
      </c>
      <c r="E47" s="47">
        <v>1.5</v>
      </c>
      <c r="F47" s="47">
        <v>1.25</v>
      </c>
      <c r="G47" s="48">
        <v>48</v>
      </c>
      <c r="H47" s="47">
        <v>1.1499999999999999</v>
      </c>
      <c r="I47" s="48">
        <v>48</v>
      </c>
      <c r="J47" s="46" t="s">
        <v>310</v>
      </c>
      <c r="K47" s="48">
        <v>4.5</v>
      </c>
      <c r="L47" s="22" t="str">
        <f>IF(C47=0,"$ 0",(C47*D47))</f>
        <v>$ 0</v>
      </c>
      <c r="M47" s="130">
        <v>0.23333333333333339</v>
      </c>
      <c r="N47" s="23">
        <f>(C47/I47)*K47</f>
        <v>0</v>
      </c>
    </row>
    <row r="48" spans="1:14" s="1" customFormat="1" ht="19.5" customHeight="1">
      <c r="A48" s="29" t="s">
        <v>24</v>
      </c>
      <c r="B48" s="46" t="s">
        <v>280</v>
      </c>
      <c r="C48" s="31"/>
      <c r="D48" s="21" t="str">
        <f t="shared" si="0"/>
        <v/>
      </c>
      <c r="E48" s="47">
        <v>4</v>
      </c>
      <c r="F48" s="47">
        <v>3.3</v>
      </c>
      <c r="G48" s="48">
        <v>12</v>
      </c>
      <c r="H48" s="47">
        <v>3</v>
      </c>
      <c r="I48" s="48">
        <v>12</v>
      </c>
      <c r="J48" s="46" t="s">
        <v>311</v>
      </c>
      <c r="K48" s="48">
        <v>2</v>
      </c>
      <c r="L48" s="22" t="str">
        <f>IF(C48=0,"$ 0",(C48*D48))</f>
        <v>$ 0</v>
      </c>
      <c r="M48" s="130">
        <v>0.25</v>
      </c>
      <c r="N48" s="23">
        <f>(C48/I48)*K48</f>
        <v>0</v>
      </c>
    </row>
    <row r="49" spans="1:14" s="1" customFormat="1" ht="19.5" customHeight="1">
      <c r="A49" s="29" t="s">
        <v>24</v>
      </c>
      <c r="B49" s="46" t="s">
        <v>281</v>
      </c>
      <c r="C49" s="31"/>
      <c r="D49" s="21" t="str">
        <f t="shared" si="0"/>
        <v/>
      </c>
      <c r="E49" s="47">
        <v>3.65</v>
      </c>
      <c r="F49" s="47">
        <v>3.05</v>
      </c>
      <c r="G49" s="48">
        <v>12</v>
      </c>
      <c r="H49" s="47">
        <v>2.75</v>
      </c>
      <c r="I49" s="48">
        <v>12</v>
      </c>
      <c r="J49" s="46" t="s">
        <v>312</v>
      </c>
      <c r="K49" s="48">
        <v>3</v>
      </c>
      <c r="L49" s="22" t="str">
        <f>IF(C49=0,"$ 0",(C49*D49))</f>
        <v>$ 0</v>
      </c>
      <c r="M49" s="130">
        <v>0.24657534246575341</v>
      </c>
      <c r="N49" s="23">
        <f>(C49/I49)*K49</f>
        <v>0</v>
      </c>
    </row>
    <row r="50" spans="1:14" s="1" customFormat="1" ht="19.5" customHeight="1">
      <c r="A50" s="29" t="s">
        <v>24</v>
      </c>
      <c r="B50" s="46" t="s">
        <v>282</v>
      </c>
      <c r="C50" s="31"/>
      <c r="D50" s="21" t="str">
        <f t="shared" si="0"/>
        <v/>
      </c>
      <c r="E50" s="47">
        <v>1.5</v>
      </c>
      <c r="F50" s="47">
        <v>1.25</v>
      </c>
      <c r="G50" s="48">
        <v>24</v>
      </c>
      <c r="H50" s="47">
        <v>1.1000000000000001</v>
      </c>
      <c r="I50" s="48">
        <v>24</v>
      </c>
      <c r="J50" s="46" t="s">
        <v>313</v>
      </c>
      <c r="K50" s="48">
        <v>1</v>
      </c>
      <c r="L50" s="22" t="str">
        <f>IF(C50=0,"$ 0",(C50*D50))</f>
        <v>$ 0</v>
      </c>
      <c r="M50" s="130">
        <v>0.26666666666666661</v>
      </c>
      <c r="N50" s="23">
        <f>(C50/I50)*K50</f>
        <v>0</v>
      </c>
    </row>
    <row r="51" spans="1:14" s="1" customFormat="1" ht="19.5" customHeight="1">
      <c r="A51" s="29" t="s">
        <v>24</v>
      </c>
      <c r="B51" s="46" t="s">
        <v>283</v>
      </c>
      <c r="C51" s="31"/>
      <c r="D51" s="21" t="str">
        <f t="shared" ref="D51:D52" si="2">IF(C51&gt;=I51,H51,IF(C51=0,"",F51))</f>
        <v/>
      </c>
      <c r="E51" s="47">
        <v>1.5</v>
      </c>
      <c r="F51" s="47">
        <v>1.25</v>
      </c>
      <c r="G51" s="48">
        <v>24</v>
      </c>
      <c r="H51" s="47">
        <v>1.1000000000000001</v>
      </c>
      <c r="I51" s="48">
        <v>24</v>
      </c>
      <c r="J51" s="46" t="s">
        <v>314</v>
      </c>
      <c r="K51" s="48">
        <v>1</v>
      </c>
      <c r="L51" s="22" t="str">
        <f>IF(C51=0,"$ 0",(C51*D51))</f>
        <v>$ 0</v>
      </c>
      <c r="M51" s="130">
        <v>0.26666666666666661</v>
      </c>
      <c r="N51" s="23">
        <f>(C51/I51)*K51</f>
        <v>0</v>
      </c>
    </row>
    <row r="52" spans="1:14" s="1" customFormat="1" ht="19.5" customHeight="1">
      <c r="A52" s="29" t="s">
        <v>24</v>
      </c>
      <c r="B52" s="46" t="s">
        <v>284</v>
      </c>
      <c r="C52" s="31"/>
      <c r="D52" s="21" t="str">
        <f t="shared" si="2"/>
        <v/>
      </c>
      <c r="E52" s="47">
        <v>1.5</v>
      </c>
      <c r="F52" s="47">
        <v>1.25</v>
      </c>
      <c r="G52" s="48">
        <v>24</v>
      </c>
      <c r="H52" s="47">
        <v>1.1000000000000001</v>
      </c>
      <c r="I52" s="48">
        <v>24</v>
      </c>
      <c r="J52" s="46" t="s">
        <v>315</v>
      </c>
      <c r="K52" s="48">
        <v>1</v>
      </c>
      <c r="L52" s="22" t="str">
        <f>IF(C52=0,"$ 0",(C52*D52))</f>
        <v>$ 0</v>
      </c>
      <c r="M52" s="130">
        <v>0.26666666666666661</v>
      </c>
      <c r="N52" s="23">
        <f>(C52/I52)*K52</f>
        <v>0</v>
      </c>
    </row>
    <row r="53" spans="1:14" s="1" customFormat="1" ht="19.5" customHeight="1">
      <c r="A53" s="29" t="s">
        <v>24</v>
      </c>
      <c r="B53" s="46" t="s">
        <v>285</v>
      </c>
      <c r="C53" s="31"/>
      <c r="D53" s="21" t="str">
        <f t="shared" si="0"/>
        <v/>
      </c>
      <c r="E53" s="47">
        <v>3</v>
      </c>
      <c r="F53" s="47">
        <v>2.5</v>
      </c>
      <c r="G53" s="48">
        <v>12</v>
      </c>
      <c r="H53" s="47">
        <v>2.25</v>
      </c>
      <c r="I53" s="48">
        <v>48</v>
      </c>
      <c r="J53" s="46" t="s">
        <v>308</v>
      </c>
      <c r="K53" s="48">
        <v>4</v>
      </c>
      <c r="L53" s="22" t="str">
        <f>IF(C53=0,"$ 0",(C53*D53))</f>
        <v>$ 0</v>
      </c>
      <c r="M53" s="130">
        <v>0.25</v>
      </c>
      <c r="N53" s="23">
        <f>(C53/I53)*K53</f>
        <v>0</v>
      </c>
    </row>
    <row r="54" spans="1:14" s="1" customFormat="1" ht="19.5" customHeight="1">
      <c r="A54" s="29" t="s">
        <v>24</v>
      </c>
      <c r="B54" s="46" t="s">
        <v>286</v>
      </c>
      <c r="C54" s="31"/>
      <c r="D54" s="21" t="str">
        <f t="shared" si="0"/>
        <v/>
      </c>
      <c r="E54" s="47">
        <v>3</v>
      </c>
      <c r="F54" s="47">
        <v>2.5</v>
      </c>
      <c r="G54" s="48">
        <v>12</v>
      </c>
      <c r="H54" s="47">
        <v>2.25</v>
      </c>
      <c r="I54" s="48">
        <v>12</v>
      </c>
      <c r="J54" s="46" t="s">
        <v>316</v>
      </c>
      <c r="K54" s="48">
        <v>1</v>
      </c>
      <c r="L54" s="22" t="str">
        <f>IF(C54=0,"$ 0",(C54*D54))</f>
        <v>$ 0</v>
      </c>
      <c r="M54" s="130">
        <v>0.25</v>
      </c>
      <c r="N54" s="23">
        <f>(C54/I54)*K54</f>
        <v>0</v>
      </c>
    </row>
    <row r="55" spans="1:14" s="1" customFormat="1" ht="19.5" customHeight="1">
      <c r="A55" s="29" t="s">
        <v>24</v>
      </c>
      <c r="B55" s="46" t="s">
        <v>287</v>
      </c>
      <c r="C55" s="31"/>
      <c r="D55" s="21" t="str">
        <f t="shared" si="0"/>
        <v/>
      </c>
      <c r="E55" s="47">
        <v>3</v>
      </c>
      <c r="F55" s="47">
        <v>2.5</v>
      </c>
      <c r="G55" s="48">
        <v>12</v>
      </c>
      <c r="H55" s="47">
        <v>2.25</v>
      </c>
      <c r="I55" s="48">
        <v>12</v>
      </c>
      <c r="J55" s="46" t="s">
        <v>317</v>
      </c>
      <c r="K55" s="48">
        <v>1</v>
      </c>
      <c r="L55" s="22" t="str">
        <f>IF(C55=0,"$ 0",(C55*D55))</f>
        <v>$ 0</v>
      </c>
      <c r="M55" s="130">
        <v>0.25</v>
      </c>
      <c r="N55" s="23">
        <f>(C55/I55)*K55</f>
        <v>0</v>
      </c>
    </row>
    <row r="56" spans="1:14" s="1" customFormat="1" ht="19.5" customHeight="1">
      <c r="A56" s="29" t="s">
        <v>24</v>
      </c>
      <c r="B56" s="46" t="s">
        <v>288</v>
      </c>
      <c r="C56" s="31"/>
      <c r="D56" s="21" t="str">
        <f t="shared" si="0"/>
        <v/>
      </c>
      <c r="E56" s="47">
        <v>3.3</v>
      </c>
      <c r="F56" s="47">
        <v>2.75</v>
      </c>
      <c r="G56" s="48">
        <v>12</v>
      </c>
      <c r="H56" s="47">
        <v>2.5</v>
      </c>
      <c r="I56" s="48">
        <v>12</v>
      </c>
      <c r="J56" s="46" t="s">
        <v>318</v>
      </c>
      <c r="K56" s="48">
        <v>1.5</v>
      </c>
      <c r="L56" s="22" t="str">
        <f>IF(C56=0,"$ 0",(C56*D56))</f>
        <v>$ 0</v>
      </c>
      <c r="M56" s="130">
        <v>0.24242424242424243</v>
      </c>
      <c r="N56" s="23">
        <f>(C56/I56)*K56</f>
        <v>0</v>
      </c>
    </row>
    <row r="57" spans="1:14" s="1" customFormat="1" ht="19.5" customHeight="1">
      <c r="A57" s="29" t="s">
        <v>24</v>
      </c>
      <c r="B57" s="46" t="s">
        <v>289</v>
      </c>
      <c r="C57" s="31"/>
      <c r="D57" s="21" t="str">
        <f t="shared" si="0"/>
        <v/>
      </c>
      <c r="E57" s="47">
        <v>4.3499999999999996</v>
      </c>
      <c r="F57" s="47">
        <v>3.6</v>
      </c>
      <c r="G57" s="48">
        <v>12</v>
      </c>
      <c r="H57" s="47">
        <v>3.25</v>
      </c>
      <c r="I57" s="48">
        <v>12</v>
      </c>
      <c r="J57" s="46" t="s">
        <v>319</v>
      </c>
      <c r="K57" s="48">
        <v>2</v>
      </c>
      <c r="L57" s="22" t="str">
        <f>IF(C57=0,"$ 0",(C57*D57))</f>
        <v>$ 0</v>
      </c>
      <c r="M57" s="130">
        <v>0.25287356321839072</v>
      </c>
      <c r="N57" s="23">
        <f>(C57/I57)*K57</f>
        <v>0</v>
      </c>
    </row>
    <row r="58" spans="1:14" s="1" customFormat="1" ht="19.5" customHeight="1">
      <c r="A58" s="29" t="s">
        <v>24</v>
      </c>
      <c r="B58" s="46" t="s">
        <v>290</v>
      </c>
      <c r="C58" s="31"/>
      <c r="D58" s="21" t="str">
        <f t="shared" ref="D58:D59" si="3">IF(C58&gt;=I58,H58,IF(C58=0,"",F58))</f>
        <v/>
      </c>
      <c r="E58" s="47">
        <v>4.3499999999999996</v>
      </c>
      <c r="F58" s="47">
        <v>3.6</v>
      </c>
      <c r="G58" s="48">
        <v>12</v>
      </c>
      <c r="H58" s="47">
        <v>3.25</v>
      </c>
      <c r="I58" s="48">
        <v>12</v>
      </c>
      <c r="J58" s="46" t="s">
        <v>320</v>
      </c>
      <c r="K58" s="48">
        <v>2</v>
      </c>
      <c r="L58" s="22" t="str">
        <f>IF(C58=0,"$ 0",(C58*D58))</f>
        <v>$ 0</v>
      </c>
      <c r="M58" s="130">
        <v>0.25287356321839072</v>
      </c>
      <c r="N58" s="23">
        <f>(C58/I58)*K58</f>
        <v>0</v>
      </c>
    </row>
    <row r="59" spans="1:14" s="1" customFormat="1" ht="19.5" customHeight="1">
      <c r="A59" s="29" t="s">
        <v>24</v>
      </c>
      <c r="B59" s="46" t="s">
        <v>291</v>
      </c>
      <c r="C59" s="31"/>
      <c r="D59" s="21" t="str">
        <f t="shared" si="3"/>
        <v/>
      </c>
      <c r="E59" s="47">
        <v>4.3499999999999996</v>
      </c>
      <c r="F59" s="47">
        <v>3.6</v>
      </c>
      <c r="G59" s="48">
        <v>12</v>
      </c>
      <c r="H59" s="47">
        <v>3.25</v>
      </c>
      <c r="I59" s="48">
        <v>12</v>
      </c>
      <c r="J59" s="46" t="s">
        <v>321</v>
      </c>
      <c r="K59" s="48">
        <v>2</v>
      </c>
      <c r="L59" s="22" t="str">
        <f>IF(C59=0,"$ 0",(C59*D59))</f>
        <v>$ 0</v>
      </c>
      <c r="M59" s="130">
        <v>0.25287356321839072</v>
      </c>
      <c r="N59" s="23">
        <f>(C59/I59)*K59</f>
        <v>0</v>
      </c>
    </row>
    <row r="60" spans="1:14" s="1" customFormat="1" ht="19.5" customHeight="1">
      <c r="A60" s="29" t="s">
        <v>24</v>
      </c>
      <c r="B60" s="46" t="s">
        <v>292</v>
      </c>
      <c r="C60" s="31"/>
      <c r="D60" s="21" t="str">
        <f t="shared" si="0"/>
        <v/>
      </c>
      <c r="E60" s="47">
        <v>3.25</v>
      </c>
      <c r="F60" s="47">
        <v>2.75</v>
      </c>
      <c r="G60" s="48">
        <v>12</v>
      </c>
      <c r="H60" s="47">
        <v>2.5</v>
      </c>
      <c r="I60" s="48">
        <v>12</v>
      </c>
      <c r="J60" s="46" t="s">
        <v>322</v>
      </c>
      <c r="K60" s="48">
        <v>2</v>
      </c>
      <c r="L60" s="22" t="str">
        <f>IF(C60=0,"$ 0",(C60*D60))</f>
        <v>$ 0</v>
      </c>
      <c r="M60" s="130">
        <v>0.23076923076923073</v>
      </c>
      <c r="N60" s="23">
        <f>(C60/I60)*K60</f>
        <v>0</v>
      </c>
    </row>
    <row r="61" spans="1:14" s="1" customFormat="1" ht="19.5" customHeight="1">
      <c r="A61" s="29" t="s">
        <v>24</v>
      </c>
      <c r="B61" s="46" t="s">
        <v>293</v>
      </c>
      <c r="C61" s="31"/>
      <c r="D61" s="21" t="str">
        <f t="shared" si="0"/>
        <v/>
      </c>
      <c r="E61" s="47">
        <v>4.3499999999999996</v>
      </c>
      <c r="F61" s="47">
        <v>3.6</v>
      </c>
      <c r="G61" s="48">
        <v>12</v>
      </c>
      <c r="H61" s="47">
        <v>3.25</v>
      </c>
      <c r="I61" s="48">
        <v>12</v>
      </c>
      <c r="J61" s="46" t="s">
        <v>323</v>
      </c>
      <c r="K61" s="48">
        <v>2.25</v>
      </c>
      <c r="L61" s="22" t="str">
        <f>IF(C61=0,"$ 0",(C61*D61))</f>
        <v>$ 0</v>
      </c>
      <c r="M61" s="130">
        <v>0.25287356321839072</v>
      </c>
      <c r="N61" s="23">
        <f>(C61/I61)*K61</f>
        <v>0</v>
      </c>
    </row>
    <row r="62" spans="1:14" s="1" customFormat="1" ht="19.5" customHeight="1">
      <c r="A62" s="29" t="s">
        <v>24</v>
      </c>
      <c r="B62" s="46" t="s">
        <v>294</v>
      </c>
      <c r="C62" s="31"/>
      <c r="D62" s="21" t="str">
        <f t="shared" si="0"/>
        <v/>
      </c>
      <c r="E62" s="47">
        <v>4.3499999999999996</v>
      </c>
      <c r="F62" s="47">
        <v>3.6</v>
      </c>
      <c r="G62" s="48">
        <v>12</v>
      </c>
      <c r="H62" s="47">
        <v>3.25</v>
      </c>
      <c r="I62" s="48">
        <v>12</v>
      </c>
      <c r="J62" s="46" t="s">
        <v>324</v>
      </c>
      <c r="K62" s="48">
        <v>2.25</v>
      </c>
      <c r="L62" s="22" t="str">
        <f>IF(C62=0,"$ 0",(C62*D62))</f>
        <v>$ 0</v>
      </c>
      <c r="M62" s="130">
        <v>0.25287356321839072</v>
      </c>
      <c r="N62" s="23">
        <f>(C62/I62)*K62</f>
        <v>0</v>
      </c>
    </row>
    <row r="63" spans="1:14" s="1" customFormat="1" ht="19.5" customHeight="1">
      <c r="A63" s="29" t="s">
        <v>24</v>
      </c>
      <c r="B63" s="46" t="s">
        <v>295</v>
      </c>
      <c r="C63" s="31"/>
      <c r="D63" s="21" t="str">
        <f t="shared" si="0"/>
        <v/>
      </c>
      <c r="E63" s="47">
        <v>4.3499999999999996</v>
      </c>
      <c r="F63" s="47">
        <v>3.6</v>
      </c>
      <c r="G63" s="48">
        <v>12</v>
      </c>
      <c r="H63" s="47">
        <v>3.25</v>
      </c>
      <c r="I63" s="48">
        <v>12</v>
      </c>
      <c r="J63" s="46" t="s">
        <v>325</v>
      </c>
      <c r="K63" s="48">
        <v>2.25</v>
      </c>
      <c r="L63" s="22" t="str">
        <f>IF(C63=0,"$ 0",(C63*D63))</f>
        <v>$ 0</v>
      </c>
      <c r="M63" s="130">
        <v>0.25287356321839072</v>
      </c>
      <c r="N63" s="23">
        <f>(C63/I63)*K63</f>
        <v>0</v>
      </c>
    </row>
    <row r="64" spans="1:14" s="1" customFormat="1" ht="19.5" customHeight="1">
      <c r="A64" s="29" t="s">
        <v>24</v>
      </c>
      <c r="B64" s="46" t="s">
        <v>51</v>
      </c>
      <c r="C64" s="31"/>
      <c r="D64" s="21" t="str">
        <f t="shared" si="0"/>
        <v/>
      </c>
      <c r="E64" s="47">
        <v>3.5</v>
      </c>
      <c r="F64" s="47">
        <v>3</v>
      </c>
      <c r="G64" s="48">
        <v>12</v>
      </c>
      <c r="H64" s="47">
        <v>2.75</v>
      </c>
      <c r="I64" s="48">
        <v>12</v>
      </c>
      <c r="J64" s="46" t="s">
        <v>122</v>
      </c>
      <c r="K64" s="48">
        <v>1.5</v>
      </c>
      <c r="L64" s="22" t="str">
        <f>IF(C64=0,"$ 0",(C64*D64))</f>
        <v>$ 0</v>
      </c>
      <c r="M64" s="130">
        <v>0.2142857142857143</v>
      </c>
      <c r="N64" s="23">
        <f>(C64/I64)*K64</f>
        <v>0</v>
      </c>
    </row>
    <row r="65" spans="1:14" s="1" customFormat="1" ht="19.5" customHeight="1">
      <c r="A65" s="29" t="s">
        <v>24</v>
      </c>
      <c r="B65" s="46" t="s">
        <v>52</v>
      </c>
      <c r="C65" s="31"/>
      <c r="D65" s="21" t="str">
        <f t="shared" si="0"/>
        <v/>
      </c>
      <c r="E65" s="47">
        <v>3.5</v>
      </c>
      <c r="F65" s="47">
        <v>3</v>
      </c>
      <c r="G65" s="48">
        <v>12</v>
      </c>
      <c r="H65" s="47">
        <v>2.75</v>
      </c>
      <c r="I65" s="48">
        <v>12</v>
      </c>
      <c r="J65" s="46" t="s">
        <v>123</v>
      </c>
      <c r="K65" s="48">
        <v>1.5</v>
      </c>
      <c r="L65" s="22" t="str">
        <f>IF(C65=0,"$ 0",(C65*D65))</f>
        <v>$ 0</v>
      </c>
      <c r="M65" s="130">
        <v>0.2142857142857143</v>
      </c>
      <c r="N65" s="23">
        <f>(C65/I65)*K65</f>
        <v>0</v>
      </c>
    </row>
    <row r="66" spans="1:14" s="1" customFormat="1" ht="19.5" customHeight="1">
      <c r="A66" s="29" t="s">
        <v>24</v>
      </c>
      <c r="B66" s="46" t="s">
        <v>53</v>
      </c>
      <c r="C66" s="31"/>
      <c r="D66" s="21" t="str">
        <f t="shared" si="0"/>
        <v/>
      </c>
      <c r="E66" s="47">
        <v>3.5</v>
      </c>
      <c r="F66" s="47">
        <v>3</v>
      </c>
      <c r="G66" s="48">
        <v>12</v>
      </c>
      <c r="H66" s="47">
        <v>2.75</v>
      </c>
      <c r="I66" s="48">
        <v>12</v>
      </c>
      <c r="J66" s="46" t="s">
        <v>124</v>
      </c>
      <c r="K66" s="48">
        <v>1.6</v>
      </c>
      <c r="L66" s="22" t="str">
        <f>IF(C66=0,"$ 0",(C66*D66))</f>
        <v>$ 0</v>
      </c>
      <c r="M66" s="130">
        <v>0.2142857142857143</v>
      </c>
      <c r="N66" s="23">
        <f>(C66/I66)*K66</f>
        <v>0</v>
      </c>
    </row>
    <row r="67" spans="1:14" s="1" customFormat="1" ht="19.5" customHeight="1">
      <c r="A67" s="29" t="s">
        <v>24</v>
      </c>
      <c r="B67" s="46" t="s">
        <v>54</v>
      </c>
      <c r="C67" s="31"/>
      <c r="D67" s="21" t="str">
        <f t="shared" si="0"/>
        <v/>
      </c>
      <c r="E67" s="47">
        <v>3.5</v>
      </c>
      <c r="F67" s="47">
        <v>3</v>
      </c>
      <c r="G67" s="48">
        <v>12</v>
      </c>
      <c r="H67" s="47">
        <v>2.75</v>
      </c>
      <c r="I67" s="48">
        <v>12</v>
      </c>
      <c r="J67" s="46" t="s">
        <v>125</v>
      </c>
      <c r="K67" s="48">
        <v>1.6</v>
      </c>
      <c r="L67" s="22" t="str">
        <f>IF(C67=0,"$ 0",(C67*D67))</f>
        <v>$ 0</v>
      </c>
      <c r="M67" s="130">
        <v>0.2142857142857143</v>
      </c>
      <c r="N67" s="23">
        <f>(C67/I67)*K67</f>
        <v>0</v>
      </c>
    </row>
    <row r="68" spans="1:14" s="1" customFormat="1" ht="19.5" customHeight="1">
      <c r="A68" s="29" t="s">
        <v>24</v>
      </c>
      <c r="B68" s="46" t="s">
        <v>55</v>
      </c>
      <c r="C68" s="31"/>
      <c r="D68" s="21" t="str">
        <f t="shared" si="0"/>
        <v/>
      </c>
      <c r="E68" s="47">
        <v>3.3</v>
      </c>
      <c r="F68" s="47">
        <v>2.75</v>
      </c>
      <c r="G68" s="48">
        <v>12</v>
      </c>
      <c r="H68" s="47">
        <v>2.5</v>
      </c>
      <c r="I68" s="48">
        <v>12</v>
      </c>
      <c r="J68" s="46" t="s">
        <v>126</v>
      </c>
      <c r="K68" s="48">
        <v>1.6</v>
      </c>
      <c r="L68" s="22" t="str">
        <f>IF(C68=0,"$ 0",(C68*D68))</f>
        <v>$ 0</v>
      </c>
      <c r="M68" s="130">
        <v>0.24242424242424243</v>
      </c>
      <c r="N68" s="23">
        <f>(C68/I68)*K68</f>
        <v>0</v>
      </c>
    </row>
    <row r="69" spans="1:14" s="1" customFormat="1" ht="19.5" customHeight="1">
      <c r="A69" s="29" t="s">
        <v>24</v>
      </c>
      <c r="B69" s="46" t="s">
        <v>56</v>
      </c>
      <c r="C69" s="31"/>
      <c r="D69" s="21" t="str">
        <f t="shared" si="0"/>
        <v/>
      </c>
      <c r="E69" s="47">
        <v>6</v>
      </c>
      <c r="F69" s="47">
        <v>5.5</v>
      </c>
      <c r="G69" s="48">
        <v>12</v>
      </c>
      <c r="H69" s="47">
        <v>5</v>
      </c>
      <c r="I69" s="48">
        <v>12</v>
      </c>
      <c r="J69" s="46" t="s">
        <v>127</v>
      </c>
      <c r="K69" s="48">
        <v>5.85</v>
      </c>
      <c r="L69" s="22" t="str">
        <f>IF(C69=0,"$ 0",(C69*D69))</f>
        <v>$ 0</v>
      </c>
      <c r="M69" s="130">
        <v>0.16666666666666663</v>
      </c>
      <c r="N69" s="23">
        <f>(C69/I69)*K69</f>
        <v>0</v>
      </c>
    </row>
    <row r="70" spans="1:14" s="1" customFormat="1" ht="19.5" customHeight="1">
      <c r="A70" s="29" t="s">
        <v>24</v>
      </c>
      <c r="B70" s="46" t="s">
        <v>58</v>
      </c>
      <c r="C70" s="31"/>
      <c r="D70" s="21" t="str">
        <f t="shared" si="0"/>
        <v/>
      </c>
      <c r="E70" s="47">
        <v>4.6500000000000004</v>
      </c>
      <c r="F70" s="47">
        <v>3.85</v>
      </c>
      <c r="G70" s="48">
        <v>12</v>
      </c>
      <c r="H70" s="47">
        <v>3.5</v>
      </c>
      <c r="I70" s="48">
        <v>12</v>
      </c>
      <c r="J70" s="46" t="s">
        <v>129</v>
      </c>
      <c r="K70" s="48">
        <v>2.25</v>
      </c>
      <c r="L70" s="22" t="str">
        <f>IF(C70=0,"$ 0",(C70*D70))</f>
        <v>$ 0</v>
      </c>
      <c r="M70" s="130">
        <v>0.24731182795698925</v>
      </c>
      <c r="N70" s="23">
        <f>(C70/I70)*K70</f>
        <v>0</v>
      </c>
    </row>
    <row r="71" spans="1:14" s="1" customFormat="1" ht="19.5" customHeight="1">
      <c r="A71" s="29" t="s">
        <v>24</v>
      </c>
      <c r="B71" s="46" t="s">
        <v>59</v>
      </c>
      <c r="C71" s="31"/>
      <c r="D71" s="21" t="str">
        <f t="shared" si="0"/>
        <v/>
      </c>
      <c r="E71" s="47">
        <v>4.6500000000000004</v>
      </c>
      <c r="F71" s="47">
        <v>3.85</v>
      </c>
      <c r="G71" s="48">
        <v>12</v>
      </c>
      <c r="H71" s="47">
        <v>3.5</v>
      </c>
      <c r="I71" s="48">
        <v>12</v>
      </c>
      <c r="J71" s="46" t="s">
        <v>130</v>
      </c>
      <c r="K71" s="48">
        <v>2.2000000000000002</v>
      </c>
      <c r="L71" s="22" t="str">
        <f>IF(C71=0,"$ 0",(C71*D71))</f>
        <v>$ 0</v>
      </c>
      <c r="M71" s="130">
        <v>0.24731182795698925</v>
      </c>
      <c r="N71" s="23">
        <f>(C71/I71)*K71</f>
        <v>0</v>
      </c>
    </row>
    <row r="72" spans="1:14" s="1" customFormat="1" ht="19.5" customHeight="1">
      <c r="A72" s="29" t="s">
        <v>24</v>
      </c>
      <c r="B72" s="46" t="s">
        <v>60</v>
      </c>
      <c r="C72" s="31"/>
      <c r="D72" s="21" t="str">
        <f t="shared" si="0"/>
        <v/>
      </c>
      <c r="E72" s="47">
        <v>4.6500000000000004</v>
      </c>
      <c r="F72" s="47">
        <v>3.85</v>
      </c>
      <c r="G72" s="48">
        <v>12</v>
      </c>
      <c r="H72" s="47">
        <v>3.5</v>
      </c>
      <c r="I72" s="48">
        <v>12</v>
      </c>
      <c r="J72" s="46" t="s">
        <v>131</v>
      </c>
      <c r="K72" s="48">
        <v>2.15</v>
      </c>
      <c r="L72" s="22" t="str">
        <f>IF(C72=0,"$ 0",(C72*D72))</f>
        <v>$ 0</v>
      </c>
      <c r="M72" s="130">
        <v>0.24731182795698925</v>
      </c>
      <c r="N72" s="23">
        <f>(C72/I72)*K72</f>
        <v>0</v>
      </c>
    </row>
    <row r="73" spans="1:14" s="1" customFormat="1" ht="19.5" customHeight="1">
      <c r="A73" s="29" t="s">
        <v>24</v>
      </c>
      <c r="B73" s="46" t="s">
        <v>296</v>
      </c>
      <c r="C73" s="31"/>
      <c r="D73" s="21" t="str">
        <f t="shared" si="0"/>
        <v/>
      </c>
      <c r="E73" s="47">
        <v>3</v>
      </c>
      <c r="F73" s="47">
        <v>2.25</v>
      </c>
      <c r="G73" s="48">
        <v>24</v>
      </c>
      <c r="H73" s="47">
        <v>2</v>
      </c>
      <c r="I73" s="48">
        <v>48</v>
      </c>
      <c r="J73" s="46" t="s">
        <v>326</v>
      </c>
      <c r="K73" s="48">
        <v>6.15</v>
      </c>
      <c r="L73" s="22" t="str">
        <f>IF(C73=0,"$ 0",(C73*D73))</f>
        <v>$ 0</v>
      </c>
      <c r="M73" s="130">
        <v>0.33333333333333337</v>
      </c>
      <c r="N73" s="23">
        <f>(C73/I73)*K73</f>
        <v>0</v>
      </c>
    </row>
    <row r="74" spans="1:14" s="1" customFormat="1" ht="19.5" customHeight="1">
      <c r="A74" s="29" t="s">
        <v>24</v>
      </c>
      <c r="B74" s="46" t="s">
        <v>297</v>
      </c>
      <c r="C74" s="31"/>
      <c r="D74" s="21" t="str">
        <f t="shared" si="0"/>
        <v/>
      </c>
      <c r="E74" s="47">
        <v>1.65</v>
      </c>
      <c r="F74" s="47">
        <v>1.35</v>
      </c>
      <c r="G74" s="48">
        <v>12</v>
      </c>
      <c r="H74" s="47">
        <v>1.2</v>
      </c>
      <c r="I74" s="48">
        <v>48</v>
      </c>
      <c r="J74" s="46" t="s">
        <v>327</v>
      </c>
      <c r="K74" s="48">
        <v>6</v>
      </c>
      <c r="L74" s="22" t="str">
        <f>IF(C74=0,"$ 0",(C74*D74))</f>
        <v>$ 0</v>
      </c>
      <c r="M74" s="130">
        <v>0.27272727272727271</v>
      </c>
      <c r="N74" s="23">
        <f>(C74/I74)*K74</f>
        <v>0</v>
      </c>
    </row>
    <row r="75" spans="1:14" s="1" customFormat="1" ht="19.5" customHeight="1">
      <c r="A75" s="29" t="s">
        <v>24</v>
      </c>
      <c r="B75" s="46" t="s">
        <v>61</v>
      </c>
      <c r="C75" s="31"/>
      <c r="D75" s="21" t="str">
        <f t="shared" si="0"/>
        <v/>
      </c>
      <c r="E75" s="47">
        <v>3</v>
      </c>
      <c r="F75" s="47">
        <v>2.25</v>
      </c>
      <c r="G75" s="48">
        <v>12</v>
      </c>
      <c r="H75" s="47">
        <v>2</v>
      </c>
      <c r="I75" s="48">
        <v>12</v>
      </c>
      <c r="J75" s="46" t="s">
        <v>132</v>
      </c>
      <c r="K75" s="48">
        <v>1.5</v>
      </c>
      <c r="L75" s="22" t="str">
        <f>IF(C75=0,"$ 0",(C75*D75))</f>
        <v>$ 0</v>
      </c>
      <c r="M75" s="130">
        <v>0.33333333333333337</v>
      </c>
      <c r="N75" s="23">
        <f>(C75/I75)*K75</f>
        <v>0</v>
      </c>
    </row>
    <row r="76" spans="1:14" s="1" customFormat="1" ht="19.5" customHeight="1">
      <c r="A76" s="29" t="s">
        <v>24</v>
      </c>
      <c r="B76" s="46" t="s">
        <v>62</v>
      </c>
      <c r="C76" s="31"/>
      <c r="D76" s="21" t="str">
        <f t="shared" si="0"/>
        <v/>
      </c>
      <c r="E76" s="47">
        <v>3</v>
      </c>
      <c r="F76" s="47">
        <v>2.25</v>
      </c>
      <c r="G76" s="48">
        <v>12</v>
      </c>
      <c r="H76" s="47">
        <v>2</v>
      </c>
      <c r="I76" s="48">
        <v>12</v>
      </c>
      <c r="J76" s="46" t="s">
        <v>133</v>
      </c>
      <c r="K76" s="48">
        <v>1.6</v>
      </c>
      <c r="L76" s="22" t="str">
        <f>IF(C76=0,"$ 0",(C76*D76))</f>
        <v>$ 0</v>
      </c>
      <c r="M76" s="130">
        <v>0.33333333333333337</v>
      </c>
      <c r="N76" s="23">
        <f>(C76/I76)*K76</f>
        <v>0</v>
      </c>
    </row>
    <row r="77" spans="1:14" s="1" customFormat="1" ht="19.5" customHeight="1">
      <c r="A77" s="29" t="s">
        <v>24</v>
      </c>
      <c r="B77" s="46" t="s">
        <v>63</v>
      </c>
      <c r="C77" s="31"/>
      <c r="D77" s="21" t="str">
        <f t="shared" si="0"/>
        <v/>
      </c>
      <c r="E77" s="47">
        <v>3</v>
      </c>
      <c r="F77" s="47">
        <v>2.25</v>
      </c>
      <c r="G77" s="48">
        <v>12</v>
      </c>
      <c r="H77" s="47">
        <v>2</v>
      </c>
      <c r="I77" s="48">
        <v>12</v>
      </c>
      <c r="J77" s="46" t="s">
        <v>134</v>
      </c>
      <c r="K77" s="48">
        <v>2.25</v>
      </c>
      <c r="L77" s="22" t="str">
        <f>IF(C77=0,"$ 0",(C77*D77))</f>
        <v>$ 0</v>
      </c>
      <c r="M77" s="130">
        <v>0.33333333333333337</v>
      </c>
      <c r="N77" s="23">
        <f>(C77/I77)*K77</f>
        <v>0</v>
      </c>
    </row>
    <row r="78" spans="1:14" s="1" customFormat="1" ht="19.5" customHeight="1">
      <c r="A78" s="29" t="s">
        <v>24</v>
      </c>
      <c r="B78" s="46" t="s">
        <v>64</v>
      </c>
      <c r="C78" s="31"/>
      <c r="D78" s="21" t="str">
        <f t="shared" si="0"/>
        <v/>
      </c>
      <c r="E78" s="47">
        <v>3</v>
      </c>
      <c r="F78" s="47">
        <v>2.25</v>
      </c>
      <c r="G78" s="48">
        <v>12</v>
      </c>
      <c r="H78" s="47">
        <v>2</v>
      </c>
      <c r="I78" s="48">
        <v>12</v>
      </c>
      <c r="J78" s="46" t="s">
        <v>135</v>
      </c>
      <c r="K78" s="48">
        <v>1.5</v>
      </c>
      <c r="L78" s="22" t="str">
        <f>IF(C78=0,"$ 0",(C78*D78))</f>
        <v>$ 0</v>
      </c>
      <c r="M78" s="130">
        <v>0.33333333333333337</v>
      </c>
      <c r="N78" s="23">
        <f>(C78/I78)*K78</f>
        <v>0</v>
      </c>
    </row>
    <row r="79" spans="1:14" s="1" customFormat="1" ht="19.5" customHeight="1">
      <c r="A79" s="29" t="s">
        <v>24</v>
      </c>
      <c r="B79" s="46" t="s">
        <v>65</v>
      </c>
      <c r="C79" s="31"/>
      <c r="D79" s="21" t="str">
        <f t="shared" si="0"/>
        <v/>
      </c>
      <c r="E79" s="47">
        <v>3.3</v>
      </c>
      <c r="F79" s="47">
        <v>2.75</v>
      </c>
      <c r="G79" s="48">
        <v>12</v>
      </c>
      <c r="H79" s="47">
        <v>2.5</v>
      </c>
      <c r="I79" s="48">
        <v>12</v>
      </c>
      <c r="J79" s="46" t="s">
        <v>136</v>
      </c>
      <c r="K79" s="48">
        <v>3.6</v>
      </c>
      <c r="L79" s="22" t="str">
        <f>IF(C79=0,"$ 0",(C79*D79))</f>
        <v>$ 0</v>
      </c>
      <c r="M79" s="130">
        <v>0.24242424242424243</v>
      </c>
      <c r="N79" s="23">
        <f>(C79/I79)*K79</f>
        <v>0</v>
      </c>
    </row>
    <row r="80" spans="1:14" s="1" customFormat="1" ht="19.5" customHeight="1">
      <c r="A80" s="29" t="s">
        <v>24</v>
      </c>
      <c r="B80" s="46" t="s">
        <v>66</v>
      </c>
      <c r="C80" s="31"/>
      <c r="D80" s="21" t="str">
        <f t="shared" si="0"/>
        <v/>
      </c>
      <c r="E80" s="47">
        <v>3.05</v>
      </c>
      <c r="F80" s="47">
        <v>2.5499999999999998</v>
      </c>
      <c r="G80" s="48">
        <v>12</v>
      </c>
      <c r="H80" s="47">
        <v>2.2999999999999998</v>
      </c>
      <c r="I80" s="48">
        <v>12</v>
      </c>
      <c r="J80" s="46" t="s">
        <v>137</v>
      </c>
      <c r="K80" s="48">
        <v>2.1</v>
      </c>
      <c r="L80" s="22" t="str">
        <f>IF(C80=0,"$ 0",(C80*D80))</f>
        <v>$ 0</v>
      </c>
      <c r="M80" s="130">
        <v>0.24590163934426235</v>
      </c>
      <c r="N80" s="23">
        <f>(C80/I80)*K80</f>
        <v>0</v>
      </c>
    </row>
    <row r="81" spans="1:14" s="1" customFormat="1" ht="19.5" customHeight="1">
      <c r="A81" s="29" t="s">
        <v>24</v>
      </c>
      <c r="B81" s="46" t="s">
        <v>67</v>
      </c>
      <c r="C81" s="31"/>
      <c r="D81" s="21" t="str">
        <f t="shared" si="0"/>
        <v/>
      </c>
      <c r="E81" s="47">
        <v>1.85</v>
      </c>
      <c r="F81" s="47">
        <v>1.5</v>
      </c>
      <c r="G81" s="48">
        <v>24</v>
      </c>
      <c r="H81" s="47">
        <v>1.4</v>
      </c>
      <c r="I81" s="48">
        <v>24</v>
      </c>
      <c r="J81" s="46" t="s">
        <v>138</v>
      </c>
      <c r="K81" s="48">
        <v>1.75</v>
      </c>
      <c r="L81" s="22" t="str">
        <f>IF(C81=0,"$ 0",(C81*D81))</f>
        <v>$ 0</v>
      </c>
      <c r="M81" s="130">
        <v>0.24324324324324331</v>
      </c>
      <c r="N81" s="23">
        <f>(C81/I81)*K81</f>
        <v>0</v>
      </c>
    </row>
    <row r="82" spans="1:14" s="1" customFormat="1" ht="19.5" customHeight="1">
      <c r="A82" s="29" t="s">
        <v>24</v>
      </c>
      <c r="B82" s="46" t="s">
        <v>68</v>
      </c>
      <c r="C82" s="31"/>
      <c r="D82" s="21" t="str">
        <f t="shared" si="0"/>
        <v/>
      </c>
      <c r="E82" s="47">
        <v>1.85</v>
      </c>
      <c r="F82" s="47">
        <v>1.5</v>
      </c>
      <c r="G82" s="48">
        <v>24</v>
      </c>
      <c r="H82" s="47">
        <v>1.4</v>
      </c>
      <c r="I82" s="48">
        <v>48</v>
      </c>
      <c r="J82" s="46" t="s">
        <v>139</v>
      </c>
      <c r="K82" s="48">
        <v>3.95</v>
      </c>
      <c r="L82" s="22" t="str">
        <f>IF(C82=0,"$ 0",(C82*D82))</f>
        <v>$ 0</v>
      </c>
      <c r="M82" s="130">
        <v>0.24324324324324331</v>
      </c>
      <c r="N82" s="23">
        <f>(C82/I82)*K82</f>
        <v>0</v>
      </c>
    </row>
    <row r="83" spans="1:14" s="1" customFormat="1" ht="19.5" customHeight="1">
      <c r="A83" s="29" t="s">
        <v>24</v>
      </c>
      <c r="B83" s="46" t="s">
        <v>69</v>
      </c>
      <c r="C83" s="31"/>
      <c r="D83" s="21" t="str">
        <f t="shared" si="0"/>
        <v/>
      </c>
      <c r="E83" s="47">
        <v>1.85</v>
      </c>
      <c r="F83" s="47">
        <v>1.5</v>
      </c>
      <c r="G83" s="48">
        <v>24</v>
      </c>
      <c r="H83" s="47">
        <v>1.4</v>
      </c>
      <c r="I83" s="48">
        <v>48</v>
      </c>
      <c r="J83" s="46" t="s">
        <v>140</v>
      </c>
      <c r="K83" s="48">
        <v>3.2</v>
      </c>
      <c r="L83" s="22" t="str">
        <f>IF(C83=0,"$ 0",(C83*D83))</f>
        <v>$ 0</v>
      </c>
      <c r="M83" s="130">
        <v>0.24324324324324331</v>
      </c>
      <c r="N83" s="23">
        <f>(C83/I83)*K83</f>
        <v>0</v>
      </c>
    </row>
    <row r="84" spans="1:14" s="1" customFormat="1" ht="19.5" customHeight="1">
      <c r="A84" s="29" t="s">
        <v>24</v>
      </c>
      <c r="B84" s="46" t="s">
        <v>70</v>
      </c>
      <c r="C84" s="31"/>
      <c r="D84" s="21" t="str">
        <f t="shared" si="0"/>
        <v/>
      </c>
      <c r="E84" s="47">
        <v>2.65</v>
      </c>
      <c r="F84" s="47">
        <v>2.2000000000000002</v>
      </c>
      <c r="G84" s="48">
        <v>12</v>
      </c>
      <c r="H84" s="47">
        <v>2</v>
      </c>
      <c r="I84" s="48">
        <v>12</v>
      </c>
      <c r="J84" s="46" t="s">
        <v>141</v>
      </c>
      <c r="K84" s="48">
        <v>1.8</v>
      </c>
      <c r="L84" s="22" t="str">
        <f>IF(C84=0,"$ 0",(C84*D84))</f>
        <v>$ 0</v>
      </c>
      <c r="M84" s="130">
        <v>0.24528301886792447</v>
      </c>
      <c r="N84" s="23">
        <f>(C84/I84)*K84</f>
        <v>0</v>
      </c>
    </row>
    <row r="85" spans="1:14" s="1" customFormat="1" ht="19.5" customHeight="1">
      <c r="A85" s="29" t="s">
        <v>24</v>
      </c>
      <c r="B85" s="46" t="s">
        <v>71</v>
      </c>
      <c r="C85" s="31"/>
      <c r="D85" s="21" t="str">
        <f t="shared" si="0"/>
        <v/>
      </c>
      <c r="E85" s="47">
        <v>2.65</v>
      </c>
      <c r="F85" s="47">
        <v>2.2000000000000002</v>
      </c>
      <c r="G85" s="48">
        <v>12</v>
      </c>
      <c r="H85" s="47">
        <v>2</v>
      </c>
      <c r="I85" s="48">
        <v>12</v>
      </c>
      <c r="J85" s="46" t="s">
        <v>142</v>
      </c>
      <c r="K85" s="48">
        <v>1.75</v>
      </c>
      <c r="L85" s="22" t="str">
        <f>IF(C85=0,"$ 0",(C85*D85))</f>
        <v>$ 0</v>
      </c>
      <c r="M85" s="130">
        <v>0.24528301886792447</v>
      </c>
      <c r="N85" s="23">
        <f>(C85/I85)*K85</f>
        <v>0</v>
      </c>
    </row>
    <row r="86" spans="1:14" s="1" customFormat="1" ht="19.5" customHeight="1">
      <c r="A86" s="29" t="s">
        <v>24</v>
      </c>
      <c r="B86" s="46" t="s">
        <v>72</v>
      </c>
      <c r="C86" s="31"/>
      <c r="D86" s="21" t="str">
        <f t="shared" si="0"/>
        <v/>
      </c>
      <c r="E86" s="47">
        <v>2.65</v>
      </c>
      <c r="F86" s="47">
        <v>2.2000000000000002</v>
      </c>
      <c r="G86" s="48">
        <v>12</v>
      </c>
      <c r="H86" s="47">
        <v>2</v>
      </c>
      <c r="I86" s="48">
        <v>12</v>
      </c>
      <c r="J86" s="46" t="s">
        <v>143</v>
      </c>
      <c r="K86" s="48">
        <v>1.8</v>
      </c>
      <c r="L86" s="22" t="str">
        <f>IF(C86=0,"$ 0",(C86*D86))</f>
        <v>$ 0</v>
      </c>
      <c r="M86" s="130">
        <v>0.24528301886792447</v>
      </c>
      <c r="N86" s="23">
        <f>(C86/I86)*K86</f>
        <v>0</v>
      </c>
    </row>
    <row r="87" spans="1:14" s="1" customFormat="1" ht="19.5" customHeight="1">
      <c r="A87" s="29" t="s">
        <v>24</v>
      </c>
      <c r="B87" s="46" t="s">
        <v>73</v>
      </c>
      <c r="C87" s="31"/>
      <c r="D87" s="21" t="str">
        <f t="shared" si="0"/>
        <v/>
      </c>
      <c r="E87" s="47">
        <v>2.65</v>
      </c>
      <c r="F87" s="47">
        <v>2.2000000000000002</v>
      </c>
      <c r="G87" s="48">
        <v>12</v>
      </c>
      <c r="H87" s="47">
        <v>2</v>
      </c>
      <c r="I87" s="48">
        <v>48</v>
      </c>
      <c r="J87" s="46" t="s">
        <v>144</v>
      </c>
      <c r="K87" s="48">
        <v>8.67</v>
      </c>
      <c r="L87" s="22" t="str">
        <f>IF(C87=0,"$ 0",(C87*D87))</f>
        <v>$ 0</v>
      </c>
      <c r="M87" s="130">
        <v>0.24528301886792447</v>
      </c>
      <c r="N87" s="23">
        <f>(C87/I87)*K87</f>
        <v>0</v>
      </c>
    </row>
    <row r="88" spans="1:14" s="1" customFormat="1" ht="19.5" customHeight="1">
      <c r="A88" s="29" t="s">
        <v>24</v>
      </c>
      <c r="B88" s="46" t="s">
        <v>74</v>
      </c>
      <c r="C88" s="21"/>
      <c r="D88" s="45"/>
      <c r="E88" s="47">
        <v>3.5</v>
      </c>
      <c r="F88" s="47">
        <v>3</v>
      </c>
      <c r="G88" s="48">
        <v>12</v>
      </c>
      <c r="H88" s="47">
        <v>2.75</v>
      </c>
      <c r="I88" s="48">
        <v>12</v>
      </c>
      <c r="J88" s="46" t="s">
        <v>145</v>
      </c>
      <c r="K88" s="48">
        <v>2.2000000000000002</v>
      </c>
      <c r="L88" s="22" t="str">
        <f>IF(C88=0,"$ 0",(C88*D88))</f>
        <v>$ 0</v>
      </c>
      <c r="M88" s="130">
        <v>0.2142857142857143</v>
      </c>
      <c r="N88" s="23">
        <f>(C88/I88)*K88</f>
        <v>0</v>
      </c>
    </row>
    <row r="89" spans="1:14" s="1" customFormat="1" ht="19.5" customHeight="1">
      <c r="A89" s="29" t="s">
        <v>24</v>
      </c>
      <c r="B89" s="46" t="s">
        <v>75</v>
      </c>
      <c r="C89" s="31"/>
      <c r="D89" s="21" t="str">
        <f t="shared" si="0"/>
        <v/>
      </c>
      <c r="E89" s="47">
        <v>3.6</v>
      </c>
      <c r="F89" s="47">
        <v>3</v>
      </c>
      <c r="G89" s="48">
        <v>12</v>
      </c>
      <c r="H89" s="47">
        <v>2.75</v>
      </c>
      <c r="I89" s="48">
        <v>12</v>
      </c>
      <c r="J89" s="46" t="s">
        <v>146</v>
      </c>
      <c r="K89" s="48">
        <v>2.1</v>
      </c>
      <c r="L89" s="22" t="str">
        <f>IF(C89=0,"$ 0",(C89*D89))</f>
        <v>$ 0</v>
      </c>
      <c r="M89" s="130">
        <v>0.23611111111111116</v>
      </c>
      <c r="N89" s="23">
        <f>(C89/I89)*K89</f>
        <v>0</v>
      </c>
    </row>
    <row r="90" spans="1:14" s="1" customFormat="1" ht="19.5" customHeight="1">
      <c r="A90" s="29" t="s">
        <v>24</v>
      </c>
      <c r="B90" s="46" t="s">
        <v>76</v>
      </c>
      <c r="C90" s="31"/>
      <c r="D90" s="21" t="str">
        <f t="shared" si="0"/>
        <v/>
      </c>
      <c r="E90" s="47">
        <v>3.5</v>
      </c>
      <c r="F90" s="47">
        <v>3</v>
      </c>
      <c r="G90" s="48">
        <v>12</v>
      </c>
      <c r="H90" s="47">
        <v>2.75</v>
      </c>
      <c r="I90" s="48">
        <v>12</v>
      </c>
      <c r="J90" s="46" t="s">
        <v>147</v>
      </c>
      <c r="K90" s="48">
        <v>2.2000000000000002</v>
      </c>
      <c r="L90" s="22" t="str">
        <f>IF(C90=0,"$ 0",(C90*D90))</f>
        <v>$ 0</v>
      </c>
      <c r="M90" s="130">
        <v>0.2142857142857143</v>
      </c>
      <c r="N90" s="23">
        <f>(C90/I90)*K90</f>
        <v>0</v>
      </c>
    </row>
    <row r="91" spans="1:14" s="1" customFormat="1" ht="19.5" customHeight="1">
      <c r="A91" s="29" t="s">
        <v>24</v>
      </c>
      <c r="B91" s="46" t="s">
        <v>77</v>
      </c>
      <c r="C91" s="31"/>
      <c r="D91" s="21" t="str">
        <f t="shared" si="0"/>
        <v/>
      </c>
      <c r="E91" s="47">
        <v>3.5</v>
      </c>
      <c r="F91" s="47">
        <v>3</v>
      </c>
      <c r="G91" s="48">
        <v>12</v>
      </c>
      <c r="H91" s="47">
        <v>2.75</v>
      </c>
      <c r="I91" s="48">
        <v>12</v>
      </c>
      <c r="J91" s="46" t="s">
        <v>148</v>
      </c>
      <c r="K91" s="48">
        <v>2.2000000000000002</v>
      </c>
      <c r="L91" s="22" t="str">
        <f>IF(C91=0,"$ 0",(C91*D91))</f>
        <v>$ 0</v>
      </c>
      <c r="M91" s="130">
        <v>0.2142857142857143</v>
      </c>
      <c r="N91" s="23">
        <f>(C91/I91)*K91</f>
        <v>0</v>
      </c>
    </row>
    <row r="92" spans="1:14" s="1" customFormat="1" ht="19.5" customHeight="1">
      <c r="A92" s="29" t="s">
        <v>24</v>
      </c>
      <c r="B92" s="46" t="s">
        <v>78</v>
      </c>
      <c r="C92" s="31"/>
      <c r="D92" s="21" t="str">
        <f t="shared" si="0"/>
        <v/>
      </c>
      <c r="E92" s="47">
        <v>3.6</v>
      </c>
      <c r="F92" s="47">
        <v>3</v>
      </c>
      <c r="G92" s="48">
        <v>12</v>
      </c>
      <c r="H92" s="47">
        <v>2.75</v>
      </c>
      <c r="I92" s="48">
        <v>12</v>
      </c>
      <c r="J92" s="46" t="s">
        <v>149</v>
      </c>
      <c r="K92" s="48">
        <v>2.2000000000000002</v>
      </c>
      <c r="L92" s="22" t="str">
        <f>IF(C92=0,"$ 0",(C92*D92))</f>
        <v>$ 0</v>
      </c>
      <c r="M92" s="130">
        <v>0.23611111111111116</v>
      </c>
      <c r="N92" s="23">
        <f>(C92/I92)*K92</f>
        <v>0</v>
      </c>
    </row>
    <row r="93" spans="1:14" s="1" customFormat="1" ht="19.5" customHeight="1">
      <c r="A93" s="29" t="s">
        <v>24</v>
      </c>
      <c r="B93" s="46" t="s">
        <v>79</v>
      </c>
      <c r="C93" s="31"/>
      <c r="D93" s="21" t="str">
        <f t="shared" si="0"/>
        <v/>
      </c>
      <c r="E93" s="47">
        <v>3.6</v>
      </c>
      <c r="F93" s="47">
        <v>3</v>
      </c>
      <c r="G93" s="48">
        <v>12</v>
      </c>
      <c r="H93" s="47">
        <v>2.75</v>
      </c>
      <c r="I93" s="48">
        <v>12</v>
      </c>
      <c r="J93" s="46" t="s">
        <v>150</v>
      </c>
      <c r="K93" s="48">
        <v>2.2000000000000002</v>
      </c>
      <c r="L93" s="22" t="str">
        <f>IF(C93=0,"$ 0",(C93*D93))</f>
        <v>$ 0</v>
      </c>
      <c r="M93" s="130">
        <v>0.23611111111111116</v>
      </c>
      <c r="N93" s="23">
        <f>(C93/I93)*K93</f>
        <v>0</v>
      </c>
    </row>
    <row r="94" spans="1:14" s="1" customFormat="1" ht="19.5" customHeight="1">
      <c r="A94" s="29" t="s">
        <v>24</v>
      </c>
      <c r="B94" s="46" t="s">
        <v>80</v>
      </c>
      <c r="C94" s="31"/>
      <c r="D94" s="21" t="str">
        <f t="shared" si="0"/>
        <v/>
      </c>
      <c r="E94" s="47">
        <v>1.7</v>
      </c>
      <c r="F94" s="47">
        <v>1.4</v>
      </c>
      <c r="G94" s="48">
        <v>24</v>
      </c>
      <c r="H94" s="47">
        <v>1.25</v>
      </c>
      <c r="I94" s="48">
        <v>24</v>
      </c>
      <c r="J94" s="46" t="s">
        <v>151</v>
      </c>
      <c r="K94" s="48">
        <v>3.1</v>
      </c>
      <c r="L94" s="22" t="str">
        <f>IF(C94=0,"$ 0",(C94*D94))</f>
        <v>$ 0</v>
      </c>
      <c r="M94" s="130">
        <v>0.26470588235294112</v>
      </c>
      <c r="N94" s="23">
        <f>(C94/I94)*K94</f>
        <v>0</v>
      </c>
    </row>
    <row r="95" spans="1:14" s="1" customFormat="1" ht="19.5" customHeight="1">
      <c r="A95" s="29" t="s">
        <v>24</v>
      </c>
      <c r="B95" s="46" t="s">
        <v>82</v>
      </c>
      <c r="C95" s="31"/>
      <c r="D95" s="21" t="str">
        <f t="shared" si="0"/>
        <v/>
      </c>
      <c r="E95" s="47">
        <v>1</v>
      </c>
      <c r="F95" s="47">
        <v>0.8</v>
      </c>
      <c r="G95" s="48">
        <v>12</v>
      </c>
      <c r="H95" s="47">
        <v>0.7</v>
      </c>
      <c r="I95" s="48">
        <v>12</v>
      </c>
      <c r="J95" s="46" t="s">
        <v>153</v>
      </c>
      <c r="K95" s="48">
        <v>0.8</v>
      </c>
      <c r="L95" s="22" t="str">
        <f>IF(C95=0,"$ 0",(C95*D95))</f>
        <v>$ 0</v>
      </c>
      <c r="M95" s="130">
        <v>0.30000000000000004</v>
      </c>
      <c r="N95" s="23">
        <f>(C95/I95)*K95</f>
        <v>0</v>
      </c>
    </row>
    <row r="96" spans="1:14" s="1" customFormat="1" ht="19.5" customHeight="1">
      <c r="A96" s="29" t="s">
        <v>24</v>
      </c>
      <c r="B96" s="46" t="s">
        <v>83</v>
      </c>
      <c r="C96" s="31"/>
      <c r="D96" s="21" t="str">
        <f t="shared" si="0"/>
        <v/>
      </c>
      <c r="E96" s="47">
        <v>1</v>
      </c>
      <c r="F96" s="47">
        <v>0.8</v>
      </c>
      <c r="G96" s="48">
        <v>24</v>
      </c>
      <c r="H96" s="47">
        <v>0.7</v>
      </c>
      <c r="I96" s="48">
        <v>48</v>
      </c>
      <c r="J96" s="46" t="s">
        <v>154</v>
      </c>
      <c r="K96" s="48">
        <v>4.09</v>
      </c>
      <c r="L96" s="22" t="str">
        <f>IF(C96=0,"$ 0",(C96*D96))</f>
        <v>$ 0</v>
      </c>
      <c r="M96" s="130">
        <v>0.30000000000000004</v>
      </c>
      <c r="N96" s="23">
        <f>(C96/I96)*K96</f>
        <v>0</v>
      </c>
    </row>
    <row r="97" spans="1:14" s="1" customFormat="1" ht="19.5" customHeight="1">
      <c r="A97" s="29" t="s">
        <v>24</v>
      </c>
      <c r="B97" s="46" t="s">
        <v>85</v>
      </c>
      <c r="C97" s="31"/>
      <c r="D97" s="21" t="str">
        <f t="shared" si="0"/>
        <v/>
      </c>
      <c r="E97" s="47">
        <v>3.65</v>
      </c>
      <c r="F97" s="47">
        <v>3.05</v>
      </c>
      <c r="G97" s="48">
        <v>12</v>
      </c>
      <c r="H97" s="47">
        <v>2.75</v>
      </c>
      <c r="I97" s="48">
        <v>12</v>
      </c>
      <c r="J97" s="46" t="s">
        <v>156</v>
      </c>
      <c r="K97" s="48">
        <v>3.08</v>
      </c>
      <c r="L97" s="22" t="str">
        <f>IF(C97=0,"$ 0",(C97*D97))</f>
        <v>$ 0</v>
      </c>
      <c r="M97" s="130">
        <v>0.24657534246575341</v>
      </c>
      <c r="N97" s="23">
        <f>(C97/I97)*K97</f>
        <v>0</v>
      </c>
    </row>
    <row r="98" spans="1:14" s="1" customFormat="1" ht="19.5" customHeight="1">
      <c r="A98" s="29" t="s">
        <v>24</v>
      </c>
      <c r="B98" s="46" t="s">
        <v>86</v>
      </c>
      <c r="C98" s="31"/>
      <c r="D98" s="21" t="str">
        <f t="shared" si="0"/>
        <v/>
      </c>
      <c r="E98" s="47">
        <v>3.65</v>
      </c>
      <c r="F98" s="47">
        <v>3.05</v>
      </c>
      <c r="G98" s="48">
        <v>12</v>
      </c>
      <c r="H98" s="47">
        <v>2.75</v>
      </c>
      <c r="I98" s="48">
        <v>12</v>
      </c>
      <c r="J98" s="46" t="s">
        <v>157</v>
      </c>
      <c r="K98" s="48">
        <v>2.4</v>
      </c>
      <c r="L98" s="22" t="str">
        <f>IF(C98=0,"$ 0",(C98*D98))</f>
        <v>$ 0</v>
      </c>
      <c r="M98" s="130">
        <v>0.24657534246575341</v>
      </c>
      <c r="N98" s="23">
        <f>(C98/I98)*K98</f>
        <v>0</v>
      </c>
    </row>
    <row r="99" spans="1:14" s="1" customFormat="1" ht="19.5" customHeight="1">
      <c r="A99" s="29" t="s">
        <v>24</v>
      </c>
      <c r="B99" s="46" t="s">
        <v>87</v>
      </c>
      <c r="C99" s="31"/>
      <c r="D99" s="21" t="str">
        <f t="shared" si="0"/>
        <v/>
      </c>
      <c r="E99" s="47">
        <v>1.3</v>
      </c>
      <c r="F99" s="47">
        <v>1.1000000000000001</v>
      </c>
      <c r="G99" s="48">
        <v>24</v>
      </c>
      <c r="H99" s="47">
        <v>1</v>
      </c>
      <c r="I99" s="48">
        <v>48</v>
      </c>
      <c r="J99" s="46" t="s">
        <v>158</v>
      </c>
      <c r="K99" s="48">
        <v>2.7</v>
      </c>
      <c r="L99" s="22" t="str">
        <f>IF(C99=0,"$ 0",(C99*D99))</f>
        <v>$ 0</v>
      </c>
      <c r="M99" s="130">
        <v>0.23076923076923084</v>
      </c>
      <c r="N99" s="23">
        <f>(C99/I99)*K99</f>
        <v>0</v>
      </c>
    </row>
    <row r="100" spans="1:14" s="1" customFormat="1" ht="19.5" customHeight="1">
      <c r="A100" s="29" t="s">
        <v>24</v>
      </c>
      <c r="B100" s="46" t="s">
        <v>91</v>
      </c>
      <c r="C100" s="31"/>
      <c r="D100" s="21" t="str">
        <f t="shared" si="0"/>
        <v/>
      </c>
      <c r="E100" s="47">
        <v>2.75</v>
      </c>
      <c r="F100" s="47">
        <v>2.25</v>
      </c>
      <c r="G100" s="48">
        <v>12</v>
      </c>
      <c r="H100" s="47">
        <v>2</v>
      </c>
      <c r="I100" s="48">
        <v>12</v>
      </c>
      <c r="J100" s="46" t="s">
        <v>162</v>
      </c>
      <c r="K100" s="48">
        <v>1.4</v>
      </c>
      <c r="L100" s="22" t="str">
        <f>IF(C100=0,"$ 0",(C100*D100))</f>
        <v>$ 0</v>
      </c>
      <c r="M100" s="130">
        <v>0.27272727272727271</v>
      </c>
      <c r="N100" s="23">
        <f>(C100/I100)*K100</f>
        <v>0</v>
      </c>
    </row>
    <row r="101" spans="1:14" s="1" customFormat="1" ht="19.5" customHeight="1">
      <c r="A101" s="29" t="s">
        <v>24</v>
      </c>
      <c r="B101" s="46" t="s">
        <v>92</v>
      </c>
      <c r="C101" s="31"/>
      <c r="D101" s="21" t="str">
        <f t="shared" si="0"/>
        <v/>
      </c>
      <c r="E101" s="47">
        <v>3.5</v>
      </c>
      <c r="F101" s="47">
        <v>2.75</v>
      </c>
      <c r="G101" s="48">
        <v>12</v>
      </c>
      <c r="H101" s="47">
        <v>2.5</v>
      </c>
      <c r="I101" s="48">
        <v>12</v>
      </c>
      <c r="J101" s="46" t="s">
        <v>163</v>
      </c>
      <c r="K101" s="48">
        <v>1.1000000000000001</v>
      </c>
      <c r="L101" s="22" t="str">
        <f>IF(C101=0,"$ 0",(C101*D101))</f>
        <v>$ 0</v>
      </c>
      <c r="M101" s="130">
        <v>0.2857142857142857</v>
      </c>
      <c r="N101" s="23">
        <f>(C101/I101)*K101</f>
        <v>0</v>
      </c>
    </row>
    <row r="102" spans="1:14" s="1" customFormat="1" ht="19.5" customHeight="1">
      <c r="A102" s="29" t="s">
        <v>24</v>
      </c>
      <c r="B102" s="46" t="s">
        <v>93</v>
      </c>
      <c r="C102" s="31"/>
      <c r="D102" s="21" t="str">
        <f t="shared" si="0"/>
        <v/>
      </c>
      <c r="E102" s="47">
        <v>2.5</v>
      </c>
      <c r="F102" s="47">
        <v>1.9</v>
      </c>
      <c r="G102" s="48">
        <v>24</v>
      </c>
      <c r="H102" s="47">
        <v>1.75</v>
      </c>
      <c r="I102" s="48">
        <v>96</v>
      </c>
      <c r="J102" s="46" t="s">
        <v>164</v>
      </c>
      <c r="K102" s="48">
        <v>10.95</v>
      </c>
      <c r="L102" s="22" t="str">
        <f>IF(C102=0,"$ 0",(C102*D102))</f>
        <v>$ 0</v>
      </c>
      <c r="M102" s="130">
        <v>0.30000000000000004</v>
      </c>
      <c r="N102" s="23">
        <f>(C102/I102)*K102</f>
        <v>0</v>
      </c>
    </row>
    <row r="103" spans="1:14" s="1" customFormat="1" ht="19.5" customHeight="1">
      <c r="A103" s="29" t="s">
        <v>24</v>
      </c>
      <c r="B103" s="46" t="s">
        <v>219</v>
      </c>
      <c r="C103" s="31"/>
      <c r="D103" s="21" t="str">
        <f t="shared" si="0"/>
        <v/>
      </c>
      <c r="E103" s="47">
        <v>4.75</v>
      </c>
      <c r="F103" s="47">
        <v>4</v>
      </c>
      <c r="G103" s="48">
        <v>12</v>
      </c>
      <c r="H103" s="47">
        <v>3.75</v>
      </c>
      <c r="I103" s="48">
        <v>12</v>
      </c>
      <c r="J103" s="46" t="s">
        <v>271</v>
      </c>
      <c r="K103" s="48">
        <v>11.75</v>
      </c>
      <c r="L103" s="22" t="str">
        <f>IF(C103=0,"$ 0",(C103*D103))</f>
        <v>$ 0</v>
      </c>
      <c r="M103" s="130">
        <v>0.21052631578947367</v>
      </c>
      <c r="N103" s="23">
        <f>(C103/I103)*K103</f>
        <v>0</v>
      </c>
    </row>
    <row r="104" spans="1:14" s="1" customFormat="1" ht="19.5" customHeight="1">
      <c r="A104" s="29" t="s">
        <v>24</v>
      </c>
      <c r="B104" s="46" t="s">
        <v>94</v>
      </c>
      <c r="C104" s="31"/>
      <c r="D104" s="21" t="str">
        <f t="shared" si="0"/>
        <v/>
      </c>
      <c r="E104" s="47">
        <v>4</v>
      </c>
      <c r="F104" s="47">
        <v>3.3</v>
      </c>
      <c r="G104" s="48">
        <v>12</v>
      </c>
      <c r="H104" s="47">
        <v>3</v>
      </c>
      <c r="I104" s="48">
        <v>12</v>
      </c>
      <c r="J104" s="46" t="s">
        <v>165</v>
      </c>
      <c r="K104" s="48">
        <v>2.7</v>
      </c>
      <c r="L104" s="22" t="str">
        <f>IF(C104=0,"$ 0",(C104*D104))</f>
        <v>$ 0</v>
      </c>
      <c r="M104" s="130">
        <v>0.25</v>
      </c>
      <c r="N104" s="23">
        <f>(C104/I104)*K104</f>
        <v>0</v>
      </c>
    </row>
    <row r="105" spans="1:14" s="1" customFormat="1" ht="19.5" customHeight="1">
      <c r="A105" s="29" t="s">
        <v>24</v>
      </c>
      <c r="B105" s="46" t="s">
        <v>95</v>
      </c>
      <c r="C105" s="31"/>
      <c r="D105" s="21" t="str">
        <f t="shared" si="0"/>
        <v/>
      </c>
      <c r="E105" s="47">
        <v>1.25</v>
      </c>
      <c r="F105" s="47">
        <v>1.1000000000000001</v>
      </c>
      <c r="G105" s="48">
        <v>24</v>
      </c>
      <c r="H105" s="47">
        <v>1</v>
      </c>
      <c r="I105" s="48">
        <v>24</v>
      </c>
      <c r="J105" s="46" t="s">
        <v>166</v>
      </c>
      <c r="K105" s="48">
        <v>2.1</v>
      </c>
      <c r="L105" s="22" t="str">
        <f>IF(C105=0,"$ 0",(C105*D105))</f>
        <v>$ 0</v>
      </c>
      <c r="M105" s="130">
        <v>0.19999999999999996</v>
      </c>
      <c r="N105" s="23">
        <f>(C105/I105)*K105</f>
        <v>0</v>
      </c>
    </row>
    <row r="106" spans="1:14" s="1" customFormat="1" ht="19.5" customHeight="1">
      <c r="A106" s="29" t="s">
        <v>24</v>
      </c>
      <c r="B106" s="46" t="s">
        <v>96</v>
      </c>
      <c r="C106" s="31"/>
      <c r="D106" s="21" t="str">
        <f t="shared" si="0"/>
        <v/>
      </c>
      <c r="E106" s="47">
        <v>1.65</v>
      </c>
      <c r="F106" s="47">
        <v>1.4</v>
      </c>
      <c r="G106" s="48">
        <v>24</v>
      </c>
      <c r="H106" s="47">
        <v>1.25</v>
      </c>
      <c r="I106" s="48">
        <v>48</v>
      </c>
      <c r="J106" s="46" t="s">
        <v>167</v>
      </c>
      <c r="K106" s="48">
        <v>3.5</v>
      </c>
      <c r="L106" s="22" t="str">
        <f>IF(C106=0,"$ 0",(C106*D106))</f>
        <v>$ 0</v>
      </c>
      <c r="M106" s="130">
        <v>0.24242424242424243</v>
      </c>
      <c r="N106" s="23">
        <f>(C106/I106)*K106</f>
        <v>0</v>
      </c>
    </row>
    <row r="107" spans="1:14" s="1" customFormat="1" ht="19.5" customHeight="1">
      <c r="A107" s="29"/>
      <c r="B107" s="29"/>
      <c r="C107" s="31"/>
      <c r="D107" s="21"/>
      <c r="E107" s="30"/>
      <c r="F107" s="30"/>
      <c r="G107" s="29"/>
      <c r="H107" s="30"/>
      <c r="I107" s="29"/>
      <c r="J107" s="29"/>
      <c r="K107" s="29"/>
      <c r="L107" s="24">
        <f>SUM(L15:L106)</f>
        <v>0</v>
      </c>
      <c r="M107" s="131"/>
      <c r="N107" s="35">
        <f>SUM(N15:N106)</f>
        <v>0</v>
      </c>
    </row>
    <row r="108" spans="1:14" s="1" customFormat="1" ht="19.5" customHeight="1">
      <c r="A108" s="37"/>
      <c r="B108" s="37"/>
      <c r="C108" s="38"/>
      <c r="D108" s="39"/>
      <c r="E108" s="40"/>
      <c r="F108" s="40"/>
      <c r="G108" s="41"/>
      <c r="H108" s="40"/>
      <c r="I108" s="41"/>
      <c r="J108" s="41"/>
      <c r="K108" s="41"/>
      <c r="L108" s="42"/>
      <c r="M108" s="132"/>
      <c r="N108" s="43"/>
    </row>
    <row r="109" spans="1:14" s="1" customFormat="1" ht="19.5" customHeight="1">
      <c r="A109" s="29" t="s">
        <v>23</v>
      </c>
      <c r="B109" s="46" t="s">
        <v>29</v>
      </c>
      <c r="C109" s="31"/>
      <c r="D109" s="21" t="str">
        <f t="shared" ref="D109:D111" si="4">IF(C109&gt;=I109,H109,IF(C109=0,"",F109))</f>
        <v/>
      </c>
      <c r="E109" s="47">
        <v>2.5</v>
      </c>
      <c r="F109" s="47">
        <v>2</v>
      </c>
      <c r="G109" s="48">
        <v>24</v>
      </c>
      <c r="H109" s="47">
        <v>1.75</v>
      </c>
      <c r="I109" s="48">
        <v>24</v>
      </c>
      <c r="J109" s="46" t="s">
        <v>101</v>
      </c>
      <c r="K109" s="48">
        <v>6.5</v>
      </c>
      <c r="L109" s="22" t="str">
        <f>IF(C109=0,"$ 0",(C109*D109))</f>
        <v>$ 0</v>
      </c>
      <c r="M109" s="133">
        <v>0.30000000000000004</v>
      </c>
      <c r="N109" s="32">
        <f>(C109/I109)*K109</f>
        <v>0</v>
      </c>
    </row>
    <row r="110" spans="1:14" s="1" customFormat="1" ht="19.5" customHeight="1">
      <c r="A110" s="29" t="s">
        <v>23</v>
      </c>
      <c r="B110" s="46" t="s">
        <v>169</v>
      </c>
      <c r="C110" s="31"/>
      <c r="D110" s="21" t="str">
        <f t="shared" si="4"/>
        <v/>
      </c>
      <c r="E110" s="47">
        <v>1.05</v>
      </c>
      <c r="F110" s="47">
        <v>0.85</v>
      </c>
      <c r="G110" s="48">
        <v>12</v>
      </c>
      <c r="H110" s="47">
        <v>0.75</v>
      </c>
      <c r="I110" s="48">
        <v>12</v>
      </c>
      <c r="J110" s="46" t="s">
        <v>222</v>
      </c>
      <c r="K110" s="48">
        <v>0.85</v>
      </c>
      <c r="L110" s="22" t="str">
        <f>IF(C110=0,"$ 0",(C110*D110))</f>
        <v>$ 0</v>
      </c>
      <c r="M110" s="133">
        <v>0.2857142857142857</v>
      </c>
      <c r="N110" s="32">
        <f>(C110/I110)*K110</f>
        <v>0</v>
      </c>
    </row>
    <row r="111" spans="1:14" s="1" customFormat="1" ht="19.5" customHeight="1">
      <c r="A111" s="29" t="s">
        <v>23</v>
      </c>
      <c r="B111" s="46" t="s">
        <v>170</v>
      </c>
      <c r="C111" s="31"/>
      <c r="D111" s="21" t="str">
        <f t="shared" si="4"/>
        <v/>
      </c>
      <c r="E111" s="47">
        <v>1.25</v>
      </c>
      <c r="F111" s="47">
        <v>1.1000000000000001</v>
      </c>
      <c r="G111" s="48">
        <v>24</v>
      </c>
      <c r="H111" s="47">
        <v>1</v>
      </c>
      <c r="I111" s="48">
        <v>24</v>
      </c>
      <c r="J111" s="46" t="s">
        <v>223</v>
      </c>
      <c r="K111" s="48">
        <v>1.88</v>
      </c>
      <c r="L111" s="22" t="str">
        <f>IF(C111=0,"$ 0",(C111*D111))</f>
        <v>$ 0</v>
      </c>
      <c r="M111" s="133">
        <v>0.19999999999999996</v>
      </c>
      <c r="N111" s="32">
        <f>(C111/I111)*K111</f>
        <v>0</v>
      </c>
    </row>
    <row r="112" spans="1:14" s="1" customFormat="1" ht="19.5" customHeight="1">
      <c r="A112" s="29" t="s">
        <v>23</v>
      </c>
      <c r="B112" s="46" t="s">
        <v>171</v>
      </c>
      <c r="C112" s="31"/>
      <c r="D112" s="21" t="str">
        <f t="shared" ref="D112:D171" si="5">IF(C112&gt;=I112,H112,IF(C112=0,"",F112))</f>
        <v/>
      </c>
      <c r="E112" s="47">
        <v>1.25</v>
      </c>
      <c r="F112" s="47">
        <v>1.1000000000000001</v>
      </c>
      <c r="G112" s="48">
        <v>24</v>
      </c>
      <c r="H112" s="47">
        <v>1</v>
      </c>
      <c r="I112" s="48">
        <v>48</v>
      </c>
      <c r="J112" s="46" t="s">
        <v>224</v>
      </c>
      <c r="K112" s="48">
        <v>2.4</v>
      </c>
      <c r="L112" s="22" t="str">
        <f>IF(C112=0,"$ 0",(C112*D112))</f>
        <v>$ 0</v>
      </c>
      <c r="M112" s="133">
        <v>0.19999999999999996</v>
      </c>
      <c r="N112" s="32">
        <f>(C112/I112)*K112</f>
        <v>0</v>
      </c>
    </row>
    <row r="113" spans="1:14" s="1" customFormat="1" ht="19.5" customHeight="1">
      <c r="A113" s="29" t="s">
        <v>23</v>
      </c>
      <c r="B113" s="46" t="s">
        <v>298</v>
      </c>
      <c r="C113" s="31"/>
      <c r="D113" s="21" t="str">
        <f t="shared" ref="D113:D115" si="6">IF(C113&gt;=I113,H113,IF(C113=0,"",F113))</f>
        <v/>
      </c>
      <c r="E113" s="47">
        <v>1.25</v>
      </c>
      <c r="F113" s="47">
        <v>1.1000000000000001</v>
      </c>
      <c r="G113" s="48">
        <v>24</v>
      </c>
      <c r="H113" s="47">
        <v>1</v>
      </c>
      <c r="I113" s="48">
        <v>48</v>
      </c>
      <c r="J113" s="46" t="s">
        <v>328</v>
      </c>
      <c r="K113" s="48">
        <v>2.85</v>
      </c>
      <c r="L113" s="22" t="str">
        <f>IF(C113=0,"$ 0",(C113*D113))</f>
        <v>$ 0</v>
      </c>
      <c r="M113" s="133">
        <v>0.19999999999999996</v>
      </c>
      <c r="N113" s="32">
        <f>(C113/I113)*K113</f>
        <v>0</v>
      </c>
    </row>
    <row r="114" spans="1:14" s="1" customFormat="1" ht="19.5" customHeight="1">
      <c r="A114" s="29" t="s">
        <v>23</v>
      </c>
      <c r="B114" s="46" t="s">
        <v>172</v>
      </c>
      <c r="C114" s="31"/>
      <c r="D114" s="21" t="str">
        <f t="shared" si="6"/>
        <v/>
      </c>
      <c r="E114" s="47">
        <v>1.25</v>
      </c>
      <c r="F114" s="47">
        <v>1.1000000000000001</v>
      </c>
      <c r="G114" s="48">
        <v>24</v>
      </c>
      <c r="H114" s="47">
        <v>1</v>
      </c>
      <c r="I114" s="48">
        <v>48</v>
      </c>
      <c r="J114" s="46" t="s">
        <v>224</v>
      </c>
      <c r="K114" s="48">
        <v>2.85</v>
      </c>
      <c r="L114" s="22" t="str">
        <f>IF(C114=0,"$ 0",(C114*D114))</f>
        <v>$ 0</v>
      </c>
      <c r="M114" s="133">
        <v>0.19999999999999996</v>
      </c>
      <c r="N114" s="32">
        <f>(C114/I114)*K114</f>
        <v>0</v>
      </c>
    </row>
    <row r="115" spans="1:14" s="1" customFormat="1" ht="19.5" customHeight="1">
      <c r="A115" s="29" t="s">
        <v>23</v>
      </c>
      <c r="B115" s="46" t="s">
        <v>173</v>
      </c>
      <c r="C115" s="31"/>
      <c r="D115" s="21" t="str">
        <f t="shared" si="6"/>
        <v/>
      </c>
      <c r="E115" s="47">
        <v>3</v>
      </c>
      <c r="F115" s="47">
        <v>2.5</v>
      </c>
      <c r="G115" s="48">
        <v>24</v>
      </c>
      <c r="H115" s="47">
        <v>2.25</v>
      </c>
      <c r="I115" s="48">
        <v>24</v>
      </c>
      <c r="J115" s="46" t="s">
        <v>225</v>
      </c>
      <c r="K115" s="48">
        <v>5</v>
      </c>
      <c r="L115" s="22" t="str">
        <f>IF(C115=0,"$ 0",(C115*D115))</f>
        <v>$ 0</v>
      </c>
      <c r="M115" s="133">
        <v>0.25</v>
      </c>
      <c r="N115" s="32">
        <f>(C115/I115)*K115</f>
        <v>0</v>
      </c>
    </row>
    <row r="116" spans="1:14" s="1" customFormat="1" ht="19.5" customHeight="1">
      <c r="A116" s="29" t="s">
        <v>23</v>
      </c>
      <c r="B116" s="46" t="s">
        <v>174</v>
      </c>
      <c r="C116" s="31"/>
      <c r="D116" s="21" t="str">
        <f t="shared" si="5"/>
        <v/>
      </c>
      <c r="E116" s="47">
        <v>5</v>
      </c>
      <c r="F116" s="47">
        <v>4.25</v>
      </c>
      <c r="G116" s="48">
        <v>12</v>
      </c>
      <c r="H116" s="47">
        <v>3</v>
      </c>
      <c r="I116" s="48">
        <v>12</v>
      </c>
      <c r="J116" s="46" t="s">
        <v>226</v>
      </c>
      <c r="K116" s="48">
        <v>4.95</v>
      </c>
      <c r="L116" s="22" t="str">
        <f>IF(C116=0,"$ 0",(C116*D116))</f>
        <v>$ 0</v>
      </c>
      <c r="M116" s="133">
        <v>0.4</v>
      </c>
      <c r="N116" s="32">
        <f>(C116/I116)*K116</f>
        <v>0</v>
      </c>
    </row>
    <row r="117" spans="1:14" s="1" customFormat="1" ht="19.5" customHeight="1">
      <c r="A117" s="29" t="s">
        <v>23</v>
      </c>
      <c r="B117" s="46" t="s">
        <v>175</v>
      </c>
      <c r="C117" s="31"/>
      <c r="D117" s="21" t="str">
        <f t="shared" si="5"/>
        <v/>
      </c>
      <c r="E117" s="47">
        <v>5</v>
      </c>
      <c r="F117" s="47">
        <v>4.25</v>
      </c>
      <c r="G117" s="48">
        <v>12</v>
      </c>
      <c r="H117" s="47">
        <v>3</v>
      </c>
      <c r="I117" s="48">
        <v>12</v>
      </c>
      <c r="J117" s="46" t="s">
        <v>227</v>
      </c>
      <c r="K117" s="48">
        <v>5.3</v>
      </c>
      <c r="L117" s="22" t="str">
        <f>IF(C117=0,"$ 0",(C117*D117))</f>
        <v>$ 0</v>
      </c>
      <c r="M117" s="133">
        <v>0.4</v>
      </c>
      <c r="N117" s="32">
        <f>(C117/I117)*K117</f>
        <v>0</v>
      </c>
    </row>
    <row r="118" spans="1:14" s="1" customFormat="1" ht="19.5" customHeight="1">
      <c r="A118" s="29" t="s">
        <v>23</v>
      </c>
      <c r="B118" s="46" t="s">
        <v>176</v>
      </c>
      <c r="C118" s="31"/>
      <c r="D118" s="21" t="str">
        <f t="shared" si="5"/>
        <v/>
      </c>
      <c r="E118" s="47">
        <v>5</v>
      </c>
      <c r="F118" s="47">
        <v>4.25</v>
      </c>
      <c r="G118" s="48">
        <v>12</v>
      </c>
      <c r="H118" s="47">
        <v>3</v>
      </c>
      <c r="I118" s="48">
        <v>12</v>
      </c>
      <c r="J118" s="46" t="s">
        <v>228</v>
      </c>
      <c r="K118" s="48">
        <v>5.3</v>
      </c>
      <c r="L118" s="22" t="str">
        <f>IF(C118=0,"$ 0",(C118*D118))</f>
        <v>$ 0</v>
      </c>
      <c r="M118" s="133">
        <v>0.4</v>
      </c>
      <c r="N118" s="32">
        <f>(C118/I118)*K118</f>
        <v>0</v>
      </c>
    </row>
    <row r="119" spans="1:14" s="1" customFormat="1" ht="19.5" customHeight="1">
      <c r="A119" s="29" t="s">
        <v>23</v>
      </c>
      <c r="B119" s="46" t="s">
        <v>177</v>
      </c>
      <c r="C119" s="31"/>
      <c r="D119" s="21" t="str">
        <f t="shared" si="5"/>
        <v/>
      </c>
      <c r="E119" s="47">
        <v>6</v>
      </c>
      <c r="F119" s="47">
        <v>5.5</v>
      </c>
      <c r="G119" s="48">
        <v>12</v>
      </c>
      <c r="H119" s="47">
        <v>5</v>
      </c>
      <c r="I119" s="48">
        <v>12</v>
      </c>
      <c r="J119" s="46" t="s">
        <v>229</v>
      </c>
      <c r="K119" s="48">
        <v>6.15</v>
      </c>
      <c r="L119" s="22" t="str">
        <f>IF(C119=0,"$ 0",(C119*D119))</f>
        <v>$ 0</v>
      </c>
      <c r="M119" s="133">
        <v>0.16666666666666663</v>
      </c>
      <c r="N119" s="32">
        <f>(C119/I119)*K119</f>
        <v>0</v>
      </c>
    </row>
    <row r="120" spans="1:14" s="1" customFormat="1" ht="19.5" customHeight="1">
      <c r="A120" s="29" t="s">
        <v>23</v>
      </c>
      <c r="B120" s="46" t="s">
        <v>178</v>
      </c>
      <c r="C120" s="31"/>
      <c r="D120" s="21" t="str">
        <f t="shared" si="5"/>
        <v/>
      </c>
      <c r="E120" s="47">
        <v>6</v>
      </c>
      <c r="F120" s="47">
        <v>5.5</v>
      </c>
      <c r="G120" s="48">
        <v>12</v>
      </c>
      <c r="H120" s="47">
        <v>5</v>
      </c>
      <c r="I120" s="48">
        <v>12</v>
      </c>
      <c r="J120" s="46" t="s">
        <v>230</v>
      </c>
      <c r="K120" s="48">
        <v>5.9</v>
      </c>
      <c r="L120" s="22" t="str">
        <f>IF(C120=0,"$ 0",(C120*D120))</f>
        <v>$ 0</v>
      </c>
      <c r="M120" s="133">
        <v>0.16666666666666663</v>
      </c>
      <c r="N120" s="32">
        <f>(C120/I120)*K120</f>
        <v>0</v>
      </c>
    </row>
    <row r="121" spans="1:14" s="1" customFormat="1" ht="19.5" customHeight="1">
      <c r="A121" s="29" t="s">
        <v>23</v>
      </c>
      <c r="B121" s="46" t="s">
        <v>179</v>
      </c>
      <c r="C121" s="31"/>
      <c r="D121" s="21" t="str">
        <f t="shared" si="5"/>
        <v/>
      </c>
      <c r="E121" s="47">
        <v>6</v>
      </c>
      <c r="F121" s="47">
        <v>5.5</v>
      </c>
      <c r="G121" s="48">
        <v>12</v>
      </c>
      <c r="H121" s="47">
        <v>5</v>
      </c>
      <c r="I121" s="48">
        <v>12</v>
      </c>
      <c r="J121" s="46" t="s">
        <v>231</v>
      </c>
      <c r="K121" s="48">
        <v>6.3</v>
      </c>
      <c r="L121" s="22" t="str">
        <f>IF(C121=0,"$ 0",(C121*D121))</f>
        <v>$ 0</v>
      </c>
      <c r="M121" s="133">
        <v>0.16666666666666663</v>
      </c>
      <c r="N121" s="32">
        <f>(C121/I121)*K121</f>
        <v>0</v>
      </c>
    </row>
    <row r="122" spans="1:14" s="1" customFormat="1" ht="19.5" customHeight="1">
      <c r="A122" s="29" t="s">
        <v>23</v>
      </c>
      <c r="B122" s="46" t="s">
        <v>180</v>
      </c>
      <c r="C122" s="31"/>
      <c r="D122" s="21" t="str">
        <f t="shared" si="5"/>
        <v/>
      </c>
      <c r="E122" s="47">
        <v>6</v>
      </c>
      <c r="F122" s="47">
        <v>5.5</v>
      </c>
      <c r="G122" s="48">
        <v>12</v>
      </c>
      <c r="H122" s="47">
        <v>5</v>
      </c>
      <c r="I122" s="48">
        <v>12</v>
      </c>
      <c r="J122" s="46" t="s">
        <v>232</v>
      </c>
      <c r="K122" s="48">
        <v>5.55</v>
      </c>
      <c r="L122" s="22" t="str">
        <f>IF(C122=0,"$ 0",(C122*D122))</f>
        <v>$ 0</v>
      </c>
      <c r="M122" s="133">
        <v>0.16666666666666663</v>
      </c>
      <c r="N122" s="32">
        <f>(C122/I122)*K122</f>
        <v>0</v>
      </c>
    </row>
    <row r="123" spans="1:14" s="1" customFormat="1" ht="19.5" customHeight="1">
      <c r="A123" s="29" t="s">
        <v>23</v>
      </c>
      <c r="B123" s="46" t="s">
        <v>57</v>
      </c>
      <c r="C123" s="31"/>
      <c r="D123" s="21" t="str">
        <f t="shared" si="5"/>
        <v/>
      </c>
      <c r="E123" s="47">
        <v>6</v>
      </c>
      <c r="F123" s="47">
        <v>5.5</v>
      </c>
      <c r="G123" s="48">
        <v>12</v>
      </c>
      <c r="H123" s="47">
        <v>5</v>
      </c>
      <c r="I123" s="48">
        <v>12</v>
      </c>
      <c r="J123" s="46" t="s">
        <v>128</v>
      </c>
      <c r="K123" s="48">
        <v>5.25</v>
      </c>
      <c r="L123" s="22" t="str">
        <f>IF(C123=0,"$ 0",(C123*D123))</f>
        <v>$ 0</v>
      </c>
      <c r="M123" s="133">
        <v>0.16666666666666663</v>
      </c>
      <c r="N123" s="32">
        <f>(C123/I123)*K123</f>
        <v>0</v>
      </c>
    </row>
    <row r="124" spans="1:14" s="1" customFormat="1" ht="19.5" customHeight="1">
      <c r="A124" s="29" t="s">
        <v>23</v>
      </c>
      <c r="B124" s="46" t="s">
        <v>181</v>
      </c>
      <c r="C124" s="31"/>
      <c r="D124" s="21" t="str">
        <f t="shared" si="5"/>
        <v/>
      </c>
      <c r="E124" s="47">
        <v>2.2000000000000002</v>
      </c>
      <c r="F124" s="47">
        <v>1.8</v>
      </c>
      <c r="G124" s="48">
        <v>24</v>
      </c>
      <c r="H124" s="47">
        <v>1.65</v>
      </c>
      <c r="I124" s="48">
        <v>24</v>
      </c>
      <c r="J124" s="46" t="s">
        <v>233</v>
      </c>
      <c r="K124" s="48">
        <v>3.95</v>
      </c>
      <c r="L124" s="22" t="str">
        <f>IF(C124=0,"$ 0",(C124*D124))</f>
        <v>$ 0</v>
      </c>
      <c r="M124" s="133">
        <v>0.25000000000000011</v>
      </c>
      <c r="N124" s="32">
        <f>(C124/I124)*K124</f>
        <v>0</v>
      </c>
    </row>
    <row r="125" spans="1:14" s="1" customFormat="1" ht="19.5" customHeight="1">
      <c r="A125" s="29" t="s">
        <v>23</v>
      </c>
      <c r="B125" s="46" t="s">
        <v>299</v>
      </c>
      <c r="C125" s="31"/>
      <c r="D125" s="21" t="str">
        <f t="shared" si="5"/>
        <v/>
      </c>
      <c r="E125" s="47">
        <v>2.2000000000000002</v>
      </c>
      <c r="F125" s="47">
        <v>1.8</v>
      </c>
      <c r="G125" s="48">
        <v>24</v>
      </c>
      <c r="H125" s="47">
        <v>1.65</v>
      </c>
      <c r="I125" s="48">
        <v>24</v>
      </c>
      <c r="J125" s="46" t="s">
        <v>233</v>
      </c>
      <c r="K125" s="48">
        <v>4.1500000000000004</v>
      </c>
      <c r="L125" s="22" t="str">
        <f>IF(C125=0,"$ 0",(C125*D125))</f>
        <v>$ 0</v>
      </c>
      <c r="M125" s="133">
        <v>0.25000000000000011</v>
      </c>
      <c r="N125" s="32">
        <f>(C125/I125)*K125</f>
        <v>0</v>
      </c>
    </row>
    <row r="126" spans="1:14" s="1" customFormat="1" ht="19.5" customHeight="1">
      <c r="A126" s="29" t="s">
        <v>23</v>
      </c>
      <c r="B126" s="46" t="s">
        <v>182</v>
      </c>
      <c r="C126" s="31"/>
      <c r="D126" s="21" t="str">
        <f t="shared" si="5"/>
        <v/>
      </c>
      <c r="E126" s="47">
        <v>2.2000000000000002</v>
      </c>
      <c r="F126" s="47">
        <v>1.8</v>
      </c>
      <c r="G126" s="48">
        <v>24</v>
      </c>
      <c r="H126" s="47">
        <v>1.65</v>
      </c>
      <c r="I126" s="48">
        <v>24</v>
      </c>
      <c r="J126" s="46" t="s">
        <v>234</v>
      </c>
      <c r="K126" s="48">
        <v>3.95</v>
      </c>
      <c r="L126" s="22" t="str">
        <f>IF(C126=0,"$ 0",(C126*D126))</f>
        <v>$ 0</v>
      </c>
      <c r="M126" s="133">
        <v>0.25000000000000011</v>
      </c>
      <c r="N126" s="32">
        <f>(C126/I126)*K126</f>
        <v>0</v>
      </c>
    </row>
    <row r="127" spans="1:14" s="1" customFormat="1" ht="19.5" customHeight="1">
      <c r="A127" s="29" t="s">
        <v>23</v>
      </c>
      <c r="B127" s="46" t="s">
        <v>183</v>
      </c>
      <c r="C127" s="31"/>
      <c r="D127" s="21" t="str">
        <f t="shared" si="5"/>
        <v/>
      </c>
      <c r="E127" s="47">
        <v>2.2000000000000002</v>
      </c>
      <c r="F127" s="47">
        <v>1.8</v>
      </c>
      <c r="G127" s="48">
        <v>24</v>
      </c>
      <c r="H127" s="47">
        <v>1.65</v>
      </c>
      <c r="I127" s="48">
        <v>24</v>
      </c>
      <c r="J127" s="46" t="s">
        <v>235</v>
      </c>
      <c r="K127" s="48">
        <v>3.95</v>
      </c>
      <c r="L127" s="22" t="str">
        <f>IF(C127=0,"$ 0",(C127*D127))</f>
        <v>$ 0</v>
      </c>
      <c r="M127" s="133">
        <v>0.25000000000000011</v>
      </c>
      <c r="N127" s="32">
        <f>(C127/I127)*K127</f>
        <v>0</v>
      </c>
    </row>
    <row r="128" spans="1:14" s="1" customFormat="1" ht="19.5" customHeight="1">
      <c r="A128" s="29" t="s">
        <v>23</v>
      </c>
      <c r="B128" s="46" t="s">
        <v>184</v>
      </c>
      <c r="C128" s="31"/>
      <c r="D128" s="21" t="str">
        <f t="shared" si="5"/>
        <v/>
      </c>
      <c r="E128" s="47">
        <v>1</v>
      </c>
      <c r="F128" s="47">
        <v>0.85</v>
      </c>
      <c r="G128" s="48">
        <v>24</v>
      </c>
      <c r="H128" s="47">
        <v>0.75</v>
      </c>
      <c r="I128" s="48">
        <v>48</v>
      </c>
      <c r="J128" s="46" t="s">
        <v>236</v>
      </c>
      <c r="K128" s="48">
        <v>4.8</v>
      </c>
      <c r="L128" s="22" t="str">
        <f>IF(C128=0,"$ 0",(C128*D128))</f>
        <v>$ 0</v>
      </c>
      <c r="M128" s="133">
        <v>0.25</v>
      </c>
      <c r="N128" s="32">
        <f>(C128/I128)*K128</f>
        <v>0</v>
      </c>
    </row>
    <row r="129" spans="1:14" s="1" customFormat="1" ht="19.5" customHeight="1">
      <c r="A129" s="29" t="s">
        <v>23</v>
      </c>
      <c r="B129" s="46" t="s">
        <v>81</v>
      </c>
      <c r="C129" s="31"/>
      <c r="D129" s="21" t="str">
        <f t="shared" si="5"/>
        <v/>
      </c>
      <c r="E129" s="47">
        <v>4.5</v>
      </c>
      <c r="F129" s="47">
        <v>3.8</v>
      </c>
      <c r="G129" s="48">
        <v>12</v>
      </c>
      <c r="H129" s="47">
        <v>3.5</v>
      </c>
      <c r="I129" s="48">
        <v>12</v>
      </c>
      <c r="J129" s="46" t="s">
        <v>152</v>
      </c>
      <c r="K129" s="48">
        <v>4.0999999999999996</v>
      </c>
      <c r="L129" s="22" t="str">
        <f>IF(C129=0,"$ 0",(C129*D129))</f>
        <v>$ 0</v>
      </c>
      <c r="M129" s="133">
        <v>0.22222222222222221</v>
      </c>
      <c r="N129" s="32">
        <f>(C129/I129)*K129</f>
        <v>0</v>
      </c>
    </row>
    <row r="130" spans="1:14" s="1" customFormat="1" ht="19.5" customHeight="1">
      <c r="A130" s="29" t="s">
        <v>23</v>
      </c>
      <c r="B130" s="46" t="s">
        <v>185</v>
      </c>
      <c r="C130" s="31"/>
      <c r="D130" s="21" t="str">
        <f t="shared" si="5"/>
        <v/>
      </c>
      <c r="E130" s="47">
        <v>1</v>
      </c>
      <c r="F130" s="47">
        <v>0.8</v>
      </c>
      <c r="G130" s="48">
        <v>24</v>
      </c>
      <c r="H130" s="47">
        <v>0.7</v>
      </c>
      <c r="I130" s="48">
        <v>24</v>
      </c>
      <c r="J130" s="46" t="s">
        <v>237</v>
      </c>
      <c r="K130" s="48">
        <v>1.95</v>
      </c>
      <c r="L130" s="22" t="str">
        <f>IF(C130=0,"$ 0",(C130*D130))</f>
        <v>$ 0</v>
      </c>
      <c r="M130" s="133">
        <v>0.30000000000000004</v>
      </c>
      <c r="N130" s="32">
        <f>(C130/I130)*K130</f>
        <v>0</v>
      </c>
    </row>
    <row r="131" spans="1:14" s="1" customFormat="1" ht="19.5" customHeight="1">
      <c r="A131" s="29" t="s">
        <v>23</v>
      </c>
      <c r="B131" s="46" t="s">
        <v>186</v>
      </c>
      <c r="C131" s="31"/>
      <c r="D131" s="21" t="str">
        <f t="shared" si="5"/>
        <v/>
      </c>
      <c r="E131" s="47">
        <v>1</v>
      </c>
      <c r="F131" s="47">
        <v>0.8</v>
      </c>
      <c r="G131" s="48">
        <v>24</v>
      </c>
      <c r="H131" s="47">
        <v>0.7</v>
      </c>
      <c r="I131" s="48">
        <v>48</v>
      </c>
      <c r="J131" s="46" t="s">
        <v>238</v>
      </c>
      <c r="K131" s="48">
        <v>4.3</v>
      </c>
      <c r="L131" s="22" t="str">
        <f>IF(C131=0,"$ 0",(C131*D131))</f>
        <v>$ 0</v>
      </c>
      <c r="M131" s="133">
        <v>0.30000000000000004</v>
      </c>
      <c r="N131" s="32">
        <f>(C131/I131)*K131</f>
        <v>0</v>
      </c>
    </row>
    <row r="132" spans="1:14" s="1" customFormat="1" ht="19.5" customHeight="1">
      <c r="A132" s="29" t="s">
        <v>23</v>
      </c>
      <c r="B132" s="46" t="s">
        <v>187</v>
      </c>
      <c r="C132" s="31"/>
      <c r="D132" s="21" t="str">
        <f t="shared" si="5"/>
        <v/>
      </c>
      <c r="E132" s="47">
        <v>1</v>
      </c>
      <c r="F132" s="47">
        <v>0.8</v>
      </c>
      <c r="G132" s="48">
        <v>24</v>
      </c>
      <c r="H132" s="47">
        <v>0.7</v>
      </c>
      <c r="I132" s="48">
        <v>48</v>
      </c>
      <c r="J132" s="46" t="s">
        <v>239</v>
      </c>
      <c r="K132" s="48">
        <v>4.25</v>
      </c>
      <c r="L132" s="22" t="str">
        <f>IF(C132=0,"$ 0",(C132*D132))</f>
        <v>$ 0</v>
      </c>
      <c r="M132" s="133">
        <v>0.30000000000000004</v>
      </c>
      <c r="N132" s="32">
        <f>(C132/I132)*K132</f>
        <v>0</v>
      </c>
    </row>
    <row r="133" spans="1:14" s="1" customFormat="1" ht="19.5" customHeight="1">
      <c r="A133" s="29" t="s">
        <v>23</v>
      </c>
      <c r="B133" s="46" t="s">
        <v>188</v>
      </c>
      <c r="C133" s="31"/>
      <c r="D133" s="21" t="str">
        <f t="shared" si="5"/>
        <v/>
      </c>
      <c r="E133" s="47">
        <v>1</v>
      </c>
      <c r="F133" s="47">
        <v>0.8</v>
      </c>
      <c r="G133" s="48">
        <v>24</v>
      </c>
      <c r="H133" s="47">
        <v>0.7</v>
      </c>
      <c r="I133" s="48">
        <v>48</v>
      </c>
      <c r="J133" s="46" t="s">
        <v>240</v>
      </c>
      <c r="K133" s="48">
        <v>4.0999999999999996</v>
      </c>
      <c r="L133" s="22" t="str">
        <f>IF(C133=0,"$ 0",(C133*D133))</f>
        <v>$ 0</v>
      </c>
      <c r="M133" s="133">
        <v>0.30000000000000004</v>
      </c>
      <c r="N133" s="32">
        <f>(C133/I133)*K133</f>
        <v>0</v>
      </c>
    </row>
    <row r="134" spans="1:14" s="1" customFormat="1" ht="19.5" customHeight="1">
      <c r="A134" s="29" t="s">
        <v>23</v>
      </c>
      <c r="B134" s="46" t="s">
        <v>189</v>
      </c>
      <c r="C134" s="31"/>
      <c r="D134" s="21" t="str">
        <f t="shared" si="5"/>
        <v/>
      </c>
      <c r="E134" s="47">
        <v>1</v>
      </c>
      <c r="F134" s="47">
        <v>0.8</v>
      </c>
      <c r="G134" s="48">
        <v>24</v>
      </c>
      <c r="H134" s="47">
        <v>0.7</v>
      </c>
      <c r="I134" s="48">
        <v>48</v>
      </c>
      <c r="J134" s="46" t="s">
        <v>241</v>
      </c>
      <c r="K134" s="48">
        <v>4.0999999999999996</v>
      </c>
      <c r="L134" s="22" t="str">
        <f>IF(C134=0,"$ 0",(C134*D134))</f>
        <v>$ 0</v>
      </c>
      <c r="M134" s="133">
        <v>0.30000000000000004</v>
      </c>
      <c r="N134" s="32">
        <f>(C134/I134)*K134</f>
        <v>0</v>
      </c>
    </row>
    <row r="135" spans="1:14" s="1" customFormat="1" ht="19.5" customHeight="1">
      <c r="A135" s="29" t="s">
        <v>23</v>
      </c>
      <c r="B135" s="46" t="s">
        <v>190</v>
      </c>
      <c r="C135" s="31"/>
      <c r="D135" s="21" t="str">
        <f t="shared" si="5"/>
        <v/>
      </c>
      <c r="E135" s="47">
        <v>0.75</v>
      </c>
      <c r="F135" s="47">
        <v>0.6</v>
      </c>
      <c r="G135" s="48">
        <v>24</v>
      </c>
      <c r="H135" s="47">
        <v>0.55000000000000004</v>
      </c>
      <c r="I135" s="48">
        <v>48</v>
      </c>
      <c r="J135" s="46" t="s">
        <v>242</v>
      </c>
      <c r="K135" s="48">
        <v>1.6</v>
      </c>
      <c r="L135" s="22" t="str">
        <f>IF(C135=0,"$ 0",(C135*D135))</f>
        <v>$ 0</v>
      </c>
      <c r="M135" s="133">
        <v>0.26666666666666661</v>
      </c>
      <c r="N135" s="32">
        <f>(C135/I135)*K135</f>
        <v>0</v>
      </c>
    </row>
    <row r="136" spans="1:14" s="1" customFormat="1" ht="19.5" customHeight="1">
      <c r="A136" s="29" t="s">
        <v>23</v>
      </c>
      <c r="B136" s="46" t="s">
        <v>84</v>
      </c>
      <c r="C136" s="31"/>
      <c r="D136" s="21" t="str">
        <f t="shared" si="5"/>
        <v/>
      </c>
      <c r="E136" s="47">
        <v>1.65</v>
      </c>
      <c r="F136" s="47">
        <v>1.4</v>
      </c>
      <c r="G136" s="48">
        <v>24</v>
      </c>
      <c r="H136" s="47">
        <v>1.25</v>
      </c>
      <c r="I136" s="48">
        <v>24</v>
      </c>
      <c r="J136" s="46" t="s">
        <v>155</v>
      </c>
      <c r="K136" s="48">
        <v>2</v>
      </c>
      <c r="L136" s="22" t="str">
        <f>IF(C136=0,"$ 0",(C136*D136))</f>
        <v>$ 0</v>
      </c>
      <c r="M136" s="133">
        <v>0.24242424242424243</v>
      </c>
      <c r="N136" s="32">
        <f>(C136/I136)*K136</f>
        <v>0</v>
      </c>
    </row>
    <row r="137" spans="1:14" s="1" customFormat="1" ht="19.5" customHeight="1">
      <c r="A137" s="29" t="s">
        <v>23</v>
      </c>
      <c r="B137" s="46" t="s">
        <v>191</v>
      </c>
      <c r="C137" s="31"/>
      <c r="D137" s="21" t="str">
        <f t="shared" si="5"/>
        <v/>
      </c>
      <c r="E137" s="47">
        <v>3.3</v>
      </c>
      <c r="F137" s="47">
        <v>2.75</v>
      </c>
      <c r="G137" s="48">
        <v>24</v>
      </c>
      <c r="H137" s="47">
        <v>2.5</v>
      </c>
      <c r="I137" s="48">
        <v>24</v>
      </c>
      <c r="J137" s="46" t="s">
        <v>243</v>
      </c>
      <c r="K137" s="48">
        <v>7</v>
      </c>
      <c r="L137" s="22" t="str">
        <f>IF(C137=0,"$ 0",(C137*D137))</f>
        <v>$ 0</v>
      </c>
      <c r="M137" s="133">
        <v>0.24242424242424243</v>
      </c>
      <c r="N137" s="32">
        <f>(C137/I137)*K137</f>
        <v>0</v>
      </c>
    </row>
    <row r="138" spans="1:14" s="1" customFormat="1" ht="19.5" customHeight="1">
      <c r="A138" s="29" t="s">
        <v>23</v>
      </c>
      <c r="B138" s="46" t="s">
        <v>192</v>
      </c>
      <c r="C138" s="31"/>
      <c r="D138" s="21" t="str">
        <f t="shared" si="5"/>
        <v/>
      </c>
      <c r="E138" s="47">
        <v>1</v>
      </c>
      <c r="F138" s="47">
        <v>0.85</v>
      </c>
      <c r="G138" s="48">
        <v>24</v>
      </c>
      <c r="H138" s="47">
        <v>0.75</v>
      </c>
      <c r="I138" s="48">
        <v>48</v>
      </c>
      <c r="J138" s="46" t="s">
        <v>244</v>
      </c>
      <c r="K138" s="48">
        <v>5</v>
      </c>
      <c r="L138" s="22" t="str">
        <f>IF(C138=0,"$ 0",(C138*D138))</f>
        <v>$ 0</v>
      </c>
      <c r="M138" s="133">
        <v>0.25</v>
      </c>
      <c r="N138" s="32">
        <f>(C138/I138)*K138</f>
        <v>0</v>
      </c>
    </row>
    <row r="139" spans="1:14" s="1" customFormat="1" ht="19.5" customHeight="1">
      <c r="A139" s="29" t="s">
        <v>23</v>
      </c>
      <c r="B139" s="46" t="s">
        <v>300</v>
      </c>
      <c r="C139" s="31"/>
      <c r="D139" s="21" t="str">
        <f t="shared" si="5"/>
        <v/>
      </c>
      <c r="E139" s="47">
        <v>1.1499999999999999</v>
      </c>
      <c r="F139" s="47">
        <v>0.95</v>
      </c>
      <c r="G139" s="48">
        <v>24</v>
      </c>
      <c r="H139" s="47">
        <v>0.85</v>
      </c>
      <c r="I139" s="48">
        <v>48</v>
      </c>
      <c r="J139" s="46" t="s">
        <v>329</v>
      </c>
      <c r="K139" s="48">
        <v>3.95</v>
      </c>
      <c r="L139" s="22" t="str">
        <f>IF(C139=0,"$ 0",(C139*D139))</f>
        <v>$ 0</v>
      </c>
      <c r="M139" s="133">
        <v>0.26086956521739124</v>
      </c>
      <c r="N139" s="32">
        <f>(C139/I139)*K139</f>
        <v>0</v>
      </c>
    </row>
    <row r="140" spans="1:14" s="1" customFormat="1" ht="19.5" customHeight="1">
      <c r="A140" s="29" t="s">
        <v>23</v>
      </c>
      <c r="B140" s="46" t="s">
        <v>193</v>
      </c>
      <c r="C140" s="31"/>
      <c r="D140" s="21" t="str">
        <f t="shared" si="5"/>
        <v/>
      </c>
      <c r="E140" s="47">
        <v>1.95</v>
      </c>
      <c r="F140" s="47">
        <v>1.6</v>
      </c>
      <c r="G140" s="48">
        <v>24</v>
      </c>
      <c r="H140" s="47">
        <v>1.45</v>
      </c>
      <c r="I140" s="48">
        <v>24</v>
      </c>
      <c r="J140" s="46" t="s">
        <v>245</v>
      </c>
      <c r="K140" s="48">
        <v>5.8</v>
      </c>
      <c r="L140" s="22" t="str">
        <f>IF(C140=0,"$ 0",(C140*D140))</f>
        <v>$ 0</v>
      </c>
      <c r="M140" s="133">
        <v>0.25641025641025639</v>
      </c>
      <c r="N140" s="32">
        <f>(C140/I140)*K140</f>
        <v>0</v>
      </c>
    </row>
    <row r="141" spans="1:14" s="1" customFormat="1" ht="19.5" customHeight="1">
      <c r="A141" s="29" t="s">
        <v>23</v>
      </c>
      <c r="B141" s="46" t="s">
        <v>194</v>
      </c>
      <c r="C141" s="31"/>
      <c r="D141" s="21" t="str">
        <f t="shared" si="5"/>
        <v/>
      </c>
      <c r="E141" s="47">
        <v>1.95</v>
      </c>
      <c r="F141" s="47">
        <v>1.6</v>
      </c>
      <c r="G141" s="48">
        <v>24</v>
      </c>
      <c r="H141" s="47">
        <v>1.45</v>
      </c>
      <c r="I141" s="48">
        <v>24</v>
      </c>
      <c r="J141" s="46" t="s">
        <v>246</v>
      </c>
      <c r="K141" s="48">
        <v>5.8</v>
      </c>
      <c r="L141" s="22" t="str">
        <f>IF(C141=0,"$ 0",(C141*D141))</f>
        <v>$ 0</v>
      </c>
      <c r="M141" s="133">
        <v>0.25641025641025639</v>
      </c>
      <c r="N141" s="32">
        <f>(C141/I141)*K141</f>
        <v>0</v>
      </c>
    </row>
    <row r="142" spans="1:14" s="1" customFormat="1" ht="19.5" customHeight="1">
      <c r="A142" s="29" t="s">
        <v>23</v>
      </c>
      <c r="B142" s="46" t="s">
        <v>195</v>
      </c>
      <c r="C142" s="31"/>
      <c r="D142" s="21" t="str">
        <f t="shared" si="5"/>
        <v/>
      </c>
      <c r="E142" s="47">
        <v>1.95</v>
      </c>
      <c r="F142" s="47">
        <v>1.6</v>
      </c>
      <c r="G142" s="48">
        <v>24</v>
      </c>
      <c r="H142" s="47">
        <v>1.45</v>
      </c>
      <c r="I142" s="48">
        <v>24</v>
      </c>
      <c r="J142" s="46" t="s">
        <v>247</v>
      </c>
      <c r="K142" s="48">
        <v>5.8</v>
      </c>
      <c r="L142" s="22" t="str">
        <f>IF(C142=0,"$ 0",(C142*D142))</f>
        <v>$ 0</v>
      </c>
      <c r="M142" s="133">
        <v>0.25641025641025639</v>
      </c>
      <c r="N142" s="32">
        <f>(C142/I142)*K142</f>
        <v>0</v>
      </c>
    </row>
    <row r="143" spans="1:14" s="1" customFormat="1" ht="19.5" customHeight="1">
      <c r="A143" s="29" t="s">
        <v>23</v>
      </c>
      <c r="B143" s="46" t="s">
        <v>196</v>
      </c>
      <c r="C143" s="31"/>
      <c r="D143" s="21" t="str">
        <f t="shared" si="5"/>
        <v/>
      </c>
      <c r="E143" s="47">
        <v>1.95</v>
      </c>
      <c r="F143" s="47">
        <v>1.6</v>
      </c>
      <c r="G143" s="48">
        <v>24</v>
      </c>
      <c r="H143" s="47">
        <v>1.45</v>
      </c>
      <c r="I143" s="48">
        <v>24</v>
      </c>
      <c r="J143" s="46" t="s">
        <v>248</v>
      </c>
      <c r="K143" s="48">
        <v>5.6</v>
      </c>
      <c r="L143" s="22" t="str">
        <f>IF(C143=0,"$ 0",(C143*D143))</f>
        <v>$ 0</v>
      </c>
      <c r="M143" s="133">
        <v>0.25641025641025639</v>
      </c>
      <c r="N143" s="32">
        <f>(C143/I143)*K143</f>
        <v>0</v>
      </c>
    </row>
    <row r="144" spans="1:14" s="1" customFormat="1" ht="19.5" customHeight="1">
      <c r="A144" s="29" t="s">
        <v>23</v>
      </c>
      <c r="B144" s="46" t="s">
        <v>197</v>
      </c>
      <c r="C144" s="31"/>
      <c r="D144" s="21" t="str">
        <f t="shared" si="5"/>
        <v/>
      </c>
      <c r="E144" s="47">
        <v>1.95</v>
      </c>
      <c r="F144" s="47">
        <v>1.6</v>
      </c>
      <c r="G144" s="48">
        <v>24</v>
      </c>
      <c r="H144" s="47">
        <v>1.45</v>
      </c>
      <c r="I144" s="48">
        <v>24</v>
      </c>
      <c r="J144" s="46" t="s">
        <v>249</v>
      </c>
      <c r="K144" s="48">
        <v>5.8</v>
      </c>
      <c r="L144" s="22" t="str">
        <f>IF(C144=0,"$ 0",(C144*D144))</f>
        <v>$ 0</v>
      </c>
      <c r="M144" s="133">
        <v>0.25641025641025639</v>
      </c>
      <c r="N144" s="32">
        <f>(C144/I144)*K144</f>
        <v>0</v>
      </c>
    </row>
    <row r="145" spans="1:14" s="1" customFormat="1" ht="19.5" customHeight="1">
      <c r="A145" s="29" t="s">
        <v>23</v>
      </c>
      <c r="B145" s="46" t="s">
        <v>198</v>
      </c>
      <c r="C145" s="31"/>
      <c r="D145" s="21" t="str">
        <f t="shared" si="5"/>
        <v/>
      </c>
      <c r="E145" s="47">
        <v>2.0499999999999998</v>
      </c>
      <c r="F145" s="47">
        <v>1.7</v>
      </c>
      <c r="G145" s="48">
        <v>24</v>
      </c>
      <c r="H145" s="47">
        <v>1.55</v>
      </c>
      <c r="I145" s="48">
        <v>24</v>
      </c>
      <c r="J145" s="46" t="s">
        <v>250</v>
      </c>
      <c r="K145" s="48">
        <v>5.8</v>
      </c>
      <c r="L145" s="22" t="str">
        <f>IF(C145=0,"$ 0",(C145*D145))</f>
        <v>$ 0</v>
      </c>
      <c r="M145" s="133">
        <v>0.24390243902439013</v>
      </c>
      <c r="N145" s="32">
        <f>(C145/I145)*K145</f>
        <v>0</v>
      </c>
    </row>
    <row r="146" spans="1:14" s="1" customFormat="1" ht="19.5" customHeight="1">
      <c r="A146" s="29" t="s">
        <v>23</v>
      </c>
      <c r="B146" s="46" t="s">
        <v>199</v>
      </c>
      <c r="C146" s="31"/>
      <c r="D146" s="21" t="str">
        <f t="shared" si="5"/>
        <v/>
      </c>
      <c r="E146" s="47">
        <v>2.0499999999999998</v>
      </c>
      <c r="F146" s="47">
        <v>1.7</v>
      </c>
      <c r="G146" s="48">
        <v>24</v>
      </c>
      <c r="H146" s="47">
        <v>1.55</v>
      </c>
      <c r="I146" s="48">
        <v>24</v>
      </c>
      <c r="J146" s="46" t="s">
        <v>251</v>
      </c>
      <c r="K146" s="48">
        <v>5.8</v>
      </c>
      <c r="L146" s="22" t="str">
        <f>IF(C146=0,"$ 0",(C146*D146))</f>
        <v>$ 0</v>
      </c>
      <c r="M146" s="133">
        <v>0.24390243902439013</v>
      </c>
      <c r="N146" s="32">
        <f>(C146/I146)*K146</f>
        <v>0</v>
      </c>
    </row>
    <row r="147" spans="1:14" s="1" customFormat="1" ht="19.5" customHeight="1">
      <c r="A147" s="29" t="s">
        <v>23</v>
      </c>
      <c r="B147" s="46" t="s">
        <v>200</v>
      </c>
      <c r="C147" s="31"/>
      <c r="D147" s="21" t="str">
        <f t="shared" si="5"/>
        <v/>
      </c>
      <c r="E147" s="47">
        <v>2.0499999999999998</v>
      </c>
      <c r="F147" s="47">
        <v>1.7</v>
      </c>
      <c r="G147" s="48">
        <v>24</v>
      </c>
      <c r="H147" s="47">
        <v>1.55</v>
      </c>
      <c r="I147" s="48">
        <v>24</v>
      </c>
      <c r="J147" s="46" t="s">
        <v>252</v>
      </c>
      <c r="K147" s="48">
        <v>5.8</v>
      </c>
      <c r="L147" s="22" t="str">
        <f>IF(C147=0,"$ 0",(C147*D147))</f>
        <v>$ 0</v>
      </c>
      <c r="M147" s="133">
        <v>0.24390243902439013</v>
      </c>
      <c r="N147" s="32">
        <f>(C147/I147)*K147</f>
        <v>0</v>
      </c>
    </row>
    <row r="148" spans="1:14" s="1" customFormat="1" ht="19.5" customHeight="1">
      <c r="A148" s="29" t="s">
        <v>23</v>
      </c>
      <c r="B148" s="46" t="s">
        <v>201</v>
      </c>
      <c r="C148" s="31"/>
      <c r="D148" s="21" t="str">
        <f t="shared" si="5"/>
        <v/>
      </c>
      <c r="E148" s="47">
        <v>2.0499999999999998</v>
      </c>
      <c r="F148" s="47">
        <v>1.7</v>
      </c>
      <c r="G148" s="48">
        <v>24</v>
      </c>
      <c r="H148" s="47">
        <v>1.55</v>
      </c>
      <c r="I148" s="48">
        <v>24</v>
      </c>
      <c r="J148" s="46" t="s">
        <v>253</v>
      </c>
      <c r="K148" s="48">
        <v>5.8</v>
      </c>
      <c r="L148" s="22" t="str">
        <f>IF(C148=0,"$ 0",(C148*D148))</f>
        <v>$ 0</v>
      </c>
      <c r="M148" s="133">
        <v>0.24390243902439013</v>
      </c>
      <c r="N148" s="32">
        <f>(C148/I148)*K148</f>
        <v>0</v>
      </c>
    </row>
    <row r="149" spans="1:14" s="1" customFormat="1" ht="19.5" customHeight="1">
      <c r="A149" s="29" t="s">
        <v>23</v>
      </c>
      <c r="B149" s="46" t="s">
        <v>202</v>
      </c>
      <c r="C149" s="31"/>
      <c r="D149" s="21" t="str">
        <f t="shared" si="5"/>
        <v/>
      </c>
      <c r="E149" s="47">
        <v>2.0499999999999998</v>
      </c>
      <c r="F149" s="47">
        <v>1.7</v>
      </c>
      <c r="G149" s="48">
        <v>24</v>
      </c>
      <c r="H149" s="47">
        <v>1.55</v>
      </c>
      <c r="I149" s="48">
        <v>24</v>
      </c>
      <c r="J149" s="46" t="s">
        <v>254</v>
      </c>
      <c r="K149" s="48">
        <v>5.8</v>
      </c>
      <c r="L149" s="22" t="str">
        <f>IF(C149=0,"$ 0",(C149*D149))</f>
        <v>$ 0</v>
      </c>
      <c r="M149" s="133">
        <v>0.24390243902439013</v>
      </c>
      <c r="N149" s="32">
        <f>(C149/I149)*K149</f>
        <v>0</v>
      </c>
    </row>
    <row r="150" spans="1:14" s="1" customFormat="1" ht="19.5" customHeight="1">
      <c r="A150" s="29" t="s">
        <v>23</v>
      </c>
      <c r="B150" s="46" t="s">
        <v>203</v>
      </c>
      <c r="C150" s="31"/>
      <c r="D150" s="21" t="str">
        <f t="shared" si="5"/>
        <v/>
      </c>
      <c r="E150" s="47">
        <v>1.95</v>
      </c>
      <c r="F150" s="47">
        <v>1.6</v>
      </c>
      <c r="G150" s="48">
        <v>24</v>
      </c>
      <c r="H150" s="47">
        <v>1.45</v>
      </c>
      <c r="I150" s="48">
        <v>24</v>
      </c>
      <c r="J150" s="46" t="s">
        <v>255</v>
      </c>
      <c r="K150" s="48">
        <v>5.8</v>
      </c>
      <c r="L150" s="22" t="str">
        <f>IF(C150=0,"$ 0",(C150*D150))</f>
        <v>$ 0</v>
      </c>
      <c r="M150" s="133">
        <v>0.25641025641025639</v>
      </c>
      <c r="N150" s="32">
        <f>(C150/I150)*K150</f>
        <v>0</v>
      </c>
    </row>
    <row r="151" spans="1:14" s="1" customFormat="1" ht="19.5" customHeight="1">
      <c r="A151" s="29" t="s">
        <v>23</v>
      </c>
      <c r="B151" s="46" t="s">
        <v>204</v>
      </c>
      <c r="C151" s="31"/>
      <c r="D151" s="21" t="str">
        <f t="shared" si="5"/>
        <v/>
      </c>
      <c r="E151" s="47">
        <v>1.95</v>
      </c>
      <c r="F151" s="47">
        <v>1.6</v>
      </c>
      <c r="G151" s="48">
        <v>24</v>
      </c>
      <c r="H151" s="47">
        <v>1.45</v>
      </c>
      <c r="I151" s="48">
        <v>24</v>
      </c>
      <c r="J151" s="46" t="s">
        <v>256</v>
      </c>
      <c r="K151" s="48">
        <v>5.8</v>
      </c>
      <c r="L151" s="22" t="str">
        <f>IF(C151=0,"$ 0",(C151*D151))</f>
        <v>$ 0</v>
      </c>
      <c r="M151" s="133">
        <v>0.25641025641025639</v>
      </c>
      <c r="N151" s="32">
        <f>(C151/I151)*K151</f>
        <v>0</v>
      </c>
    </row>
    <row r="152" spans="1:14" s="1" customFormat="1" ht="19.5" customHeight="1">
      <c r="A152" s="29" t="s">
        <v>23</v>
      </c>
      <c r="B152" s="46" t="s">
        <v>205</v>
      </c>
      <c r="C152" s="31"/>
      <c r="D152" s="21" t="str">
        <f t="shared" si="5"/>
        <v/>
      </c>
      <c r="E152" s="47">
        <v>1.95</v>
      </c>
      <c r="F152" s="47">
        <v>1.6</v>
      </c>
      <c r="G152" s="48">
        <v>24</v>
      </c>
      <c r="H152" s="47">
        <v>1.45</v>
      </c>
      <c r="I152" s="48">
        <v>24</v>
      </c>
      <c r="J152" s="46" t="s">
        <v>257</v>
      </c>
      <c r="K152" s="48">
        <v>5.8</v>
      </c>
      <c r="L152" s="22" t="str">
        <f>IF(C152=0,"$ 0",(C152*D152))</f>
        <v>$ 0</v>
      </c>
      <c r="M152" s="133">
        <v>0.25641025641025639</v>
      </c>
      <c r="N152" s="32">
        <f>(C152/I152)*K152</f>
        <v>0</v>
      </c>
    </row>
    <row r="153" spans="1:14" s="1" customFormat="1" ht="19.5" customHeight="1">
      <c r="A153" s="29" t="s">
        <v>23</v>
      </c>
      <c r="B153" s="46" t="s">
        <v>206</v>
      </c>
      <c r="C153" s="31"/>
      <c r="D153" s="21" t="str">
        <f t="shared" si="5"/>
        <v/>
      </c>
      <c r="E153" s="47">
        <v>1.95</v>
      </c>
      <c r="F153" s="47">
        <v>1.6</v>
      </c>
      <c r="G153" s="48">
        <v>24</v>
      </c>
      <c r="H153" s="47">
        <v>1.45</v>
      </c>
      <c r="I153" s="48">
        <v>24</v>
      </c>
      <c r="J153" s="46" t="s">
        <v>258</v>
      </c>
      <c r="K153" s="48">
        <v>5.8</v>
      </c>
      <c r="L153" s="22" t="str">
        <f>IF(C153=0,"$ 0",(C153*D153))</f>
        <v>$ 0</v>
      </c>
      <c r="M153" s="133">
        <v>0.25641025641025639</v>
      </c>
      <c r="N153" s="32">
        <f>(C153/I153)*K153</f>
        <v>0</v>
      </c>
    </row>
    <row r="154" spans="1:14" s="1" customFormat="1" ht="19.5" customHeight="1">
      <c r="A154" s="29" t="s">
        <v>23</v>
      </c>
      <c r="B154" s="46" t="s">
        <v>207</v>
      </c>
      <c r="C154" s="31"/>
      <c r="D154" s="21" t="str">
        <f t="shared" si="5"/>
        <v/>
      </c>
      <c r="E154" s="47">
        <v>1.95</v>
      </c>
      <c r="F154" s="47">
        <v>1.6</v>
      </c>
      <c r="G154" s="48">
        <v>24</v>
      </c>
      <c r="H154" s="47">
        <v>1.45</v>
      </c>
      <c r="I154" s="48">
        <v>24</v>
      </c>
      <c r="J154" s="46" t="s">
        <v>259</v>
      </c>
      <c r="K154" s="48">
        <v>5.8</v>
      </c>
      <c r="L154" s="22" t="str">
        <f>IF(C154=0,"$ 0",(C154*D154))</f>
        <v>$ 0</v>
      </c>
      <c r="M154" s="133">
        <v>0.25641025641025639</v>
      </c>
      <c r="N154" s="32">
        <f>(C154/I154)*K154</f>
        <v>0</v>
      </c>
    </row>
    <row r="155" spans="1:14" s="1" customFormat="1" ht="19.5" customHeight="1">
      <c r="A155" s="29" t="s">
        <v>23</v>
      </c>
      <c r="B155" s="46" t="s">
        <v>208</v>
      </c>
      <c r="C155" s="31"/>
      <c r="D155" s="21" t="str">
        <f t="shared" si="5"/>
        <v/>
      </c>
      <c r="E155" s="47">
        <v>1.95</v>
      </c>
      <c r="F155" s="47">
        <v>1.6</v>
      </c>
      <c r="G155" s="48">
        <v>24</v>
      </c>
      <c r="H155" s="47">
        <v>1.45</v>
      </c>
      <c r="I155" s="48">
        <v>24</v>
      </c>
      <c r="J155" s="46" t="s">
        <v>260</v>
      </c>
      <c r="K155" s="48">
        <v>5.8</v>
      </c>
      <c r="L155" s="22" t="str">
        <f>IF(C155=0,"$ 0",(C155*D155))</f>
        <v>$ 0</v>
      </c>
      <c r="M155" s="133">
        <v>0.25641025641025639</v>
      </c>
      <c r="N155" s="32">
        <f>(C155/I155)*K155</f>
        <v>0</v>
      </c>
    </row>
    <row r="156" spans="1:14" s="1" customFormat="1" ht="19.5" customHeight="1">
      <c r="A156" s="29" t="s">
        <v>23</v>
      </c>
      <c r="B156" s="46" t="s">
        <v>209</v>
      </c>
      <c r="C156" s="31"/>
      <c r="D156" s="21" t="str">
        <f t="shared" si="5"/>
        <v/>
      </c>
      <c r="E156" s="47">
        <v>1.95</v>
      </c>
      <c r="F156" s="47">
        <v>1.6</v>
      </c>
      <c r="G156" s="48">
        <v>24</v>
      </c>
      <c r="H156" s="47">
        <v>1.45</v>
      </c>
      <c r="I156" s="48">
        <v>24</v>
      </c>
      <c r="J156" s="46" t="s">
        <v>261</v>
      </c>
      <c r="K156" s="48">
        <v>5.8</v>
      </c>
      <c r="L156" s="22" t="str">
        <f>IF(C156=0,"$ 0",(C156*D156))</f>
        <v>$ 0</v>
      </c>
      <c r="M156" s="133">
        <v>0.25641025641025639</v>
      </c>
      <c r="N156" s="32">
        <f>(C156/I156)*K156</f>
        <v>0</v>
      </c>
    </row>
    <row r="157" spans="1:14" s="1" customFormat="1" ht="19.5" customHeight="1">
      <c r="A157" s="29" t="s">
        <v>23</v>
      </c>
      <c r="B157" s="46" t="s">
        <v>210</v>
      </c>
      <c r="C157" s="31"/>
      <c r="D157" s="21" t="str">
        <f t="shared" si="5"/>
        <v/>
      </c>
      <c r="E157" s="47">
        <v>1.95</v>
      </c>
      <c r="F157" s="47">
        <v>1.6</v>
      </c>
      <c r="G157" s="48">
        <v>24</v>
      </c>
      <c r="H157" s="47">
        <v>1.45</v>
      </c>
      <c r="I157" s="48">
        <v>24</v>
      </c>
      <c r="J157" s="46" t="s">
        <v>262</v>
      </c>
      <c r="K157" s="48">
        <v>5.8</v>
      </c>
      <c r="L157" s="22" t="str">
        <f>IF(C157=0,"$ 0",(C157*D157))</f>
        <v>$ 0</v>
      </c>
      <c r="M157" s="133">
        <v>0.25641025641025639</v>
      </c>
      <c r="N157" s="32">
        <f>(C157/I157)*K157</f>
        <v>0</v>
      </c>
    </row>
    <row r="158" spans="1:14" s="1" customFormat="1" ht="19.5" customHeight="1">
      <c r="A158" s="29" t="s">
        <v>23</v>
      </c>
      <c r="B158" s="46" t="s">
        <v>211</v>
      </c>
      <c r="C158" s="31"/>
      <c r="D158" s="21" t="str">
        <f t="shared" si="5"/>
        <v/>
      </c>
      <c r="E158" s="47">
        <v>1.95</v>
      </c>
      <c r="F158" s="47">
        <v>1.6</v>
      </c>
      <c r="G158" s="48">
        <v>48</v>
      </c>
      <c r="H158" s="47">
        <v>1.45</v>
      </c>
      <c r="I158" s="48">
        <v>48</v>
      </c>
      <c r="J158" s="46" t="s">
        <v>263</v>
      </c>
      <c r="K158" s="48">
        <v>11.55</v>
      </c>
      <c r="L158" s="22" t="str">
        <f>IF(C158=0,"$ 0",(C158*D158))</f>
        <v>$ 0</v>
      </c>
      <c r="M158" s="133">
        <v>0.25641025641025639</v>
      </c>
      <c r="N158" s="32">
        <f>(C158/I158)*K158</f>
        <v>0</v>
      </c>
    </row>
    <row r="159" spans="1:14" s="1" customFormat="1" ht="19.5" customHeight="1">
      <c r="A159" s="29" t="s">
        <v>23</v>
      </c>
      <c r="B159" s="46" t="s">
        <v>212</v>
      </c>
      <c r="C159" s="31"/>
      <c r="D159" s="21" t="str">
        <f t="shared" si="5"/>
        <v/>
      </c>
      <c r="E159" s="47">
        <v>1.95</v>
      </c>
      <c r="F159" s="47">
        <v>1.6</v>
      </c>
      <c r="G159" s="48">
        <v>24</v>
      </c>
      <c r="H159" s="47">
        <v>1.45</v>
      </c>
      <c r="I159" s="48">
        <v>24</v>
      </c>
      <c r="J159" s="46" t="s">
        <v>264</v>
      </c>
      <c r="K159" s="48">
        <v>5.85</v>
      </c>
      <c r="L159" s="22" t="str">
        <f>IF(C159=0,"$ 0",(C159*D159))</f>
        <v>$ 0</v>
      </c>
      <c r="M159" s="133">
        <v>0.25641025641025639</v>
      </c>
      <c r="N159" s="32">
        <f>(C159/I159)*K159</f>
        <v>0</v>
      </c>
    </row>
    <row r="160" spans="1:14" s="1" customFormat="1" ht="19.5" customHeight="1">
      <c r="A160" s="29" t="s">
        <v>23</v>
      </c>
      <c r="B160" s="46" t="s">
        <v>213</v>
      </c>
      <c r="C160" s="31"/>
      <c r="D160" s="21" t="str">
        <f t="shared" si="5"/>
        <v/>
      </c>
      <c r="E160" s="47">
        <v>1.95</v>
      </c>
      <c r="F160" s="47">
        <v>1.6</v>
      </c>
      <c r="G160" s="48">
        <v>24</v>
      </c>
      <c r="H160" s="47">
        <v>1.45</v>
      </c>
      <c r="I160" s="48">
        <v>24</v>
      </c>
      <c r="J160" s="46" t="s">
        <v>265</v>
      </c>
      <c r="K160" s="48">
        <v>5.8</v>
      </c>
      <c r="L160" s="22" t="str">
        <f>IF(C160=0,"$ 0",(C160*D160))</f>
        <v>$ 0</v>
      </c>
      <c r="M160" s="133">
        <v>0.25641025641025639</v>
      </c>
      <c r="N160" s="32">
        <f>(C160/I160)*K160</f>
        <v>0</v>
      </c>
    </row>
    <row r="161" spans="1:14" s="1" customFormat="1" ht="19.5" customHeight="1">
      <c r="A161" s="29" t="s">
        <v>23</v>
      </c>
      <c r="B161" s="46" t="s">
        <v>214</v>
      </c>
      <c r="C161" s="31"/>
      <c r="D161" s="21" t="str">
        <f t="shared" si="5"/>
        <v/>
      </c>
      <c r="E161" s="47">
        <v>1.95</v>
      </c>
      <c r="F161" s="47">
        <v>1.6</v>
      </c>
      <c r="G161" s="48">
        <v>24</v>
      </c>
      <c r="H161" s="47">
        <v>1.45</v>
      </c>
      <c r="I161" s="48">
        <v>24</v>
      </c>
      <c r="J161" s="46" t="s">
        <v>266</v>
      </c>
      <c r="K161" s="48">
        <v>5.8</v>
      </c>
      <c r="L161" s="22" t="str">
        <f>IF(C161=0,"$ 0",(C161*D161))</f>
        <v>$ 0</v>
      </c>
      <c r="M161" s="133">
        <v>0.25641025641025639</v>
      </c>
      <c r="N161" s="32">
        <f>(C161/I161)*K161</f>
        <v>0</v>
      </c>
    </row>
    <row r="162" spans="1:14" s="1" customFormat="1" ht="19.5" customHeight="1">
      <c r="A162" s="29" t="s">
        <v>23</v>
      </c>
      <c r="B162" s="46" t="s">
        <v>215</v>
      </c>
      <c r="C162" s="31"/>
      <c r="D162" s="21" t="str">
        <f t="shared" si="5"/>
        <v/>
      </c>
      <c r="E162" s="47">
        <v>1.95</v>
      </c>
      <c r="F162" s="47">
        <v>1.6</v>
      </c>
      <c r="G162" s="48">
        <v>24</v>
      </c>
      <c r="H162" s="47">
        <v>1.45</v>
      </c>
      <c r="I162" s="48">
        <v>24</v>
      </c>
      <c r="J162" s="46" t="s">
        <v>267</v>
      </c>
      <c r="K162" s="48">
        <v>5.95</v>
      </c>
      <c r="L162" s="22" t="str">
        <f>IF(C162=0,"$ 0",(C162*D162))</f>
        <v>$ 0</v>
      </c>
      <c r="M162" s="133">
        <v>0.25641025641025639</v>
      </c>
      <c r="N162" s="32">
        <f>(C162/I162)*K162</f>
        <v>0</v>
      </c>
    </row>
    <row r="163" spans="1:14" s="1" customFormat="1" ht="19.5" customHeight="1">
      <c r="A163" s="29" t="s">
        <v>23</v>
      </c>
      <c r="B163" s="46" t="s">
        <v>216</v>
      </c>
      <c r="C163" s="31"/>
      <c r="D163" s="21" t="str">
        <f t="shared" si="5"/>
        <v/>
      </c>
      <c r="E163" s="47">
        <v>1.95</v>
      </c>
      <c r="F163" s="47">
        <v>1.6</v>
      </c>
      <c r="G163" s="48">
        <v>24</v>
      </c>
      <c r="H163" s="47">
        <v>1.45</v>
      </c>
      <c r="I163" s="48">
        <v>24</v>
      </c>
      <c r="J163" s="46" t="s">
        <v>268</v>
      </c>
      <c r="K163" s="48">
        <v>5.9</v>
      </c>
      <c r="L163" s="22" t="str">
        <f>IF(C163=0,"$ 0",(C163*D163))</f>
        <v>$ 0</v>
      </c>
      <c r="M163" s="133">
        <v>0.25641025641025639</v>
      </c>
      <c r="N163" s="32">
        <f>(C163/I163)*K163</f>
        <v>0</v>
      </c>
    </row>
    <row r="164" spans="1:14" s="1" customFormat="1" ht="19.5" customHeight="1">
      <c r="A164" s="29" t="s">
        <v>23</v>
      </c>
      <c r="B164" s="46" t="s">
        <v>217</v>
      </c>
      <c r="C164" s="31"/>
      <c r="D164" s="21" t="str">
        <f t="shared" si="5"/>
        <v/>
      </c>
      <c r="E164" s="47">
        <v>1.5</v>
      </c>
      <c r="F164" s="47">
        <v>1.25</v>
      </c>
      <c r="G164" s="48">
        <v>24</v>
      </c>
      <c r="H164" s="47">
        <v>1.1499999999999999</v>
      </c>
      <c r="I164" s="48">
        <v>24</v>
      </c>
      <c r="J164" s="46" t="s">
        <v>269</v>
      </c>
      <c r="K164" s="48">
        <v>2.7</v>
      </c>
      <c r="L164" s="22" t="str">
        <f>IF(C164=0,"$ 0",(C164*D164))</f>
        <v>$ 0</v>
      </c>
      <c r="M164" s="133">
        <v>0.23333333333333339</v>
      </c>
      <c r="N164" s="32">
        <f>(C164/I164)*K164</f>
        <v>0</v>
      </c>
    </row>
    <row r="165" spans="1:14" s="1" customFormat="1" ht="19.5" customHeight="1">
      <c r="A165" s="29" t="s">
        <v>23</v>
      </c>
      <c r="B165" s="46" t="s">
        <v>88</v>
      </c>
      <c r="C165" s="31"/>
      <c r="D165" s="21" t="str">
        <f t="shared" ref="D165:D166" si="7">IF(C165&gt;=I165,H165,IF(C165=0,"",F165))</f>
        <v/>
      </c>
      <c r="E165" s="47">
        <v>1.2</v>
      </c>
      <c r="F165" s="47">
        <v>1</v>
      </c>
      <c r="G165" s="48">
        <v>24</v>
      </c>
      <c r="H165" s="47">
        <v>0.9</v>
      </c>
      <c r="I165" s="48">
        <v>96</v>
      </c>
      <c r="J165" s="46" t="s">
        <v>159</v>
      </c>
      <c r="K165" s="48">
        <v>8</v>
      </c>
      <c r="L165" s="22" t="str">
        <f>IF(C165=0,"$ 0",(C165*D165))</f>
        <v>$ 0</v>
      </c>
      <c r="M165" s="133">
        <v>0.25</v>
      </c>
      <c r="N165" s="32">
        <f>(C165/I165)*K165</f>
        <v>0</v>
      </c>
    </row>
    <row r="166" spans="1:14" s="1" customFormat="1" ht="19.5" customHeight="1">
      <c r="A166" s="29" t="s">
        <v>23</v>
      </c>
      <c r="B166" s="46" t="s">
        <v>89</v>
      </c>
      <c r="C166" s="31"/>
      <c r="D166" s="21" t="str">
        <f t="shared" si="7"/>
        <v/>
      </c>
      <c r="E166" s="47">
        <v>1.2</v>
      </c>
      <c r="F166" s="47">
        <v>1</v>
      </c>
      <c r="G166" s="48">
        <v>24</v>
      </c>
      <c r="H166" s="47">
        <v>0.9</v>
      </c>
      <c r="I166" s="48">
        <v>96</v>
      </c>
      <c r="J166" s="46" t="s">
        <v>160</v>
      </c>
      <c r="K166" s="48">
        <v>8.15</v>
      </c>
      <c r="L166" s="22" t="str">
        <f>IF(C166=0,"$ 0",(C166*D166))</f>
        <v>$ 0</v>
      </c>
      <c r="M166" s="133">
        <v>0.25</v>
      </c>
      <c r="N166" s="32">
        <f>(C166/I166)*K166</f>
        <v>0</v>
      </c>
    </row>
    <row r="167" spans="1:14" s="1" customFormat="1" ht="19.5" customHeight="1">
      <c r="A167" s="29" t="s">
        <v>23</v>
      </c>
      <c r="B167" s="46" t="s">
        <v>90</v>
      </c>
      <c r="C167" s="31"/>
      <c r="D167" s="21" t="str">
        <f t="shared" si="5"/>
        <v/>
      </c>
      <c r="E167" s="47">
        <v>1.2</v>
      </c>
      <c r="F167" s="47">
        <v>1</v>
      </c>
      <c r="G167" s="48">
        <v>24</v>
      </c>
      <c r="H167" s="47">
        <v>0.9</v>
      </c>
      <c r="I167" s="48">
        <v>96</v>
      </c>
      <c r="J167" s="46" t="s">
        <v>161</v>
      </c>
      <c r="K167" s="48">
        <v>7.85</v>
      </c>
      <c r="L167" s="22" t="str">
        <f>IF(C167=0,"$ 0",(C167*D167))</f>
        <v>$ 0</v>
      </c>
      <c r="M167" s="133">
        <v>0.25</v>
      </c>
      <c r="N167" s="32">
        <f>(C167/I167)*K167</f>
        <v>0</v>
      </c>
    </row>
    <row r="168" spans="1:14" s="1" customFormat="1" ht="19.5" customHeight="1">
      <c r="A168" s="29" t="s">
        <v>23</v>
      </c>
      <c r="B168" s="46" t="s">
        <v>218</v>
      </c>
      <c r="C168" s="31"/>
      <c r="D168" s="21" t="str">
        <f t="shared" si="5"/>
        <v/>
      </c>
      <c r="E168" s="47">
        <v>2.4500000000000002</v>
      </c>
      <c r="F168" s="47">
        <v>1.95</v>
      </c>
      <c r="G168" s="48">
        <v>12</v>
      </c>
      <c r="H168" s="47">
        <v>1.75</v>
      </c>
      <c r="I168" s="48">
        <v>24</v>
      </c>
      <c r="J168" s="46" t="s">
        <v>270</v>
      </c>
      <c r="K168" s="48">
        <v>5.6</v>
      </c>
      <c r="L168" s="22" t="str">
        <f>IF(C168=0,"$ 0",(C168*D168))</f>
        <v>$ 0</v>
      </c>
      <c r="M168" s="133">
        <v>0.28571428571428581</v>
      </c>
      <c r="N168" s="32">
        <f>(C168/I168)*K168</f>
        <v>0</v>
      </c>
    </row>
    <row r="169" spans="1:14" s="1" customFormat="1" ht="19.5" customHeight="1">
      <c r="A169" s="29" t="s">
        <v>23</v>
      </c>
      <c r="B169" s="46" t="s">
        <v>301</v>
      </c>
      <c r="C169" s="31"/>
      <c r="D169" s="21" t="str">
        <f t="shared" si="5"/>
        <v/>
      </c>
      <c r="E169" s="47">
        <v>5</v>
      </c>
      <c r="F169" s="47">
        <v>4.25</v>
      </c>
      <c r="G169" s="48">
        <v>12</v>
      </c>
      <c r="H169" s="47">
        <v>3.75</v>
      </c>
      <c r="I169" s="48">
        <v>12</v>
      </c>
      <c r="J169" s="46" t="s">
        <v>330</v>
      </c>
      <c r="K169" s="48">
        <v>13.85</v>
      </c>
      <c r="L169" s="22" t="str">
        <f>IF(C169=0,"$ 0",(C169*D169))</f>
        <v>$ 0</v>
      </c>
      <c r="M169" s="133">
        <v>0.25</v>
      </c>
      <c r="N169" s="32">
        <f>(C169/I169)*K169</f>
        <v>0</v>
      </c>
    </row>
    <row r="170" spans="1:14" s="1" customFormat="1" ht="19.5" customHeight="1">
      <c r="A170" s="29" t="s">
        <v>23</v>
      </c>
      <c r="B170" s="46" t="s">
        <v>302</v>
      </c>
      <c r="C170" s="31"/>
      <c r="D170" s="21" t="str">
        <f t="shared" si="5"/>
        <v/>
      </c>
      <c r="E170" s="47">
        <v>3.8</v>
      </c>
      <c r="F170" s="47">
        <v>3.15</v>
      </c>
      <c r="G170" s="48">
        <v>12</v>
      </c>
      <c r="H170" s="47">
        <v>2.85</v>
      </c>
      <c r="I170" s="48">
        <v>12</v>
      </c>
      <c r="J170" s="46" t="s">
        <v>331</v>
      </c>
      <c r="K170" s="48">
        <v>13.65</v>
      </c>
      <c r="L170" s="22" t="str">
        <f>IF(C170=0,"$ 0",(C170*D170))</f>
        <v>$ 0</v>
      </c>
      <c r="M170" s="133">
        <v>0.24999999999999989</v>
      </c>
      <c r="N170" s="32">
        <f>(C170/I170)*K170</f>
        <v>0</v>
      </c>
    </row>
    <row r="171" spans="1:14" s="1" customFormat="1" ht="19.5" customHeight="1">
      <c r="A171" s="29" t="s">
        <v>23</v>
      </c>
      <c r="B171" s="46" t="s">
        <v>220</v>
      </c>
      <c r="C171" s="31"/>
      <c r="D171" s="21" t="str">
        <f t="shared" si="5"/>
        <v/>
      </c>
      <c r="E171" s="47">
        <v>9</v>
      </c>
      <c r="F171" s="47">
        <v>7.5</v>
      </c>
      <c r="G171" s="48">
        <v>12</v>
      </c>
      <c r="H171" s="47">
        <v>6.75</v>
      </c>
      <c r="I171" s="48">
        <v>12</v>
      </c>
      <c r="J171" s="46" t="s">
        <v>272</v>
      </c>
      <c r="K171" s="48">
        <v>13.7</v>
      </c>
      <c r="L171" s="22" t="str">
        <f>IF(C171=0,"$ 0",(C171*D171))</f>
        <v>$ 0</v>
      </c>
      <c r="M171" s="133">
        <v>0.25</v>
      </c>
      <c r="N171" s="32">
        <f>(C171/I171)*K171</f>
        <v>0</v>
      </c>
    </row>
    <row r="172" spans="1:14" ht="19.5" customHeight="1">
      <c r="A172" s="44"/>
      <c r="L172" s="36">
        <f>SUM(L109:L171)</f>
        <v>0</v>
      </c>
      <c r="M172" s="63"/>
      <c r="N172" s="34">
        <f>SUM(N109:N171)</f>
        <v>0</v>
      </c>
    </row>
    <row r="173" spans="1:14">
      <c r="L173" s="2"/>
    </row>
    <row r="174" spans="1:14">
      <c r="L174" s="2"/>
    </row>
    <row r="175" spans="1:14">
      <c r="L175" s="2"/>
    </row>
    <row r="176" spans="1:14">
      <c r="L176" s="2"/>
    </row>
    <row r="177" spans="12:12">
      <c r="L177" s="2"/>
    </row>
    <row r="178" spans="12:12">
      <c r="L178" s="2"/>
    </row>
    <row r="179" spans="12:12">
      <c r="L179" s="2"/>
    </row>
    <row r="180" spans="12:12">
      <c r="L180" s="2"/>
    </row>
    <row r="181" spans="12:12">
      <c r="L181" s="2"/>
    </row>
    <row r="182" spans="12:12">
      <c r="L182" s="2"/>
    </row>
    <row r="183" spans="12:12">
      <c r="L183" s="2"/>
    </row>
    <row r="184" spans="12:12">
      <c r="L184" s="2"/>
    </row>
    <row r="185" spans="12:12">
      <c r="L185" s="2"/>
    </row>
    <row r="186" spans="12:12">
      <c r="L186" s="2"/>
    </row>
    <row r="187" spans="12:12">
      <c r="L187" s="2"/>
    </row>
    <row r="188" spans="12:12">
      <c r="L188" s="2"/>
    </row>
    <row r="189" spans="12:12">
      <c r="L189" s="2"/>
    </row>
    <row r="190" spans="12:12">
      <c r="L190" s="2"/>
    </row>
    <row r="191" spans="12:12">
      <c r="L191" s="2"/>
    </row>
    <row r="192" spans="12:12">
      <c r="L192" s="2"/>
    </row>
    <row r="193" spans="12:14">
      <c r="L193" s="2"/>
    </row>
    <row r="194" spans="12:14">
      <c r="L194" s="2"/>
    </row>
    <row r="195" spans="12:14">
      <c r="L195" s="2"/>
    </row>
    <row r="196" spans="12:14">
      <c r="L196" s="2"/>
    </row>
    <row r="197" spans="12:14">
      <c r="L197" s="2"/>
    </row>
    <row r="198" spans="12:14">
      <c r="L198" s="2"/>
    </row>
    <row r="199" spans="12:14">
      <c r="L199" s="2"/>
      <c r="M199" s="8"/>
      <c r="N199" s="2"/>
    </row>
    <row r="200" spans="12:14">
      <c r="L200" s="2"/>
      <c r="M200" s="8"/>
      <c r="N200" s="2"/>
    </row>
    <row r="201" spans="12:14">
      <c r="L201" s="2"/>
      <c r="M201" s="8"/>
      <c r="N201" s="2"/>
    </row>
    <row r="202" spans="12:14">
      <c r="L202" s="2"/>
      <c r="M202" s="8"/>
      <c r="N202" s="2"/>
    </row>
    <row r="203" spans="12:14">
      <c r="L203" s="2"/>
      <c r="M203" s="8"/>
      <c r="N203" s="2"/>
    </row>
    <row r="204" spans="12:14">
      <c r="L204" s="2"/>
      <c r="M204" s="8"/>
      <c r="N204" s="2"/>
    </row>
    <row r="205" spans="12:14">
      <c r="L205" s="2"/>
      <c r="M205" s="8"/>
      <c r="N205" s="2"/>
    </row>
    <row r="206" spans="12:14">
      <c r="L206" s="2"/>
      <c r="M206" s="8"/>
      <c r="N206" s="2"/>
    </row>
    <row r="207" spans="12:14">
      <c r="L207" s="2"/>
      <c r="M207" s="8"/>
      <c r="N207" s="2"/>
    </row>
    <row r="208" spans="12:14">
      <c r="L208" s="2"/>
      <c r="M208" s="8"/>
      <c r="N208" s="2"/>
    </row>
    <row r="209" spans="12:14">
      <c r="L209" s="2"/>
      <c r="M209" s="8"/>
      <c r="N209" s="2"/>
    </row>
  </sheetData>
  <protectedRanges>
    <protectedRange sqref="C15:C87 C89:C171" name="Range2"/>
    <protectedRange sqref="B4:M12" name="Range1_1"/>
  </protectedRanges>
  <mergeCells count="22">
    <mergeCell ref="C11:F11"/>
    <mergeCell ref="K11:M11"/>
    <mergeCell ref="C12:F12"/>
    <mergeCell ref="K12:M12"/>
    <mergeCell ref="I9:J9"/>
    <mergeCell ref="C8:F8"/>
    <mergeCell ref="I8:J8"/>
    <mergeCell ref="K8:M8"/>
    <mergeCell ref="C10:F10"/>
    <mergeCell ref="K10:M10"/>
    <mergeCell ref="C6:F6"/>
    <mergeCell ref="I6:J6"/>
    <mergeCell ref="K6:M6"/>
    <mergeCell ref="C7:F7"/>
    <mergeCell ref="I7:J7"/>
    <mergeCell ref="K7:M7"/>
    <mergeCell ref="C4:F4"/>
    <mergeCell ref="I4:J4"/>
    <mergeCell ref="K4:M4"/>
    <mergeCell ref="C5:F5"/>
    <mergeCell ref="I5:J5"/>
    <mergeCell ref="K5:M5"/>
  </mergeCells>
  <phoneticPr fontId="0" type="noConversion"/>
  <printOptions horizontalCentered="1"/>
  <pageMargins left="0.05" right="0.05" top="0.25" bottom="0.25" header="0" footer="0"/>
  <pageSetup scale="76" fitToHeight="0" orientation="portrait" horizontalDpi="1200" verticalDpi="1200" r:id="rId1"/>
  <headerFooter alignWithMargins="0">
    <oddFooter>&amp;CPage &amp;P of &amp;N&amp;R&amp;D</oddFooter>
  </headerFooter>
  <rowBreaks count="1" manualBreakCount="1">
    <brk id="10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FunWorld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August</dc:creator>
  <cp:lastModifiedBy>Alex Losito</cp:lastModifiedBy>
  <cp:lastPrinted>2019-03-13T15:47:42Z</cp:lastPrinted>
  <dcterms:created xsi:type="dcterms:W3CDTF">2005-01-06T22:17:32Z</dcterms:created>
  <dcterms:modified xsi:type="dcterms:W3CDTF">2025-01-13T02:14:46Z</dcterms:modified>
</cp:coreProperties>
</file>